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wangy\Desktop\NC checklist阶段修改\"/>
    </mc:Choice>
  </mc:AlternateContent>
  <xr:revisionPtr revIDLastSave="0" documentId="13_ncr:1_{CC9FDAAD-EEF9-493D-BA33-DF569904BDE8}" xr6:coauthVersionLast="47" xr6:coauthVersionMax="47" xr10:uidLastSave="{00000000-0000-0000-0000-000000000000}"/>
  <bookViews>
    <workbookView xWindow="760" yWindow="760" windowWidth="24740" windowHeight="14060" xr2:uid="{00000000-000D-0000-FFFF-FFFF00000000}"/>
  </bookViews>
  <sheets>
    <sheet name="Fig. 1" sheetId="1" r:id="rId1"/>
    <sheet name="Fig. 2" sheetId="2" r:id="rId2"/>
    <sheet name="Fig. 3" sheetId="4" r:id="rId3"/>
    <sheet name="Fig. 4" sheetId="6" r:id="rId4"/>
    <sheet name="Fig. 5" sheetId="8" r:id="rId5"/>
    <sheet name="Fig. 6" sheetId="15" r:id="rId6"/>
    <sheet name="Fig. 7" sheetId="9" r:id="rId7"/>
    <sheet name="Fig. 8" sheetId="11" r:id="rId8"/>
    <sheet name="Fig. S2" sheetId="3" r:id="rId9"/>
    <sheet name="Fig. S3" sheetId="14" r:id="rId10"/>
    <sheet name="Fig. S4" sheetId="5" r:id="rId11"/>
    <sheet name="Fig. S5" sheetId="7" r:id="rId12"/>
    <sheet name="Fig. S6" sheetId="13" r:id="rId13"/>
    <sheet name="Fig. S7" sheetId="10" r:id="rId14"/>
    <sheet name="Fig. S8" sheetId="12" r:id="rId15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0" i="15" l="1"/>
  <c r="N90" i="15" s="1"/>
  <c r="D90" i="15"/>
  <c r="E90" i="15" s="1"/>
  <c r="M87" i="15"/>
  <c r="M88" i="15" s="1"/>
  <c r="D87" i="15"/>
  <c r="D88" i="15" s="1"/>
  <c r="M84" i="15"/>
  <c r="N84" i="15" s="1"/>
  <c r="D84" i="15"/>
  <c r="E84" i="15" s="1"/>
  <c r="M81" i="15"/>
  <c r="N81" i="15" s="1"/>
  <c r="D81" i="15"/>
  <c r="E81" i="15" s="1"/>
  <c r="D91" i="15" l="1"/>
  <c r="D92" i="15" s="1"/>
  <c r="E92" i="15" s="1"/>
  <c r="M91" i="15"/>
  <c r="M92" i="15" s="1"/>
  <c r="N92" i="15" s="1"/>
  <c r="D82" i="15"/>
  <c r="E82" i="15" s="1"/>
  <c r="M82" i="15"/>
  <c r="M83" i="15" s="1"/>
  <c r="N83" i="15" s="1"/>
  <c r="D85" i="15"/>
  <c r="D86" i="15" s="1"/>
  <c r="E86" i="15" s="1"/>
  <c r="E88" i="15"/>
  <c r="D89" i="15"/>
  <c r="E89" i="15" s="1"/>
  <c r="N88" i="15"/>
  <c r="M89" i="15"/>
  <c r="N89" i="15" s="1"/>
  <c r="E85" i="15"/>
  <c r="N82" i="15"/>
  <c r="O81" i="15" s="1"/>
  <c r="O82" i="15" s="1"/>
  <c r="O83" i="15" s="1"/>
  <c r="O84" i="15" s="1"/>
  <c r="O85" i="15" s="1"/>
  <c r="O86" i="15" s="1"/>
  <c r="O87" i="15" s="1"/>
  <c r="O88" i="15" s="1"/>
  <c r="O89" i="15" s="1"/>
  <c r="O90" i="15" s="1"/>
  <c r="O91" i="15" s="1"/>
  <c r="O92" i="15" s="1"/>
  <c r="E87" i="15"/>
  <c r="N87" i="15"/>
  <c r="M85" i="15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83" i="15" l="1"/>
  <c r="E83" i="15" s="1"/>
  <c r="F81" i="15" s="1"/>
  <c r="F82" i="15" s="1"/>
  <c r="F83" i="15" s="1"/>
  <c r="F84" i="15" s="1"/>
  <c r="F85" i="15" s="1"/>
  <c r="F86" i="15" s="1"/>
  <c r="F87" i="15" s="1"/>
  <c r="F88" i="15" s="1"/>
  <c r="F89" i="15" s="1"/>
  <c r="F90" i="15" s="1"/>
  <c r="F91" i="15" s="1"/>
  <c r="F92" i="15" s="1"/>
  <c r="G92" i="15" s="1"/>
  <c r="H92" i="15" s="1"/>
  <c r="N91" i="15"/>
  <c r="P91" i="15" s="1"/>
  <c r="Q91" i="15" s="1"/>
  <c r="P92" i="15"/>
  <c r="Q92" i="15" s="1"/>
  <c r="E91" i="15"/>
  <c r="P82" i="15"/>
  <c r="Q82" i="15" s="1"/>
  <c r="P89" i="15"/>
  <c r="Q89" i="15" s="1"/>
  <c r="P88" i="15"/>
  <c r="Q88" i="15" s="1"/>
  <c r="P84" i="15"/>
  <c r="Q84" i="15" s="1"/>
  <c r="P83" i="15"/>
  <c r="Q83" i="15" s="1"/>
  <c r="P81" i="15"/>
  <c r="Q81" i="15" s="1"/>
  <c r="N85" i="15"/>
  <c r="P85" i="15" s="1"/>
  <c r="Q85" i="15" s="1"/>
  <c r="M86" i="15"/>
  <c r="N86" i="15" s="1"/>
  <c r="P86" i="15" s="1"/>
  <c r="Q86" i="15" s="1"/>
  <c r="P87" i="15"/>
  <c r="Q87" i="15" s="1"/>
  <c r="P90" i="15"/>
  <c r="Q90" i="15" s="1"/>
  <c r="E142" i="6"/>
  <c r="E143" i="6" s="1"/>
  <c r="E144" i="6" s="1"/>
  <c r="G81" i="15" l="1"/>
  <c r="H81" i="15" s="1"/>
  <c r="G82" i="15"/>
  <c r="H82" i="15" s="1"/>
  <c r="G83" i="15"/>
  <c r="H83" i="15" s="1"/>
  <c r="G89" i="15"/>
  <c r="H89" i="15" s="1"/>
  <c r="G84" i="15"/>
  <c r="H84" i="15" s="1"/>
  <c r="G86" i="15"/>
  <c r="H86" i="15" s="1"/>
  <c r="G88" i="15"/>
  <c r="H88" i="15" s="1"/>
  <c r="G90" i="15"/>
  <c r="H90" i="15" s="1"/>
  <c r="G85" i="15"/>
  <c r="H85" i="15" s="1"/>
  <c r="G87" i="15"/>
  <c r="H87" i="15" s="1"/>
  <c r="G91" i="15"/>
  <c r="H91" i="15" s="1"/>
  <c r="E145" i="6"/>
  <c r="E147" i="6"/>
  <c r="F144" i="6"/>
  <c r="G144" i="6" s="1"/>
  <c r="F143" i="6"/>
  <c r="G143" i="6" s="1"/>
  <c r="F142" i="6"/>
  <c r="G142" i="6" s="1"/>
  <c r="E148" i="6" l="1"/>
  <c r="F147" i="6"/>
  <c r="G147" i="6" s="1"/>
  <c r="E146" i="6"/>
  <c r="F146" i="6" s="1"/>
  <c r="G146" i="6" s="1"/>
  <c r="F145" i="6"/>
  <c r="G145" i="6" s="1"/>
  <c r="E149" i="6" l="1"/>
  <c r="F148" i="6"/>
  <c r="G148" i="6" s="1"/>
  <c r="E150" i="6" l="1"/>
  <c r="F149" i="6"/>
  <c r="G149" i="6" s="1"/>
  <c r="E151" i="6" l="1"/>
  <c r="F150" i="6"/>
  <c r="G150" i="6" s="1"/>
  <c r="E152" i="6" l="1"/>
  <c r="F151" i="6"/>
  <c r="G151" i="6" s="1"/>
  <c r="E153" i="6" l="1"/>
  <c r="F152" i="6"/>
  <c r="G152" i="6" s="1"/>
  <c r="E154" i="6" l="1"/>
  <c r="F153" i="6"/>
  <c r="G153" i="6" s="1"/>
  <c r="E155" i="6" l="1"/>
  <c r="F154" i="6"/>
  <c r="G154" i="6" s="1"/>
  <c r="E156" i="6" l="1"/>
  <c r="F155" i="6"/>
  <c r="G155" i="6" s="1"/>
  <c r="E157" i="6" l="1"/>
  <c r="F156" i="6"/>
  <c r="G156" i="6" s="1"/>
  <c r="E158" i="6" l="1"/>
  <c r="F157" i="6"/>
  <c r="G157" i="6" s="1"/>
  <c r="E159" i="6" l="1"/>
  <c r="F158" i="6"/>
  <c r="G158" i="6" s="1"/>
  <c r="E160" i="6" l="1"/>
  <c r="F159" i="6"/>
  <c r="G159" i="6" s="1"/>
  <c r="E161" i="6" l="1"/>
  <c r="F161" i="6" s="1"/>
  <c r="G161" i="6" s="1"/>
  <c r="F160" i="6"/>
  <c r="G160" i="6" s="1"/>
  <c r="V103" i="10" l="1"/>
  <c r="V104" i="10" s="1"/>
  <c r="V99" i="10"/>
  <c r="V100" i="10" s="1"/>
  <c r="V95" i="10"/>
  <c r="V96" i="10" s="1"/>
  <c r="V91" i="10"/>
  <c r="W91" i="10" s="1"/>
  <c r="M103" i="10"/>
  <c r="M104" i="10" s="1"/>
  <c r="M99" i="10"/>
  <c r="M100" i="10" s="1"/>
  <c r="M95" i="10"/>
  <c r="M96" i="10" s="1"/>
  <c r="M91" i="10"/>
  <c r="M92" i="10" s="1"/>
  <c r="D103" i="10"/>
  <c r="D104" i="10" s="1"/>
  <c r="D99" i="10"/>
  <c r="D100" i="10" s="1"/>
  <c r="D95" i="10"/>
  <c r="E95" i="10" s="1"/>
  <c r="D91" i="10"/>
  <c r="D92" i="10" s="1"/>
  <c r="L124" i="8"/>
  <c r="L125" i="8" s="1"/>
  <c r="D35" i="8"/>
  <c r="D36" i="8" s="1"/>
  <c r="N124" i="8"/>
  <c r="M124" i="8"/>
  <c r="M125" i="8" s="1"/>
  <c r="E128" i="8"/>
  <c r="E129" i="8" s="1"/>
  <c r="I123" i="8" s="1"/>
  <c r="D128" i="8"/>
  <c r="D129" i="8" s="1"/>
  <c r="H123" i="8" s="1"/>
  <c r="C128" i="8"/>
  <c r="C129" i="8" s="1"/>
  <c r="G122" i="8" s="1"/>
  <c r="C35" i="8"/>
  <c r="C36" i="8" s="1"/>
  <c r="G24" i="8" s="1"/>
  <c r="E35" i="8"/>
  <c r="E36" i="8" s="1"/>
  <c r="M15" i="10"/>
  <c r="M16" i="10" s="1"/>
  <c r="M12" i="10"/>
  <c r="M13" i="10" s="1"/>
  <c r="D15" i="10"/>
  <c r="D16" i="10" s="1"/>
  <c r="D12" i="10"/>
  <c r="D13" i="10" s="1"/>
  <c r="K132" i="7"/>
  <c r="K133" i="7" s="1"/>
  <c r="C132" i="7"/>
  <c r="C133" i="7" s="1"/>
  <c r="D133" i="7" s="1"/>
  <c r="K121" i="7"/>
  <c r="L121" i="7" s="1"/>
  <c r="C121" i="7"/>
  <c r="D121" i="7" s="1"/>
  <c r="K129" i="7"/>
  <c r="C129" i="7"/>
  <c r="D129" i="7" s="1"/>
  <c r="K118" i="7"/>
  <c r="L118" i="7" s="1"/>
  <c r="C118" i="7"/>
  <c r="C119" i="7" s="1"/>
  <c r="K126" i="7"/>
  <c r="L126" i="7" s="1"/>
  <c r="C126" i="7"/>
  <c r="D126" i="7" s="1"/>
  <c r="K115" i="7"/>
  <c r="K116" i="7" s="1"/>
  <c r="C115" i="7"/>
  <c r="C116" i="7" s="1"/>
  <c r="D116" i="7" s="1"/>
  <c r="V97" i="10" l="1"/>
  <c r="W96" i="10"/>
  <c r="W100" i="10"/>
  <c r="V101" i="10"/>
  <c r="W104" i="10"/>
  <c r="V105" i="10"/>
  <c r="W103" i="10"/>
  <c r="W99" i="10"/>
  <c r="W95" i="10"/>
  <c r="V92" i="10"/>
  <c r="N92" i="10"/>
  <c r="M93" i="10"/>
  <c r="M97" i="10"/>
  <c r="N96" i="10"/>
  <c r="M101" i="10"/>
  <c r="N100" i="10"/>
  <c r="M105" i="10"/>
  <c r="N104" i="10"/>
  <c r="N103" i="10"/>
  <c r="N99" i="10"/>
  <c r="N95" i="10"/>
  <c r="N91" i="10"/>
  <c r="D93" i="10"/>
  <c r="E92" i="10"/>
  <c r="D101" i="10"/>
  <c r="E100" i="10"/>
  <c r="D105" i="10"/>
  <c r="E104" i="10"/>
  <c r="D96" i="10"/>
  <c r="E103" i="10"/>
  <c r="E99" i="10"/>
  <c r="E91" i="10"/>
  <c r="N125" i="8"/>
  <c r="R118" i="8" s="1"/>
  <c r="P117" i="8"/>
  <c r="P119" i="8"/>
  <c r="P118" i="8"/>
  <c r="I121" i="8"/>
  <c r="G113" i="8"/>
  <c r="G123" i="8"/>
  <c r="I122" i="8"/>
  <c r="G117" i="8"/>
  <c r="G121" i="8"/>
  <c r="H121" i="8"/>
  <c r="H122" i="8"/>
  <c r="Q119" i="8"/>
  <c r="Q118" i="8"/>
  <c r="Q117" i="8"/>
  <c r="Q115" i="8"/>
  <c r="Q114" i="8"/>
  <c r="Q113" i="8"/>
  <c r="P113" i="8"/>
  <c r="P114" i="8"/>
  <c r="P115" i="8"/>
  <c r="G119" i="8"/>
  <c r="G118" i="8"/>
  <c r="G115" i="8"/>
  <c r="G114" i="8"/>
  <c r="H113" i="8"/>
  <c r="H119" i="8"/>
  <c r="H118" i="8"/>
  <c r="H117" i="8"/>
  <c r="H115" i="8"/>
  <c r="H114" i="8"/>
  <c r="I119" i="8"/>
  <c r="I118" i="8"/>
  <c r="I117" i="8"/>
  <c r="I115" i="8"/>
  <c r="I114" i="8"/>
  <c r="I113" i="8"/>
  <c r="G28" i="8"/>
  <c r="H30" i="8"/>
  <c r="H25" i="8"/>
  <c r="H29" i="8"/>
  <c r="H24" i="8"/>
  <c r="H28" i="8"/>
  <c r="H26" i="8"/>
  <c r="G25" i="8"/>
  <c r="G29" i="8"/>
  <c r="G26" i="8"/>
  <c r="G30" i="8"/>
  <c r="I25" i="8"/>
  <c r="I29" i="8"/>
  <c r="I24" i="8"/>
  <c r="I28" i="8"/>
  <c r="I26" i="8"/>
  <c r="I30" i="8"/>
  <c r="M14" i="10"/>
  <c r="N14" i="10" s="1"/>
  <c r="N13" i="10"/>
  <c r="M17" i="10"/>
  <c r="N17" i="10" s="1"/>
  <c r="N16" i="10"/>
  <c r="N15" i="10"/>
  <c r="N12" i="10"/>
  <c r="D14" i="10"/>
  <c r="E14" i="10" s="1"/>
  <c r="E13" i="10"/>
  <c r="D17" i="10"/>
  <c r="E17" i="10" s="1"/>
  <c r="E16" i="10"/>
  <c r="E15" i="10"/>
  <c r="E12" i="10"/>
  <c r="K119" i="7"/>
  <c r="L119" i="7" s="1"/>
  <c r="C122" i="7"/>
  <c r="D122" i="7" s="1"/>
  <c r="K122" i="7"/>
  <c r="L122" i="7" s="1"/>
  <c r="C127" i="7"/>
  <c r="C128" i="7" s="1"/>
  <c r="D128" i="7" s="1"/>
  <c r="C130" i="7"/>
  <c r="C131" i="7" s="1"/>
  <c r="D131" i="7" s="1"/>
  <c r="C134" i="7"/>
  <c r="D134" i="7" s="1"/>
  <c r="D115" i="7"/>
  <c r="C123" i="7"/>
  <c r="D123" i="7" s="1"/>
  <c r="C117" i="7"/>
  <c r="D117" i="7" s="1"/>
  <c r="D132" i="7"/>
  <c r="K123" i="7"/>
  <c r="L123" i="7" s="1"/>
  <c r="K127" i="7"/>
  <c r="K120" i="7"/>
  <c r="L120" i="7" s="1"/>
  <c r="L133" i="7"/>
  <c r="K134" i="7"/>
  <c r="L134" i="7" s="1"/>
  <c r="K130" i="7"/>
  <c r="L129" i="7"/>
  <c r="D119" i="7"/>
  <c r="C120" i="7"/>
  <c r="D120" i="7" s="1"/>
  <c r="D118" i="7"/>
  <c r="D127" i="7"/>
  <c r="D130" i="7"/>
  <c r="L116" i="7"/>
  <c r="K117" i="7"/>
  <c r="L117" i="7" s="1"/>
  <c r="L115" i="7"/>
  <c r="L132" i="7"/>
  <c r="V98" i="10" l="1"/>
  <c r="W98" i="10" s="1"/>
  <c r="W97" i="10"/>
  <c r="V93" i="10"/>
  <c r="W92" i="10"/>
  <c r="V106" i="10"/>
  <c r="W106" i="10" s="1"/>
  <c r="W105" i="10"/>
  <c r="V102" i="10"/>
  <c r="W102" i="10" s="1"/>
  <c r="W101" i="10"/>
  <c r="N105" i="10"/>
  <c r="M106" i="10"/>
  <c r="N106" i="10" s="1"/>
  <c r="N101" i="10"/>
  <c r="M102" i="10"/>
  <c r="N102" i="10" s="1"/>
  <c r="M98" i="10"/>
  <c r="N98" i="10" s="1"/>
  <c r="N97" i="10"/>
  <c r="M94" i="10"/>
  <c r="N94" i="10" s="1"/>
  <c r="N93" i="10"/>
  <c r="O91" i="10" s="1"/>
  <c r="O92" i="10" s="1"/>
  <c r="O93" i="10" s="1"/>
  <c r="D97" i="10"/>
  <c r="E96" i="10"/>
  <c r="D106" i="10"/>
  <c r="E106" i="10" s="1"/>
  <c r="E105" i="10"/>
  <c r="D102" i="10"/>
  <c r="E102" i="10" s="1"/>
  <c r="E101" i="10"/>
  <c r="E93" i="10"/>
  <c r="D94" i="10"/>
  <c r="E94" i="10" s="1"/>
  <c r="R119" i="8"/>
  <c r="R113" i="8"/>
  <c r="R114" i="8"/>
  <c r="R117" i="8"/>
  <c r="R115" i="8"/>
  <c r="O12" i="10"/>
  <c r="O13" i="10" s="1"/>
  <c r="O14" i="10" s="1"/>
  <c r="O15" i="10" s="1"/>
  <c r="O16" i="10" s="1"/>
  <c r="O17" i="10" s="1"/>
  <c r="P17" i="10" s="1"/>
  <c r="Q17" i="10" s="1"/>
  <c r="F12" i="10"/>
  <c r="F13" i="10" s="1"/>
  <c r="F14" i="10" s="1"/>
  <c r="F15" i="10" s="1"/>
  <c r="F16" i="10" s="1"/>
  <c r="F17" i="10" s="1"/>
  <c r="G17" i="10" s="1"/>
  <c r="H17" i="10" s="1"/>
  <c r="L127" i="7"/>
  <c r="K128" i="7"/>
  <c r="L128" i="7" s="1"/>
  <c r="E115" i="7"/>
  <c r="E116" i="7" s="1"/>
  <c r="M115" i="7"/>
  <c r="M116" i="7" s="1"/>
  <c r="M117" i="7" s="1"/>
  <c r="M118" i="7" s="1"/>
  <c r="N117" i="7"/>
  <c r="O117" i="7" s="1"/>
  <c r="N116" i="7"/>
  <c r="O116" i="7" s="1"/>
  <c r="L130" i="7"/>
  <c r="K131" i="7"/>
  <c r="L131" i="7" s="1"/>
  <c r="E126" i="7"/>
  <c r="F91" i="10" l="1"/>
  <c r="F92" i="10" s="1"/>
  <c r="F93" i="10" s="1"/>
  <c r="G93" i="10" s="1"/>
  <c r="H93" i="10" s="1"/>
  <c r="W93" i="10"/>
  <c r="V94" i="10"/>
  <c r="W94" i="10" s="1"/>
  <c r="O95" i="10"/>
  <c r="O94" i="10"/>
  <c r="P94" i="10" s="1"/>
  <c r="Q94" i="10" s="1"/>
  <c r="P91" i="10"/>
  <c r="Q91" i="10" s="1"/>
  <c r="P92" i="10"/>
  <c r="Q92" i="10" s="1"/>
  <c r="P93" i="10"/>
  <c r="Q93" i="10" s="1"/>
  <c r="D98" i="10"/>
  <c r="E98" i="10" s="1"/>
  <c r="E97" i="10"/>
  <c r="P14" i="10"/>
  <c r="Q14" i="10" s="1"/>
  <c r="P16" i="10"/>
  <c r="Q16" i="10" s="1"/>
  <c r="G13" i="10"/>
  <c r="H13" i="10" s="1"/>
  <c r="P15" i="10"/>
  <c r="Q15" i="10" s="1"/>
  <c r="P13" i="10"/>
  <c r="Q13" i="10" s="1"/>
  <c r="P12" i="10"/>
  <c r="Q12" i="10" s="1"/>
  <c r="G16" i="10"/>
  <c r="H16" i="10" s="1"/>
  <c r="G15" i="10"/>
  <c r="H15" i="10" s="1"/>
  <c r="G12" i="10"/>
  <c r="H12" i="10" s="1"/>
  <c r="G14" i="10"/>
  <c r="H14" i="10" s="1"/>
  <c r="E117" i="7"/>
  <c r="F116" i="7"/>
  <c r="G116" i="7" s="1"/>
  <c r="M119" i="7"/>
  <c r="N118" i="7"/>
  <c r="O118" i="7" s="1"/>
  <c r="N115" i="7"/>
  <c r="O115" i="7" s="1"/>
  <c r="F115" i="7"/>
  <c r="G115" i="7" s="1"/>
  <c r="M126" i="7"/>
  <c r="E127" i="7"/>
  <c r="F126" i="7"/>
  <c r="G126" i="7" s="1"/>
  <c r="G91" i="10" l="1"/>
  <c r="H91" i="10" s="1"/>
  <c r="G92" i="10"/>
  <c r="H92" i="10" s="1"/>
  <c r="F94" i="10"/>
  <c r="G94" i="10" s="1"/>
  <c r="H94" i="10" s="1"/>
  <c r="F95" i="10"/>
  <c r="F96" i="10" s="1"/>
  <c r="X91" i="10"/>
  <c r="O96" i="10"/>
  <c r="P95" i="10"/>
  <c r="Q95" i="10" s="1"/>
  <c r="M127" i="7"/>
  <c r="N126" i="7"/>
  <c r="O126" i="7" s="1"/>
  <c r="E128" i="7"/>
  <c r="F127" i="7"/>
  <c r="G127" i="7" s="1"/>
  <c r="M120" i="7"/>
  <c r="N119" i="7"/>
  <c r="O119" i="7" s="1"/>
  <c r="E118" i="7"/>
  <c r="F117" i="7"/>
  <c r="G117" i="7" s="1"/>
  <c r="G95" i="10" l="1"/>
  <c r="H95" i="10" s="1"/>
  <c r="X92" i="10"/>
  <c r="Y91" i="10"/>
  <c r="Z91" i="10" s="1"/>
  <c r="O97" i="10"/>
  <c r="P96" i="10"/>
  <c r="Q96" i="10" s="1"/>
  <c r="F97" i="10"/>
  <c r="G96" i="10"/>
  <c r="H96" i="10" s="1"/>
  <c r="E119" i="7"/>
  <c r="F118" i="7"/>
  <c r="G118" i="7" s="1"/>
  <c r="M128" i="7"/>
  <c r="N127" i="7"/>
  <c r="O127" i="7" s="1"/>
  <c r="M121" i="7"/>
  <c r="N120" i="7"/>
  <c r="O120" i="7" s="1"/>
  <c r="E129" i="7"/>
  <c r="F128" i="7"/>
  <c r="G128" i="7" s="1"/>
  <c r="X93" i="10" l="1"/>
  <c r="Y92" i="10"/>
  <c r="Z92" i="10" s="1"/>
  <c r="O99" i="10"/>
  <c r="O98" i="10"/>
  <c r="P98" i="10" s="1"/>
  <c r="Q98" i="10" s="1"/>
  <c r="P97" i="10"/>
  <c r="Q97" i="10" s="1"/>
  <c r="F99" i="10"/>
  <c r="F98" i="10"/>
  <c r="G98" i="10" s="1"/>
  <c r="H98" i="10" s="1"/>
  <c r="G97" i="10"/>
  <c r="H97" i="10" s="1"/>
  <c r="E130" i="7"/>
  <c r="F129" i="7"/>
  <c r="G129" i="7" s="1"/>
  <c r="M122" i="7"/>
  <c r="N121" i="7"/>
  <c r="O121" i="7" s="1"/>
  <c r="M129" i="7"/>
  <c r="N128" i="7"/>
  <c r="O128" i="7" s="1"/>
  <c r="E120" i="7"/>
  <c r="F119" i="7"/>
  <c r="G119" i="7" s="1"/>
  <c r="X95" i="10" l="1"/>
  <c r="X94" i="10"/>
  <c r="Y94" i="10" s="1"/>
  <c r="Z94" i="10" s="1"/>
  <c r="Y93" i="10"/>
  <c r="Z93" i="10" s="1"/>
  <c r="O100" i="10"/>
  <c r="P99" i="10"/>
  <c r="Q99" i="10" s="1"/>
  <c r="F100" i="10"/>
  <c r="G99" i="10"/>
  <c r="H99" i="10" s="1"/>
  <c r="M130" i="7"/>
  <c r="N129" i="7"/>
  <c r="O129" i="7" s="1"/>
  <c r="E131" i="7"/>
  <c r="F130" i="7"/>
  <c r="G130" i="7" s="1"/>
  <c r="E121" i="7"/>
  <c r="F120" i="7"/>
  <c r="G120" i="7" s="1"/>
  <c r="M123" i="7"/>
  <c r="N123" i="7" s="1"/>
  <c r="O123" i="7" s="1"/>
  <c r="N122" i="7"/>
  <c r="O122" i="7" s="1"/>
  <c r="X96" i="10" l="1"/>
  <c r="Y95" i="10"/>
  <c r="Z95" i="10" s="1"/>
  <c r="O101" i="10"/>
  <c r="P100" i="10"/>
  <c r="Q100" i="10" s="1"/>
  <c r="F101" i="10"/>
  <c r="G100" i="10"/>
  <c r="H100" i="10" s="1"/>
  <c r="E122" i="7"/>
  <c r="F121" i="7"/>
  <c r="G121" i="7" s="1"/>
  <c r="E132" i="7"/>
  <c r="F131" i="7"/>
  <c r="G131" i="7" s="1"/>
  <c r="M131" i="7"/>
  <c r="N130" i="7"/>
  <c r="O130" i="7" s="1"/>
  <c r="X97" i="10" l="1"/>
  <c r="Y96" i="10"/>
  <c r="Z96" i="10" s="1"/>
  <c r="O103" i="10"/>
  <c r="O102" i="10"/>
  <c r="P102" i="10" s="1"/>
  <c r="Q102" i="10" s="1"/>
  <c r="P101" i="10"/>
  <c r="Q101" i="10" s="1"/>
  <c r="F102" i="10"/>
  <c r="G102" i="10" s="1"/>
  <c r="H102" i="10" s="1"/>
  <c r="F103" i="10"/>
  <c r="G101" i="10"/>
  <c r="H101" i="10" s="1"/>
  <c r="M132" i="7"/>
  <c r="N131" i="7"/>
  <c r="O131" i="7" s="1"/>
  <c r="E133" i="7"/>
  <c r="F132" i="7"/>
  <c r="G132" i="7" s="1"/>
  <c r="E123" i="7"/>
  <c r="F123" i="7" s="1"/>
  <c r="G123" i="7" s="1"/>
  <c r="F122" i="7"/>
  <c r="G122" i="7" s="1"/>
  <c r="X98" i="10" l="1"/>
  <c r="Y98" i="10" s="1"/>
  <c r="Z98" i="10" s="1"/>
  <c r="X99" i="10"/>
  <c r="Y97" i="10"/>
  <c r="Z97" i="10" s="1"/>
  <c r="O104" i="10"/>
  <c r="P103" i="10"/>
  <c r="Q103" i="10" s="1"/>
  <c r="F104" i="10"/>
  <c r="G103" i="10"/>
  <c r="H103" i="10" s="1"/>
  <c r="E134" i="7"/>
  <c r="F134" i="7" s="1"/>
  <c r="G134" i="7" s="1"/>
  <c r="F133" i="7"/>
  <c r="G133" i="7" s="1"/>
  <c r="M133" i="7"/>
  <c r="N132" i="7"/>
  <c r="O132" i="7" s="1"/>
  <c r="X100" i="10" l="1"/>
  <c r="Y99" i="10"/>
  <c r="Z99" i="10" s="1"/>
  <c r="O105" i="10"/>
  <c r="P104" i="10"/>
  <c r="Q104" i="10" s="1"/>
  <c r="F105" i="10"/>
  <c r="G104" i="10"/>
  <c r="H104" i="10" s="1"/>
  <c r="M134" i="7"/>
  <c r="N134" i="7" s="1"/>
  <c r="O134" i="7" s="1"/>
  <c r="N133" i="7"/>
  <c r="O133" i="7" s="1"/>
  <c r="X101" i="10" l="1"/>
  <c r="Y100" i="10"/>
  <c r="Z100" i="10" s="1"/>
  <c r="O106" i="10"/>
  <c r="P106" i="10" s="1"/>
  <c r="Q106" i="10" s="1"/>
  <c r="P105" i="10"/>
  <c r="Q105" i="10" s="1"/>
  <c r="F106" i="10"/>
  <c r="G106" i="10" s="1"/>
  <c r="H106" i="10" s="1"/>
  <c r="G105" i="10"/>
  <c r="H105" i="10" s="1"/>
  <c r="X102" i="10" l="1"/>
  <c r="Y102" i="10" s="1"/>
  <c r="Z102" i="10" s="1"/>
  <c r="X103" i="10"/>
  <c r="Y101" i="10"/>
  <c r="Z101" i="10" s="1"/>
  <c r="X104" i="10" l="1"/>
  <c r="Y103" i="10"/>
  <c r="Z103" i="10" s="1"/>
  <c r="X105" i="10" l="1"/>
  <c r="Y104" i="10"/>
  <c r="Z104" i="10" s="1"/>
  <c r="X106" i="10" l="1"/>
  <c r="Y106" i="10" s="1"/>
  <c r="Z106" i="10" s="1"/>
  <c r="Y105" i="10"/>
  <c r="Z105" i="10" s="1"/>
  <c r="D200" i="6" l="1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V122" i="6"/>
  <c r="V123" i="6" s="1"/>
  <c r="V119" i="6"/>
  <c r="V120" i="6" s="1"/>
  <c r="V116" i="6"/>
  <c r="V117" i="6" s="1"/>
  <c r="V118" i="6" s="1"/>
  <c r="W118" i="6" s="1"/>
  <c r="M122" i="6"/>
  <c r="M123" i="6" s="1"/>
  <c r="M119" i="6"/>
  <c r="N119" i="6" s="1"/>
  <c r="M116" i="6"/>
  <c r="N116" i="6" s="1"/>
  <c r="D122" i="6"/>
  <c r="D123" i="6" s="1"/>
  <c r="D119" i="6"/>
  <c r="D120" i="6" s="1"/>
  <c r="D116" i="6"/>
  <c r="D117" i="6" s="1"/>
  <c r="D118" i="6" s="1"/>
  <c r="E118" i="6" s="1"/>
  <c r="T62" i="5"/>
  <c r="T61" i="5"/>
  <c r="T60" i="5"/>
  <c r="T59" i="5"/>
  <c r="T58" i="5"/>
  <c r="T57" i="5"/>
  <c r="T56" i="5"/>
  <c r="T55" i="5"/>
  <c r="T54" i="5"/>
  <c r="T53" i="5"/>
  <c r="T52" i="5"/>
  <c r="T51" i="5"/>
  <c r="T50" i="5"/>
  <c r="T49" i="5"/>
  <c r="T48" i="5"/>
  <c r="T47" i="5"/>
  <c r="T46" i="5"/>
  <c r="T45" i="5"/>
  <c r="T44" i="5"/>
  <c r="T43" i="5"/>
  <c r="L62" i="5"/>
  <c r="L61" i="5"/>
  <c r="L60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D53" i="5"/>
  <c r="D62" i="5"/>
  <c r="D61" i="5"/>
  <c r="D60" i="5"/>
  <c r="D59" i="5"/>
  <c r="D58" i="5"/>
  <c r="D57" i="5"/>
  <c r="D56" i="5"/>
  <c r="D55" i="5"/>
  <c r="D54" i="5"/>
  <c r="D52" i="5"/>
  <c r="D51" i="5"/>
  <c r="D50" i="5"/>
  <c r="D49" i="5"/>
  <c r="D48" i="5"/>
  <c r="D47" i="5"/>
  <c r="D46" i="5"/>
  <c r="D45" i="5"/>
  <c r="D44" i="5"/>
  <c r="D43" i="5"/>
  <c r="E43" i="5" s="1"/>
  <c r="E44" i="5" s="1"/>
  <c r="E45" i="5" s="1"/>
  <c r="E181" i="6" l="1"/>
  <c r="E182" i="6" s="1"/>
  <c r="E183" i="6" s="1"/>
  <c r="F183" i="6" s="1"/>
  <c r="G183" i="6" s="1"/>
  <c r="E116" i="6"/>
  <c r="W116" i="6"/>
  <c r="W120" i="6"/>
  <c r="V121" i="6"/>
  <c r="W121" i="6" s="1"/>
  <c r="V124" i="6"/>
  <c r="W124" i="6" s="1"/>
  <c r="W123" i="6"/>
  <c r="W122" i="6"/>
  <c r="W119" i="6"/>
  <c r="W117" i="6"/>
  <c r="M117" i="6"/>
  <c r="N117" i="6" s="1"/>
  <c r="N123" i="6"/>
  <c r="M124" i="6"/>
  <c r="N124" i="6" s="1"/>
  <c r="N122" i="6"/>
  <c r="M120" i="6"/>
  <c r="E120" i="6"/>
  <c r="D121" i="6"/>
  <c r="E121" i="6" s="1"/>
  <c r="D124" i="6"/>
  <c r="E124" i="6" s="1"/>
  <c r="E123" i="6"/>
  <c r="E117" i="6"/>
  <c r="E122" i="6"/>
  <c r="E119" i="6"/>
  <c r="F43" i="5"/>
  <c r="G43" i="5" s="1"/>
  <c r="U43" i="5"/>
  <c r="U44" i="5" s="1"/>
  <c r="U45" i="5" s="1"/>
  <c r="M43" i="5"/>
  <c r="M44" i="5" s="1"/>
  <c r="M45" i="5" s="1"/>
  <c r="E46" i="5"/>
  <c r="E47" i="5" s="1"/>
  <c r="E48" i="5"/>
  <c r="E49" i="5" s="1"/>
  <c r="E50" i="5" s="1"/>
  <c r="E51" i="5" s="1"/>
  <c r="E52" i="5" s="1"/>
  <c r="F52" i="5" s="1"/>
  <c r="G52" i="5" s="1"/>
  <c r="F44" i="5"/>
  <c r="G44" i="5" s="1"/>
  <c r="F45" i="5"/>
  <c r="G45" i="5" s="1"/>
  <c r="F46" i="5"/>
  <c r="G46" i="5" s="1"/>
  <c r="F47" i="5"/>
  <c r="G47" i="5" s="1"/>
  <c r="F48" i="5"/>
  <c r="G48" i="5" s="1"/>
  <c r="F51" i="5" l="1"/>
  <c r="G51" i="5" s="1"/>
  <c r="F50" i="5"/>
  <c r="G50" i="5" s="1"/>
  <c r="F49" i="5"/>
  <c r="G49" i="5" s="1"/>
  <c r="M118" i="6"/>
  <c r="N118" i="6" s="1"/>
  <c r="O116" i="6" s="1"/>
  <c r="O117" i="6" s="1"/>
  <c r="O118" i="6" s="1"/>
  <c r="O119" i="6" s="1"/>
  <c r="O120" i="6" s="1"/>
  <c r="O121" i="6" s="1"/>
  <c r="O122" i="6" s="1"/>
  <c r="O123" i="6" s="1"/>
  <c r="O124" i="6" s="1"/>
  <c r="P124" i="6" s="1"/>
  <c r="Q124" i="6" s="1"/>
  <c r="E186" i="6"/>
  <c r="E187" i="6" s="1"/>
  <c r="E188" i="6" s="1"/>
  <c r="E189" i="6" s="1"/>
  <c r="E190" i="6" s="1"/>
  <c r="E191" i="6" s="1"/>
  <c r="E192" i="6" s="1"/>
  <c r="E193" i="6" s="1"/>
  <c r="E184" i="6"/>
  <c r="E185" i="6" s="1"/>
  <c r="F185" i="6" s="1"/>
  <c r="G185" i="6" s="1"/>
  <c r="F181" i="6"/>
  <c r="G181" i="6" s="1"/>
  <c r="F182" i="6"/>
  <c r="G182" i="6" s="1"/>
  <c r="X116" i="6"/>
  <c r="X117" i="6" s="1"/>
  <c r="X118" i="6" s="1"/>
  <c r="N120" i="6"/>
  <c r="M121" i="6"/>
  <c r="N121" i="6" s="1"/>
  <c r="F116" i="6"/>
  <c r="E53" i="5"/>
  <c r="F53" i="5" s="1"/>
  <c r="G53" i="5" s="1"/>
  <c r="U48" i="5"/>
  <c r="U46" i="5"/>
  <c r="V45" i="5"/>
  <c r="W45" i="5" s="1"/>
  <c r="V44" i="5"/>
  <c r="W44" i="5" s="1"/>
  <c r="V43" i="5"/>
  <c r="W43" i="5" s="1"/>
  <c r="M48" i="5"/>
  <c r="M46" i="5"/>
  <c r="N44" i="5"/>
  <c r="O44" i="5" s="1"/>
  <c r="N45" i="5"/>
  <c r="O45" i="5" s="1"/>
  <c r="N43" i="5"/>
  <c r="O43" i="5" s="1"/>
  <c r="E54" i="5" l="1"/>
  <c r="P118" i="6"/>
  <c r="Q118" i="6" s="1"/>
  <c r="P121" i="6"/>
  <c r="Q121" i="6" s="1"/>
  <c r="P120" i="6"/>
  <c r="Q120" i="6" s="1"/>
  <c r="P116" i="6"/>
  <c r="Q116" i="6" s="1"/>
  <c r="P117" i="6"/>
  <c r="Q117" i="6" s="1"/>
  <c r="P119" i="6"/>
  <c r="Q119" i="6" s="1"/>
  <c r="P123" i="6"/>
  <c r="Q123" i="6" s="1"/>
  <c r="P122" i="6"/>
  <c r="Q122" i="6" s="1"/>
  <c r="F184" i="6"/>
  <c r="G184" i="6" s="1"/>
  <c r="F192" i="6"/>
  <c r="G192" i="6" s="1"/>
  <c r="F187" i="6"/>
  <c r="G187" i="6" s="1"/>
  <c r="F188" i="6"/>
  <c r="G188" i="6" s="1"/>
  <c r="F189" i="6"/>
  <c r="G189" i="6" s="1"/>
  <c r="F190" i="6"/>
  <c r="G190" i="6" s="1"/>
  <c r="F191" i="6"/>
  <c r="G191" i="6" s="1"/>
  <c r="F186" i="6"/>
  <c r="G186" i="6" s="1"/>
  <c r="Y116" i="6"/>
  <c r="Z116" i="6" s="1"/>
  <c r="E194" i="6"/>
  <c r="F193" i="6"/>
  <c r="G193" i="6" s="1"/>
  <c r="Y117" i="6"/>
  <c r="Z117" i="6" s="1"/>
  <c r="X119" i="6"/>
  <c r="Y118" i="6"/>
  <c r="Z118" i="6" s="1"/>
  <c r="F117" i="6"/>
  <c r="G116" i="6"/>
  <c r="H116" i="6" s="1"/>
  <c r="E55" i="5"/>
  <c r="F54" i="5"/>
  <c r="G54" i="5" s="1"/>
  <c r="U47" i="5"/>
  <c r="V47" i="5" s="1"/>
  <c r="W47" i="5" s="1"/>
  <c r="V46" i="5"/>
  <c r="W46" i="5" s="1"/>
  <c r="U49" i="5"/>
  <c r="V48" i="5"/>
  <c r="W48" i="5" s="1"/>
  <c r="M47" i="5"/>
  <c r="N47" i="5" s="1"/>
  <c r="O47" i="5" s="1"/>
  <c r="N46" i="5"/>
  <c r="O46" i="5" s="1"/>
  <c r="M49" i="5"/>
  <c r="N48" i="5"/>
  <c r="O48" i="5" s="1"/>
  <c r="E195" i="6" l="1"/>
  <c r="F194" i="6"/>
  <c r="G194" i="6" s="1"/>
  <c r="X120" i="6"/>
  <c r="Y119" i="6"/>
  <c r="Z119" i="6" s="1"/>
  <c r="F118" i="6"/>
  <c r="G117" i="6"/>
  <c r="H117" i="6" s="1"/>
  <c r="E56" i="5"/>
  <c r="F55" i="5"/>
  <c r="G55" i="5" s="1"/>
  <c r="U50" i="5"/>
  <c r="V49" i="5"/>
  <c r="W49" i="5" s="1"/>
  <c r="M50" i="5"/>
  <c r="N49" i="5"/>
  <c r="O49" i="5" s="1"/>
  <c r="E196" i="6" l="1"/>
  <c r="F195" i="6"/>
  <c r="G195" i="6" s="1"/>
  <c r="X121" i="6"/>
  <c r="Y120" i="6"/>
  <c r="Z120" i="6" s="1"/>
  <c r="F119" i="6"/>
  <c r="G118" i="6"/>
  <c r="H118" i="6" s="1"/>
  <c r="E57" i="5"/>
  <c r="F56" i="5"/>
  <c r="G56" i="5" s="1"/>
  <c r="U51" i="5"/>
  <c r="V50" i="5"/>
  <c r="W50" i="5" s="1"/>
  <c r="M51" i="5"/>
  <c r="N50" i="5"/>
  <c r="O50" i="5" s="1"/>
  <c r="E197" i="6" l="1"/>
  <c r="F196" i="6"/>
  <c r="G196" i="6" s="1"/>
  <c r="X122" i="6"/>
  <c r="Y121" i="6"/>
  <c r="Z121" i="6" s="1"/>
  <c r="F120" i="6"/>
  <c r="G119" i="6"/>
  <c r="H119" i="6" s="1"/>
  <c r="E58" i="5"/>
  <c r="F57" i="5"/>
  <c r="G57" i="5" s="1"/>
  <c r="U52" i="5"/>
  <c r="V51" i="5"/>
  <c r="W51" i="5" s="1"/>
  <c r="M52" i="5"/>
  <c r="N51" i="5"/>
  <c r="O51" i="5" s="1"/>
  <c r="E198" i="6" l="1"/>
  <c r="F197" i="6"/>
  <c r="G197" i="6" s="1"/>
  <c r="X123" i="6"/>
  <c r="Y122" i="6"/>
  <c r="Z122" i="6" s="1"/>
  <c r="F121" i="6"/>
  <c r="G120" i="6"/>
  <c r="H120" i="6" s="1"/>
  <c r="E59" i="5"/>
  <c r="F58" i="5"/>
  <c r="G58" i="5" s="1"/>
  <c r="U53" i="5"/>
  <c r="V52" i="5"/>
  <c r="W52" i="5" s="1"/>
  <c r="M53" i="5"/>
  <c r="N52" i="5"/>
  <c r="O52" i="5" s="1"/>
  <c r="E199" i="6" l="1"/>
  <c r="F198" i="6"/>
  <c r="G198" i="6" s="1"/>
  <c r="X124" i="6"/>
  <c r="Y124" i="6" s="1"/>
  <c r="Z124" i="6" s="1"/>
  <c r="Y123" i="6"/>
  <c r="Z123" i="6" s="1"/>
  <c r="F122" i="6"/>
  <c r="G121" i="6"/>
  <c r="H121" i="6" s="1"/>
  <c r="E60" i="5"/>
  <c r="F59" i="5"/>
  <c r="G59" i="5" s="1"/>
  <c r="U54" i="5"/>
  <c r="V53" i="5"/>
  <c r="W53" i="5" s="1"/>
  <c r="M54" i="5"/>
  <c r="N53" i="5"/>
  <c r="O53" i="5" s="1"/>
  <c r="E200" i="6" l="1"/>
  <c r="F200" i="6" s="1"/>
  <c r="G200" i="6" s="1"/>
  <c r="F199" i="6"/>
  <c r="G199" i="6" s="1"/>
  <c r="F123" i="6"/>
  <c r="G122" i="6"/>
  <c r="H122" i="6" s="1"/>
  <c r="E61" i="5"/>
  <c r="F60" i="5"/>
  <c r="G60" i="5" s="1"/>
  <c r="U55" i="5"/>
  <c r="V54" i="5"/>
  <c r="W54" i="5" s="1"/>
  <c r="M55" i="5"/>
  <c r="N54" i="5"/>
  <c r="O54" i="5" s="1"/>
  <c r="F124" i="6" l="1"/>
  <c r="G124" i="6" s="1"/>
  <c r="H124" i="6" s="1"/>
  <c r="G123" i="6"/>
  <c r="H123" i="6" s="1"/>
  <c r="E62" i="5"/>
  <c r="F62" i="5" s="1"/>
  <c r="G62" i="5" s="1"/>
  <c r="F61" i="5"/>
  <c r="G61" i="5" s="1"/>
  <c r="U56" i="5"/>
  <c r="V55" i="5"/>
  <c r="W55" i="5" s="1"/>
  <c r="M56" i="5"/>
  <c r="N55" i="5"/>
  <c r="O55" i="5" s="1"/>
  <c r="U57" i="5" l="1"/>
  <c r="V56" i="5"/>
  <c r="W56" i="5" s="1"/>
  <c r="M57" i="5"/>
  <c r="N56" i="5"/>
  <c r="O56" i="5" s="1"/>
  <c r="U58" i="5" l="1"/>
  <c r="V57" i="5"/>
  <c r="W57" i="5" s="1"/>
  <c r="M58" i="5"/>
  <c r="N57" i="5"/>
  <c r="O57" i="5" s="1"/>
  <c r="U59" i="5" l="1"/>
  <c r="V58" i="5"/>
  <c r="W58" i="5" s="1"/>
  <c r="M59" i="5"/>
  <c r="N58" i="5"/>
  <c r="O58" i="5" s="1"/>
  <c r="U60" i="5" l="1"/>
  <c r="V59" i="5"/>
  <c r="W59" i="5" s="1"/>
  <c r="M60" i="5"/>
  <c r="N59" i="5"/>
  <c r="O59" i="5" s="1"/>
  <c r="U61" i="5" l="1"/>
  <c r="V60" i="5"/>
  <c r="W60" i="5" s="1"/>
  <c r="M61" i="5"/>
  <c r="N60" i="5"/>
  <c r="O60" i="5" s="1"/>
  <c r="U62" i="5" l="1"/>
  <c r="V62" i="5" s="1"/>
  <c r="W62" i="5" s="1"/>
  <c r="V61" i="5"/>
  <c r="W61" i="5" s="1"/>
  <c r="M62" i="5"/>
  <c r="N62" i="5" s="1"/>
  <c r="O62" i="5" s="1"/>
  <c r="N61" i="5"/>
  <c r="O61" i="5" s="1"/>
</calcChain>
</file>

<file path=xl/sharedStrings.xml><?xml version="1.0" encoding="utf-8"?>
<sst xmlns="http://schemas.openxmlformats.org/spreadsheetml/2006/main" count="1221" uniqueCount="519">
  <si>
    <t>Fig. 1</t>
  </si>
  <si>
    <t>Fig. 1b</t>
  </si>
  <si>
    <r>
      <rPr>
        <sz val="10"/>
        <color rgb="FF000000"/>
        <rFont val="Arial"/>
        <family val="2"/>
      </rPr>
      <t>MC38 in vivo screen tumor volume (mm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</si>
  <si>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Day</t>
  </si>
  <si>
    <r>
      <rPr>
        <i/>
        <sz val="10"/>
        <rFont val="Arial"/>
        <family val="2"/>
      </rPr>
      <t>Rag1</t>
    </r>
    <r>
      <rPr>
        <vertAlign val="superscript"/>
        <sz val="10"/>
        <rFont val="Arial"/>
        <family val="2"/>
      </rPr>
      <t>-/-</t>
    </r>
  </si>
  <si>
    <t>C57</t>
  </si>
  <si>
    <t>Fig. 1c</t>
  </si>
  <si>
    <t>tumor weight (mg)</t>
  </si>
  <si>
    <t>Fig. 1j</t>
  </si>
  <si>
    <t>IHC scores of MBTPS1</t>
  </si>
  <si>
    <t>Normal tissue</t>
  </si>
  <si>
    <t>Tumor tissue</t>
  </si>
  <si>
    <t>Fig.2</t>
  </si>
  <si>
    <t>Fig. 2a, left</t>
  </si>
  <si>
    <t>Fig. 2a, right</t>
  </si>
  <si>
    <r>
      <rPr>
        <sz val="10"/>
        <color rgb="FF000000"/>
        <rFont val="Arial"/>
        <family val="2"/>
      </rPr>
      <t>MC38: C57 tumor volume (mm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</si>
  <si>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MC38: C57 tumor weight (mg)</t>
  </si>
  <si>
    <t>shVec</t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</si>
  <si>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#1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</si>
  <si>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#2</t>
    </r>
  </si>
  <si>
    <t>Fig. 2b</t>
  </si>
  <si>
    <r>
      <rPr>
        <sz val="10"/>
        <color rgb="FF000000"/>
        <rFont val="Arial"/>
        <family val="2"/>
      </rPr>
      <t>CT26: BALB/c tumor volume (mm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</si>
  <si>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Fig. 2c</t>
  </si>
  <si>
    <r>
      <rPr>
        <sz val="10"/>
        <color rgb="FF000000"/>
        <rFont val="Arial"/>
        <family val="2"/>
      </rPr>
      <t>E0771: C57 tumor volume (mm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</si>
  <si>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Mbtps1#1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</si>
  <si>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Mbtps1#2</t>
    </r>
  </si>
  <si>
    <t>Fig. 2d</t>
  </si>
  <si>
    <t>OEVec</t>
  </si>
  <si>
    <r>
      <rPr>
        <sz val="10"/>
        <rFont val="Arial"/>
        <family val="2"/>
      </rPr>
      <t>OE</t>
    </r>
    <r>
      <rPr>
        <i/>
        <sz val="10"/>
        <color theme="1"/>
        <rFont val="Arial"/>
        <family val="2"/>
      </rPr>
      <t>Mbtps1</t>
    </r>
  </si>
  <si>
    <t>Fig. 2e</t>
  </si>
  <si>
    <r>
      <rPr>
        <sz val="10"/>
        <color theme="1"/>
        <rFont val="Arial"/>
        <family val="2"/>
      </rPr>
      <t>OE</t>
    </r>
    <r>
      <rPr>
        <i/>
        <sz val="10"/>
        <color theme="1"/>
        <rFont val="Arial"/>
        <family val="2"/>
      </rPr>
      <t>Mbtps1</t>
    </r>
  </si>
  <si>
    <t>Fig. 2f</t>
  </si>
  <si>
    <r>
      <rPr>
        <sz val="10"/>
        <color rgb="FF000000"/>
        <rFont val="Arial"/>
        <family val="2"/>
      </rPr>
      <t xml:space="preserve">MC38: </t>
    </r>
    <r>
      <rPr>
        <i/>
        <sz val="10"/>
        <color rgb="FF000000"/>
        <rFont val="Arial"/>
        <family val="2"/>
      </rPr>
      <t>Rag1</t>
    </r>
    <r>
      <rPr>
        <vertAlign val="superscript"/>
        <sz val="10"/>
        <color rgb="FF000000"/>
        <rFont val="Arial"/>
        <family val="2"/>
      </rPr>
      <t>-/-</t>
    </r>
    <r>
      <rPr>
        <sz val="10"/>
        <color rgb="FF000000"/>
        <rFont val="Arial"/>
        <family val="2"/>
      </rPr>
      <t xml:space="preserve"> tumor volume (mm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</si>
  <si>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Fig. 2g</t>
  </si>
  <si>
    <r>
      <rPr>
        <sz val="10"/>
        <color rgb="FF000000"/>
        <rFont val="Arial"/>
        <family val="2"/>
      </rPr>
      <t>MC38: Nude tumor volume (mm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</si>
  <si>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Fig. 2i-j</t>
  </si>
  <si>
    <r>
      <rPr>
        <sz val="10"/>
        <color rgb="FF000000"/>
        <rFont val="Arial"/>
        <family val="2"/>
      </rPr>
      <t xml:space="preserve">In vivo </t>
    </r>
    <r>
      <rPr>
        <sz val="10"/>
        <rFont val="Arial"/>
        <family val="2"/>
      </rPr>
      <t>competition assay: C57</t>
    </r>
  </si>
  <si>
    <t>E0771</t>
  </si>
  <si>
    <t>shVec-mCherry: shVec-GFP</t>
  </si>
  <si>
    <t>in vitro</t>
  </si>
  <si>
    <t>in vivo</t>
  </si>
  <si>
    <r>
      <rPr>
        <sz val="10"/>
        <color theme="1"/>
        <rFont val="Arial"/>
        <family val="2"/>
      </rPr>
      <t>sh</t>
    </r>
    <r>
      <rPr>
        <i/>
        <sz val="10"/>
        <color theme="1"/>
        <rFont val="Arial"/>
        <family val="2"/>
      </rPr>
      <t>Mbtps1</t>
    </r>
    <r>
      <rPr>
        <sz val="10"/>
        <color theme="1"/>
        <rFont val="Arial"/>
        <family val="2"/>
      </rPr>
      <t>-mCherry: shVec-GFP</t>
    </r>
  </si>
  <si>
    <t>MC38</t>
  </si>
  <si>
    <t>Fig. 2k</t>
  </si>
  <si>
    <t>Fig. 2l</t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</si>
  <si>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</si>
  <si>
    <t>shVec+αPD1</t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</si>
  <si>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+αPD1</t>
    </r>
  </si>
  <si>
    <t>Fig. 2m</t>
  </si>
  <si>
    <t>MC38 survival</t>
  </si>
  <si>
    <t>Survival status (1=dead, 2=alive)</t>
  </si>
  <si>
    <t>Survival time (Day)</t>
  </si>
  <si>
    <t>Fig. 2n</t>
  </si>
  <si>
    <t>Fig. 2o</t>
  </si>
  <si>
    <r>
      <rPr>
        <sz val="10"/>
        <color rgb="FF000000"/>
        <rFont val="Arial"/>
        <family val="2"/>
      </rPr>
      <t>KPC: C57 tumor volume (mm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</si>
  <si>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Fig. 2p</t>
  </si>
  <si>
    <r>
      <rPr>
        <sz val="10"/>
        <color rgb="FF000000"/>
        <rFont val="Arial"/>
        <family val="2"/>
      </rPr>
      <t>B16: C57 tumor volume (mm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</si>
  <si>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Fig. 2q</t>
  </si>
  <si>
    <t>Fig. 2r</t>
  </si>
  <si>
    <r>
      <rPr>
        <sz val="10"/>
        <color rgb="FF000000"/>
        <rFont val="Arial"/>
        <family val="2"/>
      </rPr>
      <t>MC38: C57 (Halve the dose of PD-1 antibody) tumor volume (mm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</si>
  <si>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Fig. 2s</t>
  </si>
  <si>
    <t>E0771 survival (Halve the dose of PD-1 antibody)</t>
  </si>
  <si>
    <t>Fig. S2</t>
  </si>
  <si>
    <t>Fig. S2b</t>
  </si>
  <si>
    <t xml:space="preserve">MC38 cell proliferation </t>
  </si>
  <si>
    <r>
      <rPr>
        <sz val="10"/>
        <rFont val="Arial"/>
        <family val="2"/>
      </rPr>
      <t>Cell number (×10</t>
    </r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>)</t>
    </r>
  </si>
  <si>
    <t>Fig. S2c</t>
  </si>
  <si>
    <t xml:space="preserve">E0771 cell proliferation </t>
  </si>
  <si>
    <r>
      <rPr>
        <sz val="10"/>
        <rFont val="Arial"/>
        <family val="2"/>
      </rPr>
      <t>OE</t>
    </r>
    <r>
      <rPr>
        <i/>
        <sz val="10"/>
        <rFont val="Arial"/>
        <family val="2"/>
      </rPr>
      <t>Mbtps1</t>
    </r>
  </si>
  <si>
    <t>Fig. S2d</t>
  </si>
  <si>
    <t>Clone formation assay</t>
  </si>
  <si>
    <t>Number of clones</t>
  </si>
  <si>
    <t>Fig. S2e</t>
  </si>
  <si>
    <t>Apoptosis assay</t>
  </si>
  <si>
    <r>
      <rPr>
        <sz val="10"/>
        <rFont val="Arial"/>
        <family val="2"/>
      </rPr>
      <t>AnnV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/PI</t>
    </r>
    <r>
      <rPr>
        <vertAlign val="superscript"/>
        <sz val="10"/>
        <rFont val="Arial"/>
        <family val="2"/>
      </rPr>
      <t>+</t>
    </r>
  </si>
  <si>
    <r>
      <rPr>
        <sz val="10"/>
        <rFont val="Arial"/>
        <family val="2"/>
      </rPr>
      <t>AnnV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/PI</t>
    </r>
    <r>
      <rPr>
        <vertAlign val="superscript"/>
        <sz val="10"/>
        <rFont val="Arial"/>
        <family val="2"/>
      </rPr>
      <t>-</t>
    </r>
  </si>
  <si>
    <t>Fig. S2h</t>
  </si>
  <si>
    <r>
      <rPr>
        <sz val="10"/>
        <color rgb="FF000000"/>
        <rFont val="Arial"/>
        <family val="2"/>
      </rPr>
      <t>MC38: C57</t>
    </r>
    <r>
      <rPr>
        <sz val="10"/>
        <color rgb="FF000000"/>
        <rFont val="Arial"/>
        <family val="2"/>
      </rPr>
      <t xml:space="preserve">  </t>
    </r>
    <r>
      <rPr>
        <i/>
        <sz val="10"/>
        <color rgb="FF000000"/>
        <rFont val="Arial"/>
        <family val="2"/>
      </rPr>
      <t>in situ</t>
    </r>
  </si>
  <si>
    <t>Fig. S2j</t>
  </si>
  <si>
    <t>Fig. S2k</t>
  </si>
  <si>
    <t>E0771: C57 tumor weight (mg)</t>
  </si>
  <si>
    <t>Fig. S2l</t>
  </si>
  <si>
    <t>Fig. S2m</t>
  </si>
  <si>
    <t>MC38: Nude tumor weight (mg)</t>
  </si>
  <si>
    <t>Fig. S2n</t>
  </si>
  <si>
    <t>No. of c-caspase 3 positive cells/HPF</t>
  </si>
  <si>
    <t>C57: shVec</t>
  </si>
  <si>
    <r>
      <rPr>
        <sz val="10"/>
        <rFont val="Arial"/>
        <family val="2"/>
      </rPr>
      <t>C57: sh</t>
    </r>
    <r>
      <rPr>
        <i/>
        <sz val="10"/>
        <rFont val="Arial"/>
        <family val="2"/>
      </rPr>
      <t>Mbtps1</t>
    </r>
  </si>
  <si>
    <r>
      <rPr>
        <i/>
        <sz val="10"/>
        <rFont val="Arial"/>
        <family val="2"/>
      </rPr>
      <t>Rag1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: shVec</t>
    </r>
  </si>
  <si>
    <r>
      <rPr>
        <i/>
        <sz val="10"/>
        <rFont val="Arial"/>
        <family val="2"/>
      </rPr>
      <t>Rag1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: sh</t>
    </r>
    <r>
      <rPr>
        <i/>
        <sz val="10"/>
        <rFont val="Arial"/>
        <family val="2"/>
      </rPr>
      <t>Mbtps1</t>
    </r>
  </si>
  <si>
    <t>Fig. S2o</t>
  </si>
  <si>
    <t>% of Ki67 positive cells</t>
  </si>
  <si>
    <t>Fig. S2r</t>
  </si>
  <si>
    <r>
      <rPr>
        <sz val="10"/>
        <color rgb="FF000000"/>
        <rFont val="Arial"/>
        <family val="2"/>
      </rPr>
      <t xml:space="preserve">In vivo competition assay: </t>
    </r>
    <r>
      <rPr>
        <sz val="10"/>
        <rFont val="Arial"/>
        <family val="2"/>
      </rPr>
      <t>NCG</t>
    </r>
  </si>
  <si>
    <t>Fig. S3</t>
  </si>
  <si>
    <t>Fig. S3b</t>
  </si>
  <si>
    <t>Fig. S3d</t>
  </si>
  <si>
    <t>KPC: C57 tumor weight (mg)</t>
  </si>
  <si>
    <t>Fig. S3e</t>
  </si>
  <si>
    <t>B16: C57 tumor weight (mg)</t>
  </si>
  <si>
    <t>Fig. 3</t>
  </si>
  <si>
    <t>Flow cytometry analysis of tumors</t>
  </si>
  <si>
    <t>Fig. 3d, left</t>
  </si>
  <si>
    <t>Fig. 3d, right</t>
  </si>
  <si>
    <r>
      <rPr>
        <sz val="10"/>
        <rFont val="Arial"/>
        <family val="2"/>
      </rPr>
      <t>No. of CD8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T cells/g (×10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) </t>
    </r>
  </si>
  <si>
    <r>
      <rPr>
        <sz val="10"/>
        <color theme="1"/>
        <rFont val="Arial"/>
        <family val="2"/>
      </rPr>
      <t>% of CD8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T in CD45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</t>
    </r>
  </si>
  <si>
    <t>MC38: C57</t>
  </si>
  <si>
    <r>
      <rPr>
        <sz val="10"/>
        <color theme="1"/>
        <rFont val="Arial"/>
        <family val="2"/>
      </rPr>
      <t>sh</t>
    </r>
    <r>
      <rPr>
        <i/>
        <sz val="10"/>
        <rFont val="Arial"/>
        <family val="2"/>
      </rPr>
      <t>Mbtps1#1</t>
    </r>
  </si>
  <si>
    <r>
      <rPr>
        <sz val="10"/>
        <color theme="1"/>
        <rFont val="Arial"/>
        <family val="2"/>
      </rPr>
      <t>sh</t>
    </r>
    <r>
      <rPr>
        <i/>
        <sz val="10"/>
        <rFont val="Arial"/>
        <family val="2"/>
      </rPr>
      <t>Mbtps1#2</t>
    </r>
  </si>
  <si>
    <t>Fig. 3e, left</t>
  </si>
  <si>
    <t>Fig. 3e, right</t>
  </si>
  <si>
    <t>CT26: BALB/C</t>
  </si>
  <si>
    <t>Fig. 3f</t>
  </si>
  <si>
    <t>Fig. 3g</t>
  </si>
  <si>
    <t>Fig. 3h</t>
  </si>
  <si>
    <r>
      <rPr>
        <sz val="10"/>
        <color theme="1"/>
        <rFont val="Arial"/>
        <family val="2"/>
      </rPr>
      <t>% of IFN-γ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CD8</t>
    </r>
    <r>
      <rPr>
        <vertAlign val="superscript"/>
        <sz val="10"/>
        <color theme="1"/>
        <rFont val="Arial"/>
        <family val="2"/>
      </rPr>
      <t>+</t>
    </r>
    <r>
      <rPr>
        <vertAlign val="superscript"/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Arial"/>
        <family val="2"/>
      </rPr>
      <t>T in CD8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T cells</t>
    </r>
  </si>
  <si>
    <r>
      <rPr>
        <sz val="10"/>
        <color theme="1"/>
        <rFont val="Arial"/>
        <family val="2"/>
      </rPr>
      <t>% of IFN-γ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CD8</t>
    </r>
    <r>
      <rPr>
        <vertAlign val="superscript"/>
        <sz val="10"/>
        <color theme="1"/>
        <rFont val="Arial"/>
        <family val="2"/>
      </rPr>
      <t>+</t>
    </r>
    <r>
      <rPr>
        <vertAlign val="superscript"/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Arial"/>
        <family val="2"/>
      </rPr>
      <t>T in CD8</t>
    </r>
    <r>
      <rPr>
        <vertAlign val="superscript"/>
        <sz val="10"/>
        <color theme="1"/>
        <rFont val="Arial"/>
        <family val="2"/>
      </rPr>
      <t>+</t>
    </r>
    <r>
      <rPr>
        <vertAlign val="superscript"/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Arial"/>
        <family val="2"/>
      </rPr>
      <t>T cells</t>
    </r>
  </si>
  <si>
    <r>
      <rPr>
        <sz val="10"/>
        <color theme="1"/>
        <rFont val="Arial"/>
        <family val="2"/>
      </rPr>
      <t>% of Ki67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CD8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T in CD8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T cells</t>
    </r>
  </si>
  <si>
    <t>CT26: BALB/c</t>
  </si>
  <si>
    <t>Fig. 3i, left</t>
  </si>
  <si>
    <t>Fig. 3i, right</t>
  </si>
  <si>
    <t>Fig. 3j</t>
  </si>
  <si>
    <r>
      <rPr>
        <sz val="10"/>
        <rFont val="Arial"/>
        <family val="2"/>
      </rPr>
      <t>No. of CD4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T cells/g (×10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) </t>
    </r>
  </si>
  <si>
    <r>
      <rPr>
        <sz val="10"/>
        <color theme="1"/>
        <rFont val="Arial"/>
        <family val="2"/>
      </rPr>
      <t>% of CD4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T in CD45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</t>
    </r>
  </si>
  <si>
    <r>
      <rPr>
        <sz val="10"/>
        <rFont val="Arial"/>
        <family val="2"/>
      </rPr>
      <t>No. of NK cells/g (×10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) </t>
    </r>
  </si>
  <si>
    <t>Fig. 3k, left</t>
  </si>
  <si>
    <t>Fig. 3k, right</t>
  </si>
  <si>
    <t>Fig. 3l, left</t>
  </si>
  <si>
    <t>Fig. 3l, right</t>
  </si>
  <si>
    <t>IHC of CD8</t>
  </si>
  <si>
    <t>Fig. 3m</t>
  </si>
  <si>
    <t>Fig. 3o</t>
  </si>
  <si>
    <t>E0771: C57</t>
  </si>
  <si>
    <r>
      <rPr>
        <sz val="10"/>
        <rFont val="Arial"/>
        <family val="2"/>
      </rPr>
      <t>No. of CD8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 xml:space="preserve">T cells/HPF </t>
    </r>
  </si>
  <si>
    <t>Fig. 3p</t>
  </si>
  <si>
    <r>
      <rPr>
        <sz val="10"/>
        <rFont val="Arial"/>
        <family val="2"/>
      </rPr>
      <t>MC38: C57 tumor volume (mm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</si>
  <si>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shVec+αCD8</t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</si>
  <si>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+αCD8</t>
    </r>
  </si>
  <si>
    <t>Fig. S4</t>
  </si>
  <si>
    <t>Fig. S4f, left</t>
  </si>
  <si>
    <t>Fig. S4f, right</t>
  </si>
  <si>
    <t>Fig. S4g</t>
  </si>
  <si>
    <t>Fig. S4h</t>
  </si>
  <si>
    <r>
      <rPr>
        <sz val="10"/>
        <rFont val="Arial"/>
        <family val="2"/>
      </rPr>
      <t>% of  T-bet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cells in CD4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 xml:space="preserve">T cells </t>
    </r>
  </si>
  <si>
    <r>
      <rPr>
        <sz val="10"/>
        <rFont val="Arial"/>
        <family val="2"/>
      </rPr>
      <t>% of  GATA3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cells in CD4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 xml:space="preserve">T cells </t>
    </r>
  </si>
  <si>
    <t>Fig. S4i</t>
  </si>
  <si>
    <t>Fig. S4j, left</t>
  </si>
  <si>
    <t>Fig. S4j, right</t>
  </si>
  <si>
    <t>Fig. S4k</t>
  </si>
  <si>
    <t xml:space="preserve"> </t>
  </si>
  <si>
    <t>Fig. S4l</t>
  </si>
  <si>
    <t>Relative mRNA expression (FC)</t>
  </si>
  <si>
    <t>Ifng</t>
  </si>
  <si>
    <t>Gzmb</t>
  </si>
  <si>
    <t>shVec+PD1</t>
  </si>
  <si>
    <r>
      <rPr>
        <b/>
        <sz val="10"/>
        <color theme="1"/>
        <rFont val="Arial"/>
        <family val="2"/>
      </rPr>
      <t>Fig. S4m</t>
    </r>
    <r>
      <rPr>
        <sz val="10"/>
        <color theme="1"/>
        <rFont val="Arial"/>
        <family val="2"/>
      </rPr>
      <t>,</t>
    </r>
    <r>
      <rPr>
        <b/>
        <sz val="10"/>
        <color theme="1"/>
        <rFont val="Arial"/>
        <family val="2"/>
      </rPr>
      <t xml:space="preserve"> left</t>
    </r>
  </si>
  <si>
    <r>
      <rPr>
        <b/>
        <sz val="10"/>
        <color theme="1"/>
        <rFont val="Arial"/>
        <family val="2"/>
      </rPr>
      <t>Fig. S4m</t>
    </r>
    <r>
      <rPr>
        <sz val="10"/>
        <color theme="1"/>
        <rFont val="Arial"/>
        <family val="2"/>
      </rPr>
      <t>,</t>
    </r>
    <r>
      <rPr>
        <b/>
        <sz val="10"/>
        <color theme="1"/>
        <rFont val="Arial"/>
        <family val="2"/>
      </rPr>
      <t xml:space="preserve"> right</t>
    </r>
  </si>
  <si>
    <t>Fig. S4o</t>
  </si>
  <si>
    <t>CT26 spleen</t>
  </si>
  <si>
    <t>CT26 DLN</t>
  </si>
  <si>
    <t>MC38: blood</t>
  </si>
  <si>
    <t>IgG</t>
  </si>
  <si>
    <t>αCD8</t>
  </si>
  <si>
    <t>Fig. S4q</t>
  </si>
  <si>
    <t>Fig. 4</t>
  </si>
  <si>
    <t>Fig. 4a</t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</si>
  <si>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Mbtps2</t>
    </r>
  </si>
  <si>
    <t>Fig. 4b</t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</si>
  <si>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Srebf2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</si>
  <si>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Srebf1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</si>
  <si>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Atf6</t>
    </r>
  </si>
  <si>
    <t>Fig. 4c</t>
  </si>
  <si>
    <t>shVec CD</t>
  </si>
  <si>
    <t>shVec HCD</t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</si>
  <si>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 xml:space="preserve"> CD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</si>
  <si>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 xml:space="preserve"> HCD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</si>
  <si>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Srebf2</t>
    </r>
    <r>
      <rPr>
        <sz val="10"/>
        <rFont val="Arial"/>
        <family val="2"/>
      </rPr>
      <t xml:space="preserve"> CD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</si>
  <si>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Srebf2</t>
    </r>
    <r>
      <rPr>
        <sz val="10"/>
        <rFont val="Arial"/>
        <family val="2"/>
      </rPr>
      <t xml:space="preserve"> HCD</t>
    </r>
  </si>
  <si>
    <t>Fig. 4d</t>
  </si>
  <si>
    <t>shVec+OEVec</t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</si>
  <si>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+OEVec</t>
    </r>
  </si>
  <si>
    <r>
      <rPr>
        <sz val="10"/>
        <rFont val="Arial"/>
        <family val="2"/>
      </rPr>
      <t>shVec+OE</t>
    </r>
    <r>
      <rPr>
        <i/>
        <sz val="10"/>
        <rFont val="Arial"/>
        <family val="2"/>
      </rPr>
      <t>Srebf2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</si>
  <si>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++OE</t>
    </r>
    <r>
      <rPr>
        <i/>
        <sz val="10"/>
        <rFont val="Arial"/>
        <family val="2"/>
      </rPr>
      <t>Srebf2</t>
    </r>
  </si>
  <si>
    <t>Fig. 4f</t>
  </si>
  <si>
    <t xml:space="preserve">Relative mRNA expression </t>
  </si>
  <si>
    <t>Cxcl9</t>
  </si>
  <si>
    <t>Cxcl10</t>
  </si>
  <si>
    <t>Cxcl11</t>
  </si>
  <si>
    <t>CXCL10 elisa</t>
  </si>
  <si>
    <t>Fig. 4g</t>
  </si>
  <si>
    <t>CXCL10 (pg/ml)</t>
  </si>
  <si>
    <t>Fig. 4h</t>
  </si>
  <si>
    <t>Fig. 4i</t>
  </si>
  <si>
    <t>E0771 supernate</t>
  </si>
  <si>
    <t>MC38 supernate</t>
  </si>
  <si>
    <t>OEVec+IFN-γ</t>
  </si>
  <si>
    <r>
      <rPr>
        <sz val="10"/>
        <rFont val="Arial"/>
        <family val="2"/>
      </rPr>
      <t>OE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+IFN-γ</t>
    </r>
  </si>
  <si>
    <t>Fig. 4j</t>
  </si>
  <si>
    <t>MC38 tumor</t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</si>
  <si>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Mbtps1+αPD1</t>
    </r>
  </si>
  <si>
    <t>Fig. 4k</t>
  </si>
  <si>
    <r>
      <rPr>
        <sz val="10"/>
        <color rgb="FF000000"/>
        <rFont val="Arial"/>
        <family val="2"/>
      </rPr>
      <t>CD8</t>
    </r>
    <r>
      <rPr>
        <vertAlign val="superscript"/>
        <sz val="10"/>
        <color rgb="FF05073B"/>
        <rFont val="Arial"/>
        <family val="2"/>
      </rPr>
      <t>+</t>
    </r>
    <r>
      <rPr>
        <sz val="10"/>
        <color rgb="FF05073B"/>
        <rFont val="Arial"/>
        <family val="2"/>
      </rPr>
      <t>T cell migration assay</t>
    </r>
  </si>
  <si>
    <r>
      <rPr>
        <sz val="10"/>
        <rFont val="Arial"/>
        <family val="2"/>
      </rPr>
      <t>No. of migrated CD8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T cells (×10</t>
    </r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>)</t>
    </r>
  </si>
  <si>
    <t>Fig. 4l</t>
  </si>
  <si>
    <t>Fig. 4m</t>
  </si>
  <si>
    <r>
      <rPr>
        <sz val="10"/>
        <rFont val="Arial"/>
        <family val="2"/>
      </rPr>
      <t>% of CXCR3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 in CD8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T cells</t>
    </r>
  </si>
  <si>
    <r>
      <rPr>
        <sz val="10"/>
        <color rgb="FF000000"/>
        <rFont val="Arial"/>
        <family val="2"/>
      </rPr>
      <t>No. of CXCR3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CD8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>T cells/g (×10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 xml:space="preserve"> )  </t>
    </r>
  </si>
  <si>
    <t>Immunofluorescence staining of CXCR3 and CD8</t>
  </si>
  <si>
    <r>
      <rPr>
        <sz val="11"/>
        <color theme="1"/>
        <rFont val="Arial"/>
        <family val="2"/>
      </rPr>
      <t>No. of CXCR3</t>
    </r>
    <r>
      <rPr>
        <vertAlign val="superscript"/>
        <sz val="11"/>
        <color theme="1"/>
        <rFont val="Arial"/>
        <family val="2"/>
      </rPr>
      <t xml:space="preserve">+ </t>
    </r>
    <r>
      <rPr>
        <sz val="11"/>
        <color theme="1"/>
        <rFont val="Arial"/>
        <family val="2"/>
      </rPr>
      <t>CD8</t>
    </r>
    <r>
      <rPr>
        <vertAlign val="superscript"/>
        <sz val="11"/>
        <color theme="1"/>
        <rFont val="Arial"/>
        <family val="2"/>
      </rPr>
      <t xml:space="preserve">+ </t>
    </r>
    <r>
      <rPr>
        <sz val="11"/>
        <color theme="1"/>
        <rFont val="Arial"/>
        <family val="2"/>
      </rPr>
      <t xml:space="preserve">Tcells/HPF </t>
    </r>
  </si>
  <si>
    <r>
      <rPr>
        <sz val="11"/>
        <color theme="1"/>
        <rFont val="Arial"/>
        <family val="2"/>
      </rPr>
      <t>% of  IFN-γ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cells </t>
    </r>
  </si>
  <si>
    <r>
      <rPr>
        <sz val="11"/>
        <color theme="1"/>
        <rFont val="Arial"/>
        <family val="2"/>
      </rPr>
      <t>% of  Ki67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cells </t>
    </r>
  </si>
  <si>
    <r>
      <rPr>
        <sz val="10"/>
        <rFont val="Arial"/>
        <family val="2"/>
      </rPr>
      <t>CXCR3</t>
    </r>
    <r>
      <rPr>
        <vertAlign val="superscript"/>
        <sz val="10"/>
        <rFont val="Arial"/>
        <family val="2"/>
      </rPr>
      <t>-</t>
    </r>
  </si>
  <si>
    <r>
      <rPr>
        <sz val="10"/>
        <rFont val="Arial"/>
        <family val="2"/>
      </rPr>
      <t>CXCR3</t>
    </r>
    <r>
      <rPr>
        <vertAlign val="superscript"/>
        <sz val="10"/>
        <rFont val="Arial"/>
        <family val="2"/>
      </rPr>
      <t>+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</si>
  <si>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Cxcl10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</si>
  <si>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M1</t>
    </r>
    <r>
      <rPr>
        <sz val="10"/>
        <rFont val="Arial"/>
        <family val="2"/>
      </rPr>
      <t>+sh</t>
    </r>
    <r>
      <rPr>
        <i/>
        <sz val="10"/>
        <rFont val="Arial"/>
        <family val="2"/>
      </rPr>
      <t>C10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</si>
  <si>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M1</t>
    </r>
    <r>
      <rPr>
        <sz val="10"/>
        <rFont val="Arial"/>
        <family val="2"/>
      </rPr>
      <t>+αPD1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</si>
  <si>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Cxcl10</t>
    </r>
    <r>
      <rPr>
        <sz val="10"/>
        <rFont val="Arial"/>
        <family val="2"/>
      </rPr>
      <t>+αPD1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</si>
  <si>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M1</t>
    </r>
    <r>
      <rPr>
        <sz val="10"/>
        <rFont val="Arial"/>
        <family val="2"/>
      </rPr>
      <t>+sh</t>
    </r>
    <r>
      <rPr>
        <i/>
        <sz val="10"/>
        <rFont val="Arial"/>
        <family val="2"/>
      </rPr>
      <t>C10</t>
    </r>
    <r>
      <rPr>
        <sz val="10"/>
        <rFont val="Arial"/>
        <family val="2"/>
      </rPr>
      <t>+αPD1</t>
    </r>
  </si>
  <si>
    <r>
      <t>sh</t>
    </r>
    <r>
      <rPr>
        <i/>
        <sz val="10"/>
        <rFont val="Arial"/>
        <family val="2"/>
      </rPr>
      <t>Mbtps1</t>
    </r>
  </si>
  <si>
    <t>shVec+αCXCR3</t>
  </si>
  <si>
    <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+αCXCR3</t>
    </r>
  </si>
  <si>
    <t>Fig. 4u</t>
  </si>
  <si>
    <r>
      <rPr>
        <sz val="10"/>
        <rFont val="Arial"/>
        <family val="2"/>
      </rPr>
      <t>No. of CD8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T cells/HPF 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</si>
  <si>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M1</t>
    </r>
    <r>
      <rPr>
        <sz val="10"/>
        <rFont val="Arial"/>
        <family val="2"/>
      </rPr>
      <t>+αCXCR3</t>
    </r>
  </si>
  <si>
    <t>Fig. S5</t>
  </si>
  <si>
    <t>Fig. S5a</t>
  </si>
  <si>
    <t>Totol cholesterol in plasma (mol/L)</t>
  </si>
  <si>
    <t>CD</t>
  </si>
  <si>
    <t>HCD</t>
  </si>
  <si>
    <t>Fig. S5g</t>
  </si>
  <si>
    <t>FC of cytokines in E0771 supernatant (Luminex)</t>
  </si>
  <si>
    <t>shVec-1</t>
  </si>
  <si>
    <t>shVec-2</t>
  </si>
  <si>
    <t>shVec-3</t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</si>
  <si>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-1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</si>
  <si>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-2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</si>
  <si>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-3</t>
    </r>
  </si>
  <si>
    <t>CXCL13</t>
  </si>
  <si>
    <t>CCL11</t>
  </si>
  <si>
    <t>CXCL10</t>
  </si>
  <si>
    <t>CCL2</t>
  </si>
  <si>
    <t>CCL7</t>
  </si>
  <si>
    <t>CCL12</t>
  </si>
  <si>
    <t>CCL4</t>
  </si>
  <si>
    <t>CCL20</t>
  </si>
  <si>
    <t>CCL5</t>
  </si>
  <si>
    <t>Other cytokines are below the lower limit of detection</t>
  </si>
  <si>
    <t>Fig. S5h</t>
  </si>
  <si>
    <t>FC of cytokines in MC38 supernatant (Luminex)</t>
  </si>
  <si>
    <t>IL-1β</t>
  </si>
  <si>
    <t>CXCL5</t>
  </si>
  <si>
    <t>TNF-α</t>
  </si>
  <si>
    <t>GM-CSF</t>
  </si>
  <si>
    <t>CX3CL1</t>
  </si>
  <si>
    <t>CCL1</t>
  </si>
  <si>
    <t>IL-16</t>
  </si>
  <si>
    <t>IFN-γ</t>
  </si>
  <si>
    <t>IL-2</t>
  </si>
  <si>
    <t>CXCL11</t>
  </si>
  <si>
    <t>IL-6</t>
  </si>
  <si>
    <t>IL-4</t>
  </si>
  <si>
    <t>CCL22</t>
  </si>
  <si>
    <t>IL-10</t>
  </si>
  <si>
    <t>CXCL1</t>
  </si>
  <si>
    <t>CCL27</t>
  </si>
  <si>
    <t>CCL17</t>
  </si>
  <si>
    <t>CCL19</t>
  </si>
  <si>
    <t>CXCL16</t>
  </si>
  <si>
    <t>CXCL12</t>
  </si>
  <si>
    <t>CCL24</t>
  </si>
  <si>
    <t>CCL3</t>
  </si>
  <si>
    <t>Fig. S5i</t>
  </si>
  <si>
    <t xml:space="preserve">FC of cytokines in MC38 tumor (Luminex) </t>
  </si>
  <si>
    <t>GM-CS</t>
  </si>
  <si>
    <t>Fig. S5j</t>
  </si>
  <si>
    <t>Mbtps1</t>
  </si>
  <si>
    <r>
      <rPr>
        <sz val="10"/>
        <rFont val="Arial"/>
        <family val="2"/>
      </rPr>
      <t>OE-WT-</t>
    </r>
    <r>
      <rPr>
        <i/>
        <sz val="10"/>
        <rFont val="Arial"/>
        <family val="2"/>
      </rPr>
      <t>Mbtps1</t>
    </r>
  </si>
  <si>
    <t>OE-S514A-Mbtps1</t>
  </si>
  <si>
    <t>CXCL9 (pg/ml)</t>
  </si>
  <si>
    <t>CXCL11 (pg/ml)</t>
  </si>
  <si>
    <t>Fig. S5l</t>
  </si>
  <si>
    <r>
      <rPr>
        <sz val="10"/>
        <rFont val="Arial"/>
        <family val="2"/>
      </rPr>
      <t>CD8</t>
    </r>
    <r>
      <rPr>
        <vertAlign val="superscript"/>
        <sz val="10"/>
        <color rgb="FF05073B"/>
        <rFont val="Arial"/>
        <family val="2"/>
      </rPr>
      <t>+</t>
    </r>
    <r>
      <rPr>
        <sz val="10"/>
        <color rgb="FF05073B"/>
        <rFont val="Arial"/>
        <family val="2"/>
      </rPr>
      <t>T cell migration assay</t>
    </r>
  </si>
  <si>
    <r>
      <rPr>
        <sz val="11"/>
        <color theme="1"/>
        <rFont val="Arial"/>
        <family val="2"/>
      </rPr>
      <t>% of Annexin-V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 in CFSE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cancer cells</t>
    </r>
  </si>
  <si>
    <r>
      <rPr>
        <sz val="11"/>
        <color theme="1"/>
        <rFont val="Arial"/>
        <family val="2"/>
      </rPr>
      <t>OE</t>
    </r>
    <r>
      <rPr>
        <i/>
        <sz val="11"/>
        <color theme="1"/>
        <rFont val="Arial"/>
        <family val="2"/>
      </rPr>
      <t>Mbtps1</t>
    </r>
  </si>
  <si>
    <t>Fig. 5</t>
  </si>
  <si>
    <t>Chip-pcr</t>
  </si>
  <si>
    <t>% input</t>
  </si>
  <si>
    <t>STAT1</t>
  </si>
  <si>
    <t>Luciferase reporter assay</t>
  </si>
  <si>
    <t>Relative STAT1-Luc 
activity</t>
  </si>
  <si>
    <t>Vec</t>
  </si>
  <si>
    <t>#1</t>
  </si>
  <si>
    <t>#2</t>
  </si>
  <si>
    <t>IHC staining of STAT1</t>
  </si>
  <si>
    <t>% of STAT1 positive cells</t>
  </si>
  <si>
    <t>IF of STAT1</t>
  </si>
  <si>
    <t>MFI of STAT1</t>
  </si>
  <si>
    <r>
      <rPr>
        <sz val="10"/>
        <rFont val="Arial"/>
        <family val="2"/>
      </rPr>
      <t>sh</t>
    </r>
    <r>
      <rPr>
        <i/>
        <sz val="11"/>
        <color theme="1"/>
        <rFont val="Arial"/>
        <family val="2"/>
      </rPr>
      <t>Mbtps1</t>
    </r>
  </si>
  <si>
    <r>
      <rPr>
        <i/>
        <sz val="10"/>
        <rFont val="Arial"/>
        <family val="2"/>
      </rPr>
      <t>sh</t>
    </r>
    <r>
      <rPr>
        <i/>
        <sz val="11"/>
        <color theme="1"/>
        <rFont val="Arial"/>
        <family val="2"/>
      </rPr>
      <t>Mbtps1</t>
    </r>
  </si>
  <si>
    <t>siVec</t>
  </si>
  <si>
    <r>
      <rPr>
        <sz val="10"/>
        <rFont val="Arial"/>
        <family val="2"/>
      </rPr>
      <t>si</t>
    </r>
    <r>
      <rPr>
        <i/>
        <sz val="10"/>
        <rFont val="Arial"/>
        <family val="2"/>
      </rPr>
      <t>Stat1</t>
    </r>
  </si>
  <si>
    <t>-</t>
  </si>
  <si>
    <t>+</t>
  </si>
  <si>
    <r>
      <rPr>
        <sz val="10"/>
        <rFont val="Arial"/>
        <family val="2"/>
      </rPr>
      <t>E0771: C57 tumor volume (mm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</si>
  <si>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r>
      <t>No. of CD8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 cells/g (×10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) </t>
    </r>
  </si>
  <si>
    <r>
      <rPr>
        <sz val="10"/>
        <rFont val="Arial"/>
        <family val="2"/>
      </rPr>
      <t>No. of IFN-γ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CD8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 cells/g (×10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) </t>
    </r>
  </si>
  <si>
    <r>
      <rPr>
        <sz val="10"/>
        <rFont val="Arial"/>
        <family val="2"/>
      </rPr>
      <t>No. of GZMB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CD8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 cells/g (×10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) 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</si>
  <si>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Stat1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</si>
  <si>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+sh</t>
    </r>
    <r>
      <rPr>
        <i/>
        <sz val="10"/>
        <rFont val="Arial"/>
        <family val="2"/>
      </rPr>
      <t>Stat1</t>
    </r>
  </si>
  <si>
    <t>Fig. S6</t>
  </si>
  <si>
    <r>
      <rPr>
        <sz val="10"/>
        <color theme="1"/>
        <rFont val="Arial"/>
        <family val="2"/>
      </rPr>
      <t>% of IFN-γ</t>
    </r>
    <r>
      <rPr>
        <vertAlign val="superscript"/>
        <sz val="10"/>
        <color theme="1"/>
        <rFont val="Arial"/>
        <family val="2"/>
      </rPr>
      <t>+</t>
    </r>
    <r>
      <rPr>
        <vertAlign val="superscript"/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Arial"/>
        <family val="2"/>
      </rPr>
      <t>CD8</t>
    </r>
    <r>
      <rPr>
        <vertAlign val="superscript"/>
        <sz val="10"/>
        <color theme="1"/>
        <rFont val="Arial"/>
        <family val="2"/>
      </rPr>
      <t>+</t>
    </r>
    <r>
      <rPr>
        <vertAlign val="superscript"/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Arial"/>
        <family val="2"/>
      </rPr>
      <t>T in CD8</t>
    </r>
    <r>
      <rPr>
        <vertAlign val="superscript"/>
        <sz val="10"/>
        <color theme="1"/>
        <rFont val="Arial"/>
        <family val="2"/>
      </rPr>
      <t>+</t>
    </r>
    <r>
      <rPr>
        <vertAlign val="superscript"/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Arial"/>
        <family val="2"/>
      </rPr>
      <t>T cells</t>
    </r>
  </si>
  <si>
    <r>
      <rPr>
        <sz val="10"/>
        <color theme="1"/>
        <rFont val="Arial"/>
        <family val="2"/>
      </rPr>
      <t>% of GZMB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CD8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T in CD8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T cells</t>
    </r>
  </si>
  <si>
    <r>
      <t>MFI of H-K</t>
    </r>
    <r>
      <rPr>
        <vertAlign val="superscript"/>
        <sz val="10"/>
        <rFont val="Arial"/>
        <family val="2"/>
      </rPr>
      <t>b</t>
    </r>
  </si>
  <si>
    <r>
      <rPr>
        <sz val="10"/>
        <rFont val="Arial"/>
        <family val="2"/>
      </rPr>
      <t>OE WT-</t>
    </r>
    <r>
      <rPr>
        <i/>
        <sz val="10"/>
        <rFont val="Arial"/>
        <family val="2"/>
      </rPr>
      <t>Mbtps1</t>
    </r>
  </si>
  <si>
    <r>
      <rPr>
        <sz val="10"/>
        <rFont val="Arial"/>
        <family val="2"/>
      </rPr>
      <t>OE Mut-</t>
    </r>
    <r>
      <rPr>
        <i/>
        <sz val="10"/>
        <rFont val="Arial"/>
        <family val="2"/>
      </rPr>
      <t>Mbtps1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</si>
  <si>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Usp13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</si>
  <si>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Usp13</t>
    </r>
    <r>
      <rPr>
        <sz val="10"/>
        <rFont val="Arial"/>
        <family val="2"/>
      </rPr>
      <t>+sh</t>
    </r>
    <r>
      <rPr>
        <i/>
        <sz val="10"/>
        <rFont val="Arial"/>
        <family val="2"/>
      </rPr>
      <t>Mbtps1</t>
    </r>
  </si>
  <si>
    <t>Fig. S7</t>
  </si>
  <si>
    <t>Fig. S7a</t>
  </si>
  <si>
    <t>Stat1</t>
  </si>
  <si>
    <t>Fig. S7e</t>
  </si>
  <si>
    <t>Fig. S7f</t>
  </si>
  <si>
    <t>shUsp13+OEVec</t>
  </si>
  <si>
    <t>shVec+OEStat1</t>
  </si>
  <si>
    <t>shUsp13+OEStat1</t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</si>
  <si>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Usp13</t>
    </r>
    <r>
      <rPr>
        <sz val="10"/>
        <rFont val="Arial"/>
        <family val="2"/>
      </rPr>
      <t>+OEVec</t>
    </r>
  </si>
  <si>
    <r>
      <rPr>
        <sz val="10"/>
        <rFont val="Arial"/>
        <family val="2"/>
      </rPr>
      <t>shVec+OE</t>
    </r>
    <r>
      <rPr>
        <i/>
        <sz val="10"/>
        <rFont val="Arial"/>
        <family val="2"/>
      </rPr>
      <t>Stat1</t>
    </r>
  </si>
  <si>
    <r>
      <rPr>
        <sz val="10"/>
        <rFont val="Arial"/>
        <family val="2"/>
      </rPr>
      <t>sh</t>
    </r>
    <r>
      <rPr>
        <i/>
        <sz val="10"/>
        <rFont val="Arial"/>
        <family val="2"/>
      </rPr>
      <t>Usp13</t>
    </r>
    <r>
      <rPr>
        <sz val="10"/>
        <rFont val="Arial"/>
        <family val="2"/>
      </rPr>
      <t>+OE</t>
    </r>
    <r>
      <rPr>
        <i/>
        <sz val="10"/>
        <rFont val="Arial"/>
        <family val="2"/>
      </rPr>
      <t>Stat1</t>
    </r>
  </si>
  <si>
    <t>Fig. S7l</t>
  </si>
  <si>
    <t>Number of tumors per colon</t>
  </si>
  <si>
    <t>CTRL</t>
  </si>
  <si>
    <r>
      <rPr>
        <i/>
        <sz val="10"/>
        <rFont val="Arial"/>
        <family val="2"/>
      </rPr>
      <t>Mbtps1</t>
    </r>
    <r>
      <rPr>
        <i/>
        <vertAlign val="superscript"/>
        <sz val="10"/>
        <rFont val="Arial"/>
        <family val="2"/>
      </rPr>
      <t>iKO</t>
    </r>
  </si>
  <si>
    <t>IHC staining of CD8</t>
  </si>
  <si>
    <r>
      <rPr>
        <sz val="10"/>
        <rFont val="Arial"/>
        <family val="2"/>
      </rPr>
      <t>CD8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 cells/HPF </t>
    </r>
  </si>
  <si>
    <t>No. of tumors per colon</t>
  </si>
  <si>
    <r>
      <rPr>
        <sz val="10"/>
        <rFont val="Arial"/>
        <family val="2"/>
      </rPr>
      <t>Total surface area of tumors per colon (mm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)  </t>
    </r>
  </si>
  <si>
    <t xml:space="preserve"> iKO </t>
  </si>
  <si>
    <r>
      <rPr>
        <sz val="10"/>
        <rFont val="Arial"/>
        <family val="2"/>
      </rPr>
      <t>CTRL+αPD</t>
    </r>
    <r>
      <rPr>
        <sz val="10"/>
        <color rgb="FF000000"/>
        <rFont val="Arial"/>
        <family val="2"/>
      </rPr>
      <t>1</t>
    </r>
  </si>
  <si>
    <r>
      <rPr>
        <sz val="10"/>
        <rFont val="Arial"/>
        <family val="2"/>
      </rPr>
      <t xml:space="preserve"> iKO+</t>
    </r>
    <r>
      <rPr>
        <sz val="11"/>
        <color theme="1"/>
        <rFont val="Calibri"/>
        <family val="2"/>
      </rPr>
      <t>αPD1</t>
    </r>
  </si>
  <si>
    <r>
      <rPr>
        <sz val="10"/>
        <color theme="1"/>
        <rFont val="Arial"/>
        <family val="2"/>
      </rPr>
      <t>% of CXCR3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cells in  CD8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T cells</t>
    </r>
  </si>
  <si>
    <r>
      <rPr>
        <sz val="10"/>
        <rFont val="Arial"/>
        <family val="2"/>
      </rPr>
      <t>No. of CXCR3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CD8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T cells/g (×10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) </t>
    </r>
  </si>
  <si>
    <t>Number of tumors per jejunum and ileum</t>
  </si>
  <si>
    <r>
      <rPr>
        <sz val="10"/>
        <rFont val="Arial"/>
        <family val="2"/>
      </rPr>
      <t>WT-</t>
    </r>
    <r>
      <rPr>
        <i/>
        <sz val="10"/>
        <rFont val="Arial"/>
        <family val="2"/>
      </rPr>
      <t>Apc</t>
    </r>
    <r>
      <rPr>
        <vertAlign val="superscript"/>
        <sz val="10"/>
        <rFont val="Arial"/>
        <family val="2"/>
      </rPr>
      <t>Min/+</t>
    </r>
  </si>
  <si>
    <r>
      <rPr>
        <i/>
        <sz val="10"/>
        <rFont val="Arial"/>
        <family val="2"/>
      </rPr>
      <t>Mbtps1</t>
    </r>
    <r>
      <rPr>
        <vertAlign val="superscript"/>
        <sz val="10"/>
        <rFont val="Arial"/>
        <family val="2"/>
      </rPr>
      <t>iKO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Apc</t>
    </r>
    <r>
      <rPr>
        <vertAlign val="superscript"/>
        <sz val="10"/>
        <rFont val="Arial"/>
        <family val="2"/>
      </rPr>
      <t>Min/+</t>
    </r>
  </si>
  <si>
    <t>SYSUCC survival</t>
  </si>
  <si>
    <t>Overall survival (month)</t>
  </si>
  <si>
    <t>Disease free survival (month)</t>
  </si>
  <si>
    <t>IHC scores of STAT1</t>
  </si>
  <si>
    <t xml:space="preserve">% of Specimens </t>
  </si>
  <si>
    <t>STAT1 high</t>
  </si>
  <si>
    <t>STAT1 low</t>
  </si>
  <si>
    <t>CD8 high</t>
  </si>
  <si>
    <t>CD8 low</t>
  </si>
  <si>
    <t>MBTPS1 low</t>
  </si>
  <si>
    <t>MBTPS1 high</t>
  </si>
  <si>
    <t>Fig. S8</t>
  </si>
  <si>
    <t>Fig. S8f</t>
  </si>
  <si>
    <r>
      <rPr>
        <sz val="10"/>
        <color theme="1"/>
        <rFont val="Arial"/>
        <family val="2"/>
      </rPr>
      <t>% of IFN-γ</t>
    </r>
    <r>
      <rPr>
        <vertAlign val="superscript"/>
        <sz val="10"/>
        <color theme="1"/>
        <rFont val="Arial"/>
        <family val="2"/>
      </rPr>
      <t xml:space="preserve">+ </t>
    </r>
    <r>
      <rPr>
        <sz val="10"/>
        <color theme="1"/>
        <rFont val="Arial"/>
        <family val="2"/>
      </rPr>
      <t>cells in CD8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T cells</t>
    </r>
  </si>
  <si>
    <t>Fig. S8k</t>
  </si>
  <si>
    <t>Fig. S8l</t>
  </si>
  <si>
    <t>Fig. 5b</t>
    <phoneticPr fontId="25" type="noConversion"/>
  </si>
  <si>
    <t>Fig. S2i</t>
    <phoneticPr fontId="25" type="noConversion"/>
  </si>
  <si>
    <t>Fig. S2f</t>
    <phoneticPr fontId="25" type="noConversion"/>
  </si>
  <si>
    <t>Fig. S2a</t>
    <phoneticPr fontId="25" type="noConversion"/>
  </si>
  <si>
    <t>Fig. 5c</t>
    <phoneticPr fontId="25" type="noConversion"/>
  </si>
  <si>
    <t>Chip-qpcr</t>
    <phoneticPr fontId="25" type="noConversion"/>
  </si>
  <si>
    <t>Fig. 5h</t>
    <phoneticPr fontId="25" type="noConversion"/>
  </si>
  <si>
    <t>Fig. 5i</t>
    <phoneticPr fontId="25" type="noConversion"/>
  </si>
  <si>
    <t>Fig. 4o</t>
    <phoneticPr fontId="25" type="noConversion"/>
  </si>
  <si>
    <t>Fig. 4p</t>
    <phoneticPr fontId="25" type="noConversion"/>
  </si>
  <si>
    <t>Fig. 4q</t>
    <phoneticPr fontId="25" type="noConversion"/>
  </si>
  <si>
    <t>Fig. 4s</t>
    <phoneticPr fontId="25" type="noConversion"/>
  </si>
  <si>
    <r>
      <t>sh</t>
    </r>
    <r>
      <rPr>
        <i/>
        <sz val="10"/>
        <rFont val="Arial"/>
        <family val="2"/>
      </rPr>
      <t>Cxcl10</t>
    </r>
    <phoneticPr fontId="25" type="noConversion"/>
  </si>
  <si>
    <r>
      <t>sh</t>
    </r>
    <r>
      <rPr>
        <i/>
        <sz val="10"/>
        <rFont val="Arial"/>
        <family val="2"/>
      </rPr>
      <t>Mbtps1</t>
    </r>
    <phoneticPr fontId="25" type="noConversion"/>
  </si>
  <si>
    <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+shCxcl10</t>
    </r>
    <phoneticPr fontId="25" type="noConversion"/>
  </si>
  <si>
    <t>MC38 TIL</t>
    <phoneticPr fontId="25" type="noConversion"/>
  </si>
  <si>
    <t>Fig. 4r</t>
    <phoneticPr fontId="25" type="noConversion"/>
  </si>
  <si>
    <t>Fig. S5m</t>
    <phoneticPr fontId="25" type="noConversion"/>
  </si>
  <si>
    <t>Fig. S6a</t>
    <phoneticPr fontId="25" type="noConversion"/>
  </si>
  <si>
    <t>Fig. S6d</t>
    <phoneticPr fontId="25" type="noConversion"/>
  </si>
  <si>
    <t>Fig. 6a</t>
    <phoneticPr fontId="25" type="noConversion"/>
  </si>
  <si>
    <t>Fig. S7b</t>
    <phoneticPr fontId="25" type="noConversion"/>
  </si>
  <si>
    <t>Fig. S7d</t>
    <phoneticPr fontId="25" type="noConversion"/>
  </si>
  <si>
    <t>Fig. S7k</t>
    <phoneticPr fontId="25" type="noConversion"/>
  </si>
  <si>
    <t>Fig. S7j</t>
    <phoneticPr fontId="25" type="noConversion"/>
  </si>
  <si>
    <t>Fig. S8c</t>
    <phoneticPr fontId="25" type="noConversion"/>
  </si>
  <si>
    <r>
      <t>% of CD11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MHCII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DC in CD45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 </t>
    </r>
    <phoneticPr fontId="25" type="noConversion"/>
  </si>
  <si>
    <r>
      <t>% of CD11b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F480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Mφ in  CD45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 </t>
    </r>
    <phoneticPr fontId="25" type="noConversion"/>
  </si>
  <si>
    <r>
      <t>% of CD80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M1-Mφ in Mφ </t>
    </r>
    <phoneticPr fontId="25" type="noConversion"/>
  </si>
  <si>
    <r>
      <t>% of CD206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M2-Mφ in Mφ </t>
    </r>
    <phoneticPr fontId="25" type="noConversion"/>
  </si>
  <si>
    <r>
      <t>% of CD11b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Ly6G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NE. cells in CD45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 </t>
    </r>
    <phoneticPr fontId="25" type="noConversion"/>
  </si>
  <si>
    <r>
      <t>% of B cells in CD45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 xml:space="preserve">cells </t>
    </r>
    <phoneticPr fontId="25" type="noConversion"/>
  </si>
  <si>
    <t>Gapdh</t>
    <phoneticPr fontId="34" type="noConversion"/>
  </si>
  <si>
    <t xml:space="preserve">     dCt</t>
  </si>
  <si>
    <t>ddCt(D#-D7)</t>
  </si>
  <si>
    <t>2-ddCt</t>
  </si>
  <si>
    <t>shVec</t>
    <phoneticPr fontId="34" type="noConversion"/>
  </si>
  <si>
    <t>shVec+PD1</t>
    <phoneticPr fontId="34" type="noConversion"/>
  </si>
  <si>
    <t>Ct value</t>
    <phoneticPr fontId="25" type="noConversion"/>
  </si>
  <si>
    <r>
      <t>sh</t>
    </r>
    <r>
      <rPr>
        <i/>
        <sz val="11"/>
        <color theme="1"/>
        <rFont val="Arial"/>
        <family val="2"/>
      </rPr>
      <t>Mbtps1</t>
    </r>
    <phoneticPr fontId="25" type="noConversion"/>
  </si>
  <si>
    <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+PD1</t>
    </r>
    <phoneticPr fontId="25" type="noConversion"/>
  </si>
  <si>
    <r>
      <t>sh</t>
    </r>
    <r>
      <rPr>
        <i/>
        <sz val="11"/>
        <color theme="1"/>
        <rFont val="Arial"/>
        <family val="2"/>
      </rPr>
      <t>Mbtps1</t>
    </r>
    <r>
      <rPr>
        <sz val="11"/>
        <color theme="1"/>
        <rFont val="Arial"/>
        <family val="2"/>
      </rPr>
      <t>+PD1</t>
    </r>
    <phoneticPr fontId="34" type="noConversion"/>
  </si>
  <si>
    <t>Gzmb</t>
    <phoneticPr fontId="25" type="noConversion"/>
  </si>
  <si>
    <t>Tnf</t>
    <phoneticPr fontId="25" type="noConversion"/>
  </si>
  <si>
    <r>
      <t>gene</t>
    </r>
    <r>
      <rPr>
        <sz val="11"/>
        <rFont val="宋体"/>
        <family val="3"/>
        <charset val="134"/>
      </rPr>
      <t>：</t>
    </r>
    <r>
      <rPr>
        <i/>
        <sz val="11"/>
        <rFont val="Arial"/>
        <family val="2"/>
      </rPr>
      <t>Gzmb</t>
    </r>
    <phoneticPr fontId="25" type="noConversion"/>
  </si>
  <si>
    <r>
      <t>gene</t>
    </r>
    <r>
      <rPr>
        <sz val="11"/>
        <rFont val="宋体"/>
        <family val="3"/>
        <charset val="134"/>
      </rPr>
      <t>：</t>
    </r>
    <r>
      <rPr>
        <i/>
        <sz val="11"/>
        <rFont val="Arial"/>
        <family val="2"/>
      </rPr>
      <t>Ifng</t>
    </r>
    <phoneticPr fontId="25" type="noConversion"/>
  </si>
  <si>
    <r>
      <t>gene：</t>
    </r>
    <r>
      <rPr>
        <i/>
        <sz val="11"/>
        <color theme="1"/>
        <rFont val="Arial"/>
        <family val="2"/>
      </rPr>
      <t>Tnf</t>
    </r>
    <phoneticPr fontId="25" type="noConversion"/>
  </si>
  <si>
    <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#1</t>
    </r>
    <phoneticPr fontId="25" type="noConversion"/>
  </si>
  <si>
    <r>
      <t>sh</t>
    </r>
    <r>
      <rPr>
        <i/>
        <sz val="11"/>
        <color theme="1"/>
        <rFont val="Arial"/>
        <family val="2"/>
      </rPr>
      <t>Mbtps1</t>
    </r>
    <r>
      <rPr>
        <sz val="11"/>
        <color theme="1"/>
        <rFont val="Arial"/>
        <family val="2"/>
      </rPr>
      <t>#1</t>
    </r>
    <phoneticPr fontId="34" type="noConversion"/>
  </si>
  <si>
    <r>
      <t>sh</t>
    </r>
    <r>
      <rPr>
        <i/>
        <sz val="11"/>
        <color theme="1"/>
        <rFont val="Arial"/>
        <family val="2"/>
      </rPr>
      <t>Mbtps1</t>
    </r>
    <r>
      <rPr>
        <sz val="11"/>
        <color theme="1"/>
        <rFont val="Arial"/>
        <family val="2"/>
      </rPr>
      <t>#2</t>
    </r>
    <phoneticPr fontId="34" type="noConversion"/>
  </si>
  <si>
    <t>Cxcl9</t>
    <phoneticPr fontId="25" type="noConversion"/>
  </si>
  <si>
    <r>
      <t>gene</t>
    </r>
    <r>
      <rPr>
        <sz val="11"/>
        <rFont val="宋体"/>
        <family val="3"/>
        <charset val="134"/>
      </rPr>
      <t>：</t>
    </r>
    <r>
      <rPr>
        <i/>
        <sz val="11"/>
        <rFont val="Arial"/>
        <family val="2"/>
      </rPr>
      <t>Cxcl9</t>
    </r>
    <phoneticPr fontId="25" type="noConversion"/>
  </si>
  <si>
    <r>
      <t>gene</t>
    </r>
    <r>
      <rPr>
        <sz val="11"/>
        <rFont val="宋体"/>
        <family val="3"/>
        <charset val="134"/>
      </rPr>
      <t>：</t>
    </r>
    <r>
      <rPr>
        <i/>
        <sz val="11"/>
        <rFont val="Arial"/>
        <family val="2"/>
      </rPr>
      <t>Cxcl10</t>
    </r>
    <phoneticPr fontId="25" type="noConversion"/>
  </si>
  <si>
    <r>
      <t>gene</t>
    </r>
    <r>
      <rPr>
        <sz val="11"/>
        <rFont val="宋体"/>
        <family val="3"/>
        <charset val="134"/>
      </rPr>
      <t>：</t>
    </r>
    <r>
      <rPr>
        <i/>
        <sz val="11"/>
        <rFont val="Arial"/>
        <family val="2"/>
      </rPr>
      <t>Cxcl11</t>
    </r>
    <phoneticPr fontId="25" type="noConversion"/>
  </si>
  <si>
    <t>Cxcr3</t>
    <phoneticPr fontId="25" type="noConversion"/>
  </si>
  <si>
    <r>
      <t>gene</t>
    </r>
    <r>
      <rPr>
        <sz val="11"/>
        <rFont val="宋体"/>
        <family val="3"/>
        <charset val="134"/>
      </rPr>
      <t>：</t>
    </r>
    <r>
      <rPr>
        <i/>
        <sz val="11"/>
        <rFont val="Arial"/>
        <family val="2"/>
      </rPr>
      <t>Cxcr3</t>
    </r>
    <phoneticPr fontId="25" type="noConversion"/>
  </si>
  <si>
    <r>
      <t>sh</t>
    </r>
    <r>
      <rPr>
        <i/>
        <sz val="11"/>
        <color theme="1"/>
        <rFont val="Arial"/>
        <family val="2"/>
      </rPr>
      <t>Mbtps1</t>
    </r>
    <phoneticPr fontId="34" type="noConversion"/>
  </si>
  <si>
    <t>shVec+siNC</t>
    <phoneticPr fontId="34" type="noConversion"/>
  </si>
  <si>
    <r>
      <t>shVec+si</t>
    </r>
    <r>
      <rPr>
        <i/>
        <sz val="11"/>
        <color theme="1"/>
        <rFont val="Arial"/>
        <family val="2"/>
      </rPr>
      <t>Stat1</t>
    </r>
    <phoneticPr fontId="34" type="noConversion"/>
  </si>
  <si>
    <t>-</t>
    <phoneticPr fontId="25" type="noConversion"/>
  </si>
  <si>
    <t>Fludarabine</t>
    <phoneticPr fontId="25" type="noConversion"/>
  </si>
  <si>
    <t>shVec+Fludarabine</t>
    <phoneticPr fontId="25" type="noConversion"/>
  </si>
  <si>
    <r>
      <t>sh</t>
    </r>
    <r>
      <rPr>
        <i/>
        <sz val="10"/>
        <rFont val="Arial"/>
        <family val="2"/>
      </rPr>
      <t>Mbtps1</t>
    </r>
    <r>
      <rPr>
        <sz val="10"/>
        <rFont val="Arial"/>
        <family val="2"/>
      </rPr>
      <t>+Fludarabine</t>
    </r>
    <phoneticPr fontId="25" type="noConversion"/>
  </si>
  <si>
    <r>
      <t>sh</t>
    </r>
    <r>
      <rPr>
        <i/>
        <sz val="11"/>
        <color theme="1"/>
        <rFont val="Arial"/>
        <family val="2"/>
      </rPr>
      <t>Mbtps1</t>
    </r>
    <r>
      <rPr>
        <sz val="11"/>
        <color theme="1"/>
        <rFont val="Arial"/>
        <family val="2"/>
      </rPr>
      <t>+siNC</t>
    </r>
    <phoneticPr fontId="34" type="noConversion"/>
  </si>
  <si>
    <r>
      <t>sh</t>
    </r>
    <r>
      <rPr>
        <i/>
        <sz val="11"/>
        <color theme="1"/>
        <rFont val="Arial"/>
        <family val="2"/>
      </rPr>
      <t>Mbtps1</t>
    </r>
    <r>
      <rPr>
        <sz val="11"/>
        <color theme="1"/>
        <rFont val="Arial"/>
        <family val="2"/>
      </rPr>
      <t>+si</t>
    </r>
    <r>
      <rPr>
        <i/>
        <sz val="11"/>
        <color theme="1"/>
        <rFont val="Arial"/>
        <family val="2"/>
      </rPr>
      <t>Stat1</t>
    </r>
    <phoneticPr fontId="34" type="noConversion"/>
  </si>
  <si>
    <r>
      <t>gene</t>
    </r>
    <r>
      <rPr>
        <sz val="11"/>
        <rFont val="宋体"/>
        <family val="3"/>
        <charset val="134"/>
      </rPr>
      <t>：</t>
    </r>
    <r>
      <rPr>
        <i/>
        <sz val="11"/>
        <rFont val="Arial"/>
        <family val="2"/>
      </rPr>
      <t>Mbtps1</t>
    </r>
    <phoneticPr fontId="25" type="noConversion"/>
  </si>
  <si>
    <t>shvector</t>
    <phoneticPr fontId="34" type="noConversion"/>
  </si>
  <si>
    <r>
      <t>gene</t>
    </r>
    <r>
      <rPr>
        <sz val="11"/>
        <rFont val="宋体"/>
        <family val="3"/>
        <charset val="134"/>
      </rPr>
      <t>：</t>
    </r>
    <r>
      <rPr>
        <i/>
        <sz val="11"/>
        <rFont val="Arial"/>
        <family val="2"/>
      </rPr>
      <t>Stat1</t>
    </r>
    <phoneticPr fontId="25" type="noConversion"/>
  </si>
  <si>
    <t>STAT1-IP</t>
    <phoneticPr fontId="25" type="noConversion"/>
  </si>
  <si>
    <t>IgG-IP</t>
    <phoneticPr fontId="25" type="noConversion"/>
  </si>
  <si>
    <t>% of input</t>
    <phoneticPr fontId="25" type="noConversion"/>
  </si>
  <si>
    <t>CT value</t>
    <phoneticPr fontId="25" type="noConversion"/>
  </si>
  <si>
    <t>10% input</t>
    <phoneticPr fontId="25" type="noConversion"/>
  </si>
  <si>
    <t>average input</t>
    <phoneticPr fontId="25" type="noConversion"/>
  </si>
  <si>
    <t>ajusted input</t>
    <phoneticPr fontId="25" type="noConversion"/>
  </si>
  <si>
    <t>shVec</t>
    <phoneticPr fontId="25" type="noConversion"/>
  </si>
  <si>
    <t>shVec-IP</t>
    <phoneticPr fontId="25" type="noConversion"/>
  </si>
  <si>
    <r>
      <t>sh</t>
    </r>
    <r>
      <rPr>
        <i/>
        <sz val="10"/>
        <rFont val="Arial"/>
        <family val="2"/>
      </rPr>
      <t>Mbtps1#1</t>
    </r>
    <phoneticPr fontId="25" type="noConversion"/>
  </si>
  <si>
    <r>
      <t>sh</t>
    </r>
    <r>
      <rPr>
        <i/>
        <sz val="11"/>
        <color theme="1"/>
        <rFont val="Arial"/>
        <family val="2"/>
      </rPr>
      <t>Mbtps1</t>
    </r>
    <r>
      <rPr>
        <sz val="11"/>
        <color theme="1"/>
        <rFont val="Arial"/>
        <family val="2"/>
      </rPr>
      <t>#1-IP</t>
    </r>
    <phoneticPr fontId="25" type="noConversion"/>
  </si>
  <si>
    <r>
      <t>sh</t>
    </r>
    <r>
      <rPr>
        <i/>
        <sz val="11"/>
        <color theme="1"/>
        <rFont val="Arial"/>
        <family val="2"/>
      </rPr>
      <t>Mbtps2</t>
    </r>
    <r>
      <rPr>
        <sz val="11"/>
        <color theme="1"/>
        <rFont val="Arial"/>
        <family val="2"/>
      </rPr>
      <t>#1-IP</t>
    </r>
    <phoneticPr fontId="25" type="noConversion"/>
  </si>
  <si>
    <t>OEVec</t>
    <phoneticPr fontId="25" type="noConversion"/>
  </si>
  <si>
    <t>OEVec-IP</t>
    <phoneticPr fontId="25" type="noConversion"/>
  </si>
  <si>
    <r>
      <t>OE</t>
    </r>
    <r>
      <rPr>
        <i/>
        <sz val="10"/>
        <rFont val="Arial"/>
        <family val="2"/>
      </rPr>
      <t>Mbtps1</t>
    </r>
    <phoneticPr fontId="25" type="noConversion"/>
  </si>
  <si>
    <r>
      <t>OE</t>
    </r>
    <r>
      <rPr>
        <i/>
        <sz val="11"/>
        <color theme="1"/>
        <rFont val="Arial"/>
        <family val="2"/>
      </rPr>
      <t>Mbtps1</t>
    </r>
    <r>
      <rPr>
        <sz val="11"/>
        <color theme="1"/>
        <rFont val="Arial"/>
        <family val="2"/>
      </rPr>
      <t>-IP</t>
    </r>
    <phoneticPr fontId="25" type="noConversion"/>
  </si>
  <si>
    <t>5% input</t>
    <phoneticPr fontId="25" type="noConversion"/>
  </si>
  <si>
    <t>Oevec+Oevec</t>
    <phoneticPr fontId="40" type="noConversion"/>
  </si>
  <si>
    <t>Oevec+OEM1</t>
    <phoneticPr fontId="40" type="noConversion"/>
  </si>
  <si>
    <t>Oeusp13+OEVec</t>
    <phoneticPr fontId="40" type="noConversion"/>
  </si>
  <si>
    <t>Oeusp13+OEM1</t>
    <phoneticPr fontId="40" type="noConversion"/>
  </si>
  <si>
    <r>
      <t>OE</t>
    </r>
    <r>
      <rPr>
        <i/>
        <sz val="10"/>
        <rFont val="Arial"/>
        <family val="2"/>
      </rPr>
      <t>Usp13</t>
    </r>
    <phoneticPr fontId="25" type="noConversion"/>
  </si>
  <si>
    <r>
      <t>OE</t>
    </r>
    <r>
      <rPr>
        <i/>
        <sz val="10"/>
        <rFont val="Arial"/>
        <family val="2"/>
      </rPr>
      <t>Mbtps1+</t>
    </r>
    <r>
      <rPr>
        <sz val="10"/>
        <rFont val="Arial"/>
        <family val="2"/>
      </rPr>
      <t>OE</t>
    </r>
    <r>
      <rPr>
        <i/>
        <sz val="10"/>
        <rFont val="Arial"/>
        <family val="2"/>
      </rPr>
      <t>Usp13</t>
    </r>
    <phoneticPr fontId="25" type="noConversion"/>
  </si>
  <si>
    <r>
      <t>OE</t>
    </r>
    <r>
      <rPr>
        <i/>
        <sz val="11"/>
        <color theme="1"/>
        <rFont val="Arial"/>
        <family val="2"/>
      </rPr>
      <t>Vec</t>
    </r>
    <phoneticPr fontId="25" type="noConversion"/>
  </si>
  <si>
    <r>
      <t>OE</t>
    </r>
    <r>
      <rPr>
        <i/>
        <sz val="11"/>
        <color theme="1"/>
        <rFont val="Arial"/>
        <family val="2"/>
      </rPr>
      <t>Mbtps1</t>
    </r>
    <phoneticPr fontId="25" type="noConversion"/>
  </si>
  <si>
    <r>
      <t>OE</t>
    </r>
    <r>
      <rPr>
        <i/>
        <sz val="11"/>
        <color theme="1"/>
        <rFont val="Arial"/>
        <family val="2"/>
      </rPr>
      <t>Usp13</t>
    </r>
    <phoneticPr fontId="40" type="noConversion"/>
  </si>
  <si>
    <r>
      <t>OE</t>
    </r>
    <r>
      <rPr>
        <i/>
        <sz val="11"/>
        <color theme="1"/>
        <rFont val="Arial"/>
        <family val="2"/>
      </rPr>
      <t>Mbtps1</t>
    </r>
    <r>
      <rPr>
        <sz val="11"/>
        <color theme="1"/>
        <rFont val="Arial"/>
        <family val="2"/>
      </rPr>
      <t>+OE</t>
    </r>
    <r>
      <rPr>
        <i/>
        <sz val="11"/>
        <color theme="1"/>
        <rFont val="Arial"/>
        <family val="2"/>
      </rPr>
      <t>Usp13</t>
    </r>
    <phoneticPr fontId="40" type="noConversion"/>
  </si>
  <si>
    <t>Fig. 5a</t>
    <phoneticPr fontId="25" type="noConversion"/>
  </si>
  <si>
    <t>Fig. 5f</t>
    <phoneticPr fontId="25" type="noConversion"/>
  </si>
  <si>
    <t>Fig. 5g</t>
    <phoneticPr fontId="25" type="noConversion"/>
  </si>
  <si>
    <t>Fig. 7</t>
    <phoneticPr fontId="25" type="noConversion"/>
  </si>
  <si>
    <t>Fig. 7a</t>
    <phoneticPr fontId="25" type="noConversion"/>
  </si>
  <si>
    <t>Fig. 7b</t>
    <phoneticPr fontId="25" type="noConversion"/>
  </si>
  <si>
    <t>Fig. 7c</t>
    <phoneticPr fontId="25" type="noConversion"/>
  </si>
  <si>
    <t>Fig. 7d</t>
    <phoneticPr fontId="25" type="noConversion"/>
  </si>
  <si>
    <t>Fig. 7e</t>
    <phoneticPr fontId="25" type="noConversion"/>
  </si>
  <si>
    <t>Fig. 7f</t>
    <phoneticPr fontId="25" type="noConversion"/>
  </si>
  <si>
    <t>Fig. 7g</t>
    <phoneticPr fontId="25" type="noConversion"/>
  </si>
  <si>
    <t>Fig. 7h</t>
    <phoneticPr fontId="25" type="noConversion"/>
  </si>
  <si>
    <t>Fig. 7i</t>
    <phoneticPr fontId="25" type="noConversion"/>
  </si>
  <si>
    <t>Fig. 7j</t>
    <phoneticPr fontId="25" type="noConversion"/>
  </si>
  <si>
    <t>Fig. 7k</t>
    <phoneticPr fontId="25" type="noConversion"/>
  </si>
  <si>
    <t>Fig. 7l</t>
    <phoneticPr fontId="25" type="noConversion"/>
  </si>
  <si>
    <t>Fig. 7n</t>
    <phoneticPr fontId="25" type="noConversion"/>
  </si>
  <si>
    <t>Fig. 8</t>
    <phoneticPr fontId="25" type="noConversion"/>
  </si>
  <si>
    <t>Fig. 6</t>
    <phoneticPr fontId="25" type="noConversion"/>
  </si>
  <si>
    <t>Fig. 8a</t>
    <phoneticPr fontId="25" type="noConversion"/>
  </si>
  <si>
    <t>Fig. 8b</t>
    <phoneticPr fontId="25" type="noConversion"/>
  </si>
  <si>
    <t>Fig. 8e</t>
    <phoneticPr fontId="25" type="noConversion"/>
  </si>
  <si>
    <t>Fig. 8g</t>
    <phoneticPr fontId="25" type="noConversion"/>
  </si>
  <si>
    <t>Fig. 8h</t>
    <phoneticPr fontId="25" type="noConversion"/>
  </si>
  <si>
    <t>Fig. 8i</t>
    <phoneticPr fontId="25" type="noConversion"/>
  </si>
  <si>
    <t>Fig. 8j</t>
    <phoneticPr fontId="25" type="noConversion"/>
  </si>
  <si>
    <t>Fig. 8l</t>
    <phoneticPr fontId="25" type="noConversion"/>
  </si>
  <si>
    <t>Fig. 8m</t>
    <phoneticPr fontId="25" type="noConversion"/>
  </si>
  <si>
    <t>Fig. 8n</t>
    <phoneticPr fontId="25" type="noConversion"/>
  </si>
  <si>
    <t>Fig. 8p</t>
    <phoneticPr fontId="25" type="noConversion"/>
  </si>
  <si>
    <t>Fig. 8q</t>
    <phoneticPr fontId="25" type="noConversion"/>
  </si>
  <si>
    <t>Fig. S6g</t>
    <phoneticPr fontId="25" type="noConversion"/>
  </si>
  <si>
    <t>Fig. S6i</t>
    <phoneticPr fontId="25" type="noConversion"/>
  </si>
  <si>
    <t>Fig. 6e</t>
    <phoneticPr fontId="25" type="noConversion"/>
  </si>
  <si>
    <t>Fig. 6b</t>
    <phoneticPr fontId="25" type="noConversion"/>
  </si>
  <si>
    <t>Fig. 6c</t>
    <phoneticPr fontId="25" type="noConversion"/>
  </si>
  <si>
    <t>Fig. 6d</t>
    <phoneticPr fontId="25" type="noConversion"/>
  </si>
  <si>
    <t>Fig. 6f</t>
    <phoneticPr fontId="25" type="noConversion"/>
  </si>
  <si>
    <t>Fig. 6g</t>
    <phoneticPr fontId="25" type="noConversion"/>
  </si>
  <si>
    <t>Fig. 6h</t>
    <phoneticPr fontId="25" type="noConversion"/>
  </si>
  <si>
    <t>Fig. 6i</t>
    <phoneticPr fontId="25" type="noConversion"/>
  </si>
  <si>
    <t>Fig. 6j</t>
    <phoneticPr fontId="25" type="noConversion"/>
  </si>
  <si>
    <t>Fig. 6k</t>
    <phoneticPr fontId="25" type="noConversion"/>
  </si>
  <si>
    <t>Fig. 6l</t>
    <phoneticPr fontId="25" type="noConversion"/>
  </si>
  <si>
    <t>Fig. 6m</t>
    <phoneticPr fontId="25" type="noConversion"/>
  </si>
  <si>
    <t>Fig. 6n</t>
    <phoneticPr fontId="25" type="noConversion"/>
  </si>
  <si>
    <t>Fig. 6p</t>
    <phoneticPr fontId="25" type="noConversion"/>
  </si>
  <si>
    <t>Fig. 6q</t>
    <phoneticPr fontId="25" type="noConversion"/>
  </si>
  <si>
    <t>Fig. 5d</t>
    <phoneticPr fontId="25" type="noConversion"/>
  </si>
  <si>
    <t>Fig. 8k</t>
    <phoneticPr fontId="25" type="noConversion"/>
  </si>
  <si>
    <t>Fig. S5k</t>
    <phoneticPr fontId="25" type="noConversion"/>
  </si>
  <si>
    <t>Fig. S6j</t>
    <phoneticPr fontId="25" type="noConversion"/>
  </si>
  <si>
    <t>Fig. S6k</t>
    <phoneticPr fontId="25" type="noConversion"/>
  </si>
  <si>
    <t>Fig. S8a</t>
    <phoneticPr fontId="25" type="noConversion"/>
  </si>
  <si>
    <t>Fig. 8f</t>
    <phoneticPr fontId="25" type="noConversion"/>
  </si>
  <si>
    <t xml:space="preserve">Number of Specimens </t>
    <phoneticPr fontId="25" type="noConversion"/>
  </si>
  <si>
    <t>dMMR</t>
    <phoneticPr fontId="25" type="noConversion"/>
  </si>
  <si>
    <t>pMMR</t>
    <phoneticPr fontId="25" type="noConversion"/>
  </si>
  <si>
    <t>p-STAT1 high</t>
  </si>
  <si>
    <t>p-STAT1 low</t>
  </si>
  <si>
    <t>MBTPS1 low</t>
    <phoneticPr fontId="25" type="noConversion"/>
  </si>
  <si>
    <t>MBTPS1 high</t>
    <phoneticPr fontId="25" type="noConversion"/>
  </si>
  <si>
    <t>Fig. S7h</t>
    <phoneticPr fontId="25" type="noConversion"/>
  </si>
  <si>
    <t>Fig. 7m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</si>
</sst>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 "/>
    <numFmt numFmtId="177" formatCode="0.00000_ "/>
    <numFmt numFmtId="178" formatCode="0.000000_ "/>
    <numFmt numFmtId="179" formatCode="0.000"/>
    <numFmt numFmtId="180" formatCode="0_ "/>
    <numFmt numFmtId="181" formatCode="0.00000"/>
  </numFmts>
  <fonts count="42" x14ac:knownFonts="1">
    <font>
      <sz val="11"/>
      <color theme="1"/>
      <name val="宋体"/>
      <charset val="134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vertAlign val="superscript"/>
      <sz val="10"/>
      <color rgb="FF000000"/>
      <name val="Arial"/>
      <family val="2"/>
    </font>
    <font>
      <vertAlign val="superscript"/>
      <sz val="10"/>
      <name val="Arial"/>
      <family val="2"/>
    </font>
    <font>
      <vertAlign val="superscript"/>
      <sz val="10"/>
      <color rgb="FF05073B"/>
      <name val="Arial"/>
      <family val="2"/>
    </font>
    <font>
      <sz val="10"/>
      <color rgb="FF05073B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color theme="1"/>
      <name val="宋体"/>
      <family val="3"/>
      <charset val="134"/>
    </font>
    <font>
      <sz val="11"/>
      <color theme="1"/>
      <name val="Calibri"/>
      <family val="2"/>
    </font>
    <font>
      <i/>
      <vertAlign val="superscript"/>
      <sz val="10"/>
      <name val="Arial"/>
      <family val="2"/>
    </font>
    <font>
      <vertAlign val="superscript"/>
      <sz val="11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rgb="FFFF0000"/>
      <name val="等线"/>
      <family val="3"/>
      <charset val="134"/>
    </font>
    <font>
      <sz val="11"/>
      <color theme="4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name val="等线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  <font>
      <sz val="11"/>
      <color rgb="FFFF0000"/>
      <name val="Arial"/>
      <family val="2"/>
    </font>
    <font>
      <i/>
      <sz val="11"/>
      <name val="Arial"/>
      <family val="2"/>
    </font>
    <font>
      <sz val="11"/>
      <color theme="4"/>
      <name val="Arial"/>
      <family val="2"/>
    </font>
    <font>
      <sz val="9"/>
      <name val="宋体"/>
      <family val="3"/>
      <charset val="134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829096346934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4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/>
    </xf>
    <xf numFmtId="177" fontId="6" fillId="0" borderId="0" xfId="0" applyNumberFormat="1" applyFont="1" applyAlignment="1">
      <alignment horizontal="left"/>
    </xf>
    <xf numFmtId="178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/>
    <xf numFmtId="176" fontId="0" fillId="0" borderId="0" xfId="0" applyNumberFormat="1" applyAlignment="1">
      <alignment horizontal="left" vertical="center"/>
    </xf>
    <xf numFmtId="0" fontId="7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9" fontId="2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180" fontId="2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/>
    </xf>
    <xf numFmtId="179" fontId="2" fillId="0" borderId="0" xfId="0" applyNumberFormat="1" applyFont="1" applyAlignment="1">
      <alignment horizontal="lef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/>
    <xf numFmtId="0" fontId="26" fillId="0" borderId="0" xfId="0" applyFont="1" applyAlignment="1">
      <alignment horizontal="left" vertical="center"/>
    </xf>
    <xf numFmtId="0" fontId="29" fillId="0" borderId="0" xfId="0" applyFont="1">
      <alignment vertical="center"/>
    </xf>
    <xf numFmtId="2" fontId="30" fillId="0" borderId="0" xfId="0" applyNumberFormat="1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9" fillId="0" borderId="0" xfId="0" applyFont="1" applyAlignment="1">
      <alignment vertical="center" wrapText="1"/>
    </xf>
    <xf numFmtId="58" fontId="35" fillId="5" borderId="0" xfId="0" applyNumberFormat="1" applyFont="1" applyFill="1" applyAlignment="1">
      <alignment vertical="center" wrapText="1"/>
    </xf>
    <xf numFmtId="0" fontId="37" fillId="0" borderId="0" xfId="0" applyFont="1">
      <alignment vertical="center"/>
    </xf>
    <xf numFmtId="2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181" fontId="37" fillId="0" borderId="0" xfId="0" applyNumberFormat="1" applyFont="1" applyAlignment="1">
      <alignment vertical="center" wrapText="1"/>
    </xf>
    <xf numFmtId="2" fontId="35" fillId="0" borderId="0" xfId="0" applyNumberFormat="1" applyFont="1" applyAlignment="1">
      <alignment vertical="center" wrapText="1"/>
    </xf>
    <xf numFmtId="2" fontId="37" fillId="0" borderId="0" xfId="0" applyNumberFormat="1" applyFont="1" applyAlignment="1">
      <alignment vertical="center" wrapText="1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0" fontId="31" fillId="0" borderId="0" xfId="0" applyFont="1">
      <alignment vertical="center"/>
    </xf>
    <xf numFmtId="0" fontId="0" fillId="0" borderId="0" xfId="0" applyAlignment="1"/>
    <xf numFmtId="2" fontId="32" fillId="0" borderId="0" xfId="0" applyNumberFormat="1" applyFont="1">
      <alignment vertical="center"/>
    </xf>
    <xf numFmtId="2" fontId="33" fillId="0" borderId="0" xfId="0" applyNumberFormat="1" applyFont="1">
      <alignment vertical="center"/>
    </xf>
    <xf numFmtId="0" fontId="39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/>
    <xf numFmtId="2" fontId="7" fillId="0" borderId="0" xfId="0" applyNumberFormat="1" applyFont="1">
      <alignment vertical="center"/>
    </xf>
    <xf numFmtId="2" fontId="35" fillId="0" borderId="0" xfId="0" applyNumberFormat="1" applyFont="1">
      <alignment vertical="center"/>
    </xf>
    <xf numFmtId="0" fontId="32" fillId="0" borderId="0" xfId="0" applyFont="1">
      <alignment vertical="center"/>
    </xf>
    <xf numFmtId="2" fontId="29" fillId="0" borderId="0" xfId="0" applyNumberFormat="1" applyFont="1">
      <alignment vertical="center"/>
    </xf>
    <xf numFmtId="2" fontId="37" fillId="0" borderId="0" xfId="0" applyNumberFormat="1" applyFont="1">
      <alignment vertical="center"/>
    </xf>
    <xf numFmtId="0" fontId="35" fillId="0" borderId="0" xfId="0" applyFont="1">
      <alignment vertical="center"/>
    </xf>
    <xf numFmtId="179" fontId="7" fillId="0" borderId="0" xfId="0" applyNumberFormat="1" applyFont="1">
      <alignment vertical="center"/>
    </xf>
    <xf numFmtId="0" fontId="41" fillId="0" borderId="0" xfId="0" applyFont="1">
      <alignment vertical="center"/>
    </xf>
    <xf numFmtId="1" fontId="2" fillId="0" borderId="0" xfId="0" applyNumberFormat="1" applyFont="1" applyAlignment="1">
      <alignment horizontal="left" vertical="center"/>
    </xf>
    <xf numFmtId="2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2" fontId="32" fillId="0" borderId="0" xfId="0" applyNumberFormat="1" applyFont="1" applyAlignment="1">
      <alignment vertical="center" wrapText="1"/>
    </xf>
    <xf numFmtId="2" fontId="33" fillId="0" borderId="0" xfId="0" applyNumberFormat="1" applyFont="1" applyAlignment="1">
      <alignment vertical="center" wrapText="1"/>
    </xf>
    <xf numFmtId="0" fontId="37" fillId="0" borderId="0" xfId="0" applyFont="1" applyAlignment="1">
      <alignment horizontal="left" vertical="center"/>
    </xf>
    <xf numFmtId="9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7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2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left" wrapText="1"/>
    </xf>
    <xf numFmtId="176" fontId="2" fillId="0" borderId="0" xfId="0" applyNumberFormat="1" applyFont="1" applyAlignment="1">
      <alignment horizontal="left"/>
    </xf>
  </cellXfs>
  <cellStyles count="8">
    <cellStyle name="差_Sheet2" xfId="1" xr:uid="{00000000-0005-0000-0000-000031000000}"/>
    <cellStyle name="差_Sheet2 2" xfId="5" xr:uid="{E616F3FB-4EE4-41A8-8B01-8186A66CE31E}"/>
    <cellStyle name="常规" xfId="0" builtinId="0"/>
    <cellStyle name="常规 2" xfId="2" xr:uid="{00000000-0005-0000-0000-000032000000}"/>
    <cellStyle name="常规 2 2" xfId="6" xr:uid="{CAE3CB6E-CF0C-4699-AC77-DB779D55AD51}"/>
    <cellStyle name="常规 3" xfId="4" xr:uid="{429290B0-3059-41AB-A797-3B05D5287315}"/>
    <cellStyle name="好_Sheet2" xfId="3" xr:uid="{00000000-0005-0000-0000-000033000000}"/>
    <cellStyle name="好_Sheet2 2" xfId="7" xr:uid="{C87184F6-AFC8-4645-B5BF-53CF3CA91A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5" Type="http://schemas.openxmlformats.org/officeDocument/2006/relationships/image" Target="../media/image14.png"/><Relationship Id="rId10" Type="http://schemas.openxmlformats.org/officeDocument/2006/relationships/image" Target="../media/image19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png"/><Relationship Id="rId1" Type="http://schemas.openxmlformats.org/officeDocument/2006/relationships/image" Target="../media/image24.png"/><Relationship Id="rId4" Type="http://schemas.openxmlformats.org/officeDocument/2006/relationships/image" Target="../media/image2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4" Type="http://schemas.openxmlformats.org/officeDocument/2006/relationships/image" Target="../media/image3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png"/><Relationship Id="rId1" Type="http://schemas.openxmlformats.org/officeDocument/2006/relationships/image" Target="../media/image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119654</xdr:colOff>
      <xdr:row>43</xdr:row>
      <xdr:rowOff>57150</xdr:rowOff>
    </xdr:from>
    <xdr:to>
      <xdr:col>10</xdr:col>
      <xdr:colOff>951907</xdr:colOff>
      <xdr:row>44</xdr:row>
      <xdr:rowOff>94794</xdr:rowOff>
    </xdr:to>
    <xdr:sp macro="" textlink="">
      <xdr:nvSpPr>
        <xdr:cNvPr id="291" name="文本框 344">
          <a:extLst>
            <a:ext uri="{FF2B5EF4-FFF2-40B4-BE49-F238E27FC236}">
              <a16:creationId xmlns:a16="http://schemas.microsoft.com/office/drawing/2014/main" id="{288DD5ED-0B2F-E0D4-4B5B-969D81EE1D9E}"/>
            </a:ext>
          </a:extLst>
        </xdr:cNvPr>
        <xdr:cNvSpPr txBox="1"/>
      </xdr:nvSpPr>
      <xdr:spPr>
        <a:xfrm>
          <a:off x="8469904" y="9086850"/>
          <a:ext cx="832253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zh-CN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</xdr:row>
      <xdr:rowOff>91440</xdr:rowOff>
    </xdr:from>
    <xdr:to>
      <xdr:col>6</xdr:col>
      <xdr:colOff>78982</xdr:colOff>
      <xdr:row>11</xdr:row>
      <xdr:rowOff>57830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5129CBB-D4F8-DA02-87B9-B6DD46862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7200"/>
          <a:ext cx="4462659" cy="1585097"/>
        </a:xfrm>
        <a:prstGeom prst="rect">
          <a:avLst/>
        </a:prstGeom>
      </xdr:spPr>
    </xdr:pic>
    <xdr:clientData/>
  </xdr:twoCellAnchor>
  <xdr:twoCellAnchor editAs="oneCell">
    <xdr:from>
      <xdr:col>0</xdr:col>
      <xdr:colOff>548640</xdr:colOff>
      <xdr:row>79</xdr:row>
      <xdr:rowOff>97790</xdr:rowOff>
    </xdr:from>
    <xdr:to>
      <xdr:col>4</xdr:col>
      <xdr:colOff>193782</xdr:colOff>
      <xdr:row>95</xdr:row>
      <xdr:rowOff>154654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923700C-6C34-4DAE-43DC-7D259BF9E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40" y="13515340"/>
          <a:ext cx="2750292" cy="2906019"/>
        </a:xfrm>
        <a:prstGeom prst="rect">
          <a:avLst/>
        </a:prstGeom>
      </xdr:spPr>
    </xdr:pic>
    <xdr:clientData/>
  </xdr:twoCellAnchor>
  <xdr:twoCellAnchor editAs="oneCell">
    <xdr:from>
      <xdr:col>8</xdr:col>
      <xdr:colOff>6350</xdr:colOff>
      <xdr:row>40</xdr:row>
      <xdr:rowOff>101600</xdr:rowOff>
    </xdr:from>
    <xdr:to>
      <xdr:col>11</xdr:col>
      <xdr:colOff>358426</xdr:colOff>
      <xdr:row>68</xdr:row>
      <xdr:rowOff>6350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2DEE3ED-7242-714A-AFF3-19ABEBA96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59500" y="7175500"/>
          <a:ext cx="3565176" cy="488315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39</xdr:row>
      <xdr:rowOff>120650</xdr:rowOff>
    </xdr:from>
    <xdr:to>
      <xdr:col>6</xdr:col>
      <xdr:colOff>276383</xdr:colOff>
      <xdr:row>69</xdr:row>
      <xdr:rowOff>3845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2539BA4-FA99-6BC1-062B-6A9A272A7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600" y="7016750"/>
          <a:ext cx="4651533" cy="52171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52254</xdr:colOff>
      <xdr:row>2</xdr:row>
      <xdr:rowOff>0</xdr:rowOff>
    </xdr:from>
    <xdr:to>
      <xdr:col>6</xdr:col>
      <xdr:colOff>111816</xdr:colOff>
      <xdr:row>14</xdr:row>
      <xdr:rowOff>94468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2DF1365-21EB-C662-280F-FF2789F4E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254" y="386443"/>
          <a:ext cx="3989305" cy="2315154"/>
        </a:xfrm>
        <a:prstGeom prst="rect">
          <a:avLst/>
        </a:prstGeom>
      </xdr:spPr>
    </xdr:pic>
    <xdr:clientData/>
  </xdr:twoCellAnchor>
  <xdr:twoCellAnchor editAs="oneCell">
    <xdr:from>
      <xdr:col>0</xdr:col>
      <xdr:colOff>69672</xdr:colOff>
      <xdr:row>17</xdr:row>
      <xdr:rowOff>0</xdr:rowOff>
    </xdr:from>
    <xdr:to>
      <xdr:col>4</xdr:col>
      <xdr:colOff>213391</xdr:colOff>
      <xdr:row>27</xdr:row>
      <xdr:rowOff>39353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3714608-467D-C578-914B-9950C2596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672" y="3162300"/>
          <a:ext cx="2854262" cy="1889924"/>
        </a:xfrm>
        <a:prstGeom prst="rect">
          <a:avLst/>
        </a:prstGeom>
      </xdr:spPr>
    </xdr:pic>
    <xdr:clientData/>
  </xdr:twoCellAnchor>
  <xdr:twoCellAnchor editAs="oneCell">
    <xdr:from>
      <xdr:col>0</xdr:col>
      <xdr:colOff>129544</xdr:colOff>
      <xdr:row>29</xdr:row>
      <xdr:rowOff>0</xdr:rowOff>
    </xdr:from>
    <xdr:to>
      <xdr:col>6</xdr:col>
      <xdr:colOff>297320</xdr:colOff>
      <xdr:row>40</xdr:row>
      <xdr:rowOff>133647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DBD78349-7FE4-AE33-7D85-D49F90867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544" y="5382986"/>
          <a:ext cx="4097519" cy="2169275"/>
        </a:xfrm>
        <a:prstGeom prst="rect">
          <a:avLst/>
        </a:prstGeom>
      </xdr:spPr>
    </xdr:pic>
    <xdr:clientData/>
  </xdr:twoCellAnchor>
  <xdr:twoCellAnchor editAs="oneCell">
    <xdr:from>
      <xdr:col>0</xdr:col>
      <xdr:colOff>43545</xdr:colOff>
      <xdr:row>44</xdr:row>
      <xdr:rowOff>0</xdr:rowOff>
    </xdr:from>
    <xdr:to>
      <xdr:col>4</xdr:col>
      <xdr:colOff>35506</xdr:colOff>
      <xdr:row>59</xdr:row>
      <xdr:rowOff>95608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8A4F9772-C8A7-0FDF-4E50-09FD1073F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545" y="8158843"/>
          <a:ext cx="2702504" cy="287146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8</xdr:col>
      <xdr:colOff>530556</xdr:colOff>
      <xdr:row>58</xdr:row>
      <xdr:rowOff>24611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F1E9A695-04D9-BF3A-43C8-C62B21097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20143" y="8158843"/>
          <a:ext cx="2359356" cy="26154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52254</xdr:colOff>
      <xdr:row>2</xdr:row>
      <xdr:rowOff>0</xdr:rowOff>
    </xdr:from>
    <xdr:to>
      <xdr:col>5</xdr:col>
      <xdr:colOff>74509</xdr:colOff>
      <xdr:row>13</xdr:row>
      <xdr:rowOff>74194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0BC874E-72C1-A0E2-FF3D-46AB9121B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254" y="348343"/>
          <a:ext cx="3090938" cy="1990080"/>
        </a:xfrm>
        <a:prstGeom prst="rect">
          <a:avLst/>
        </a:prstGeom>
      </xdr:spPr>
    </xdr:pic>
    <xdr:clientData/>
  </xdr:twoCellAnchor>
  <xdr:twoCellAnchor editAs="oneCell">
    <xdr:from>
      <xdr:col>0</xdr:col>
      <xdr:colOff>105596</xdr:colOff>
      <xdr:row>15</xdr:row>
      <xdr:rowOff>0</xdr:rowOff>
    </xdr:from>
    <xdr:to>
      <xdr:col>3</xdr:col>
      <xdr:colOff>230298</xdr:colOff>
      <xdr:row>26</xdr:row>
      <xdr:rowOff>73759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14E0D09-8C1D-19BB-7708-3C47D1F1C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596" y="2612571"/>
          <a:ext cx="1978539" cy="1989645"/>
        </a:xfrm>
        <a:prstGeom prst="rect">
          <a:avLst/>
        </a:prstGeom>
      </xdr:spPr>
    </xdr:pic>
    <xdr:clientData/>
  </xdr:twoCellAnchor>
  <xdr:twoCellAnchor editAs="oneCell">
    <xdr:from>
      <xdr:col>0</xdr:col>
      <xdr:colOff>94710</xdr:colOff>
      <xdr:row>28</xdr:row>
      <xdr:rowOff>0</xdr:rowOff>
    </xdr:from>
    <xdr:to>
      <xdr:col>6</xdr:col>
      <xdr:colOff>248096</xdr:colOff>
      <xdr:row>59</xdr:row>
      <xdr:rowOff>134383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3729DC32-EA8C-B9B8-7F09-D7B7B8A1A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710" y="4876800"/>
          <a:ext cx="3842554" cy="5663237"/>
        </a:xfrm>
        <a:prstGeom prst="rect">
          <a:avLst/>
        </a:prstGeom>
      </xdr:spPr>
    </xdr:pic>
    <xdr:clientData/>
  </xdr:twoCellAnchor>
  <xdr:twoCellAnchor editAs="oneCell">
    <xdr:from>
      <xdr:col>0</xdr:col>
      <xdr:colOff>139342</xdr:colOff>
      <xdr:row>63</xdr:row>
      <xdr:rowOff>0</xdr:rowOff>
    </xdr:from>
    <xdr:to>
      <xdr:col>5</xdr:col>
      <xdr:colOff>553085</xdr:colOff>
      <xdr:row>90</xdr:row>
      <xdr:rowOff>56828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3A0AC77F-8325-02B2-D5D6-455A09902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342" y="11146971"/>
          <a:ext cx="3487868" cy="5054460"/>
        </a:xfrm>
        <a:prstGeom prst="rect">
          <a:avLst/>
        </a:prstGeom>
      </xdr:spPr>
    </xdr:pic>
    <xdr:clientData/>
  </xdr:twoCellAnchor>
  <xdr:twoCellAnchor editAs="oneCell">
    <xdr:from>
      <xdr:col>0</xdr:col>
      <xdr:colOff>129544</xdr:colOff>
      <xdr:row>94</xdr:row>
      <xdr:rowOff>0</xdr:rowOff>
    </xdr:from>
    <xdr:to>
      <xdr:col>5</xdr:col>
      <xdr:colOff>284838</xdr:colOff>
      <xdr:row>110</xdr:row>
      <xdr:rowOff>117833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EED6DEA2-DFB0-07F9-7FFE-2B10D748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9544" y="16883743"/>
          <a:ext cx="3227241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174175</xdr:colOff>
      <xdr:row>112</xdr:row>
      <xdr:rowOff>0</xdr:rowOff>
    </xdr:from>
    <xdr:to>
      <xdr:col>6</xdr:col>
      <xdr:colOff>589926</xdr:colOff>
      <xdr:row>139</xdr:row>
      <xdr:rowOff>2610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4201EF66-7F78-A41A-AB13-4C7FBBDBC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4175" y="20214771"/>
          <a:ext cx="4113631" cy="4999153"/>
        </a:xfrm>
        <a:prstGeom prst="rect">
          <a:avLst/>
        </a:prstGeom>
      </xdr:spPr>
    </xdr:pic>
    <xdr:clientData/>
  </xdr:twoCellAnchor>
  <xdr:twoCellAnchor editAs="oneCell">
    <xdr:from>
      <xdr:col>0</xdr:col>
      <xdr:colOff>132811</xdr:colOff>
      <xdr:row>141</xdr:row>
      <xdr:rowOff>0</xdr:rowOff>
    </xdr:from>
    <xdr:to>
      <xdr:col>5</xdr:col>
      <xdr:colOff>592055</xdr:colOff>
      <xdr:row>158</xdr:row>
      <xdr:rowOff>133961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BC50906A-134F-45BF-0787-9BBCC6A0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2811" y="25581429"/>
          <a:ext cx="3539903" cy="3278843"/>
        </a:xfrm>
        <a:prstGeom prst="rect">
          <a:avLst/>
        </a:prstGeom>
      </xdr:spPr>
    </xdr:pic>
    <xdr:clientData/>
  </xdr:twoCellAnchor>
  <xdr:twoCellAnchor editAs="oneCell">
    <xdr:from>
      <xdr:col>0</xdr:col>
      <xdr:colOff>284119</xdr:colOff>
      <xdr:row>161</xdr:row>
      <xdr:rowOff>0</xdr:rowOff>
    </xdr:from>
    <xdr:to>
      <xdr:col>6</xdr:col>
      <xdr:colOff>214109</xdr:colOff>
      <xdr:row>179</xdr:row>
      <xdr:rowOff>3338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C7ECADCB-6E15-332A-4D9F-488133D76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4119" y="29282571"/>
          <a:ext cx="3622425" cy="3334367"/>
        </a:xfrm>
        <a:prstGeom prst="rect">
          <a:avLst/>
        </a:prstGeom>
      </xdr:spPr>
    </xdr:pic>
    <xdr:clientData/>
  </xdr:twoCellAnchor>
  <xdr:twoCellAnchor editAs="oneCell">
    <xdr:from>
      <xdr:col>0</xdr:col>
      <xdr:colOff>174175</xdr:colOff>
      <xdr:row>180</xdr:row>
      <xdr:rowOff>0</xdr:rowOff>
    </xdr:from>
    <xdr:to>
      <xdr:col>5</xdr:col>
      <xdr:colOff>386295</xdr:colOff>
      <xdr:row>212</xdr:row>
      <xdr:rowOff>133550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35E3050E-8A25-C3DD-7B8D-196327870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4175" y="32798657"/>
          <a:ext cx="3287334" cy="6055379"/>
        </a:xfrm>
        <a:prstGeom prst="rect">
          <a:avLst/>
        </a:prstGeom>
      </xdr:spPr>
    </xdr:pic>
    <xdr:clientData/>
  </xdr:twoCellAnchor>
  <xdr:twoCellAnchor editAs="oneCell">
    <xdr:from>
      <xdr:col>0</xdr:col>
      <xdr:colOff>69672</xdr:colOff>
      <xdr:row>215</xdr:row>
      <xdr:rowOff>0</xdr:rowOff>
    </xdr:from>
    <xdr:to>
      <xdr:col>7</xdr:col>
      <xdr:colOff>593909</xdr:colOff>
      <xdr:row>226</xdr:row>
      <xdr:rowOff>170877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348AAE83-629E-D8AA-FFF7-E3B842C75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672" y="39275657"/>
          <a:ext cx="4829537" cy="2206506"/>
        </a:xfrm>
        <a:prstGeom prst="rect">
          <a:avLst/>
        </a:prstGeom>
      </xdr:spPr>
    </xdr:pic>
    <xdr:clientData/>
  </xdr:twoCellAnchor>
  <xdr:twoCellAnchor editAs="oneCell">
    <xdr:from>
      <xdr:col>0</xdr:col>
      <xdr:colOff>113216</xdr:colOff>
      <xdr:row>229</xdr:row>
      <xdr:rowOff>0</xdr:rowOff>
    </xdr:from>
    <xdr:to>
      <xdr:col>3</xdr:col>
      <xdr:colOff>95956</xdr:colOff>
      <xdr:row>250</xdr:row>
      <xdr:rowOff>36045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8B11CB10-4910-8326-1256-BC6974A70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3216" y="41866457"/>
          <a:ext cx="1827869" cy="39222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300568</xdr:colOff>
      <xdr:row>13</xdr:row>
      <xdr:rowOff>155840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6E61D9A4-1BE4-EE9E-2E23-DA2B46CFD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7457"/>
          <a:ext cx="3920068" cy="2011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5</xdr:col>
      <xdr:colOff>50049</xdr:colOff>
      <xdr:row>67</xdr:row>
      <xdr:rowOff>16727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624CA378-816F-371D-A445-68652C0B0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48800"/>
          <a:ext cx="4730906" cy="20850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3</xdr:col>
      <xdr:colOff>211656</xdr:colOff>
      <xdr:row>89</xdr:row>
      <xdr:rowOff>38033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4D755AD7-1F24-72DE-FF09-74557A9D3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541829"/>
          <a:ext cx="2938527" cy="17253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51</xdr:row>
      <xdr:rowOff>76200</xdr:rowOff>
    </xdr:from>
    <xdr:to>
      <xdr:col>4</xdr:col>
      <xdr:colOff>532133</xdr:colOff>
      <xdr:row>62</xdr:row>
      <xdr:rowOff>36310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A530772B-9B00-F59D-24AA-305C15F81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" y="7757160"/>
          <a:ext cx="2962913" cy="19630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6</xdr:col>
      <xdr:colOff>117693</xdr:colOff>
      <xdr:row>28</xdr:row>
      <xdr:rowOff>170467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3B96F4C6-4016-DFAF-DC63-249DAC535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70114"/>
          <a:ext cx="3981033" cy="4980864"/>
        </a:xfrm>
        <a:prstGeom prst="rect">
          <a:avLst/>
        </a:prstGeom>
      </xdr:spPr>
    </xdr:pic>
    <xdr:clientData/>
  </xdr:twoCellAnchor>
  <xdr:twoCellAnchor editAs="oneCell">
    <xdr:from>
      <xdr:col>0</xdr:col>
      <xdr:colOff>69672</xdr:colOff>
      <xdr:row>31</xdr:row>
      <xdr:rowOff>0</xdr:rowOff>
    </xdr:from>
    <xdr:to>
      <xdr:col>5</xdr:col>
      <xdr:colOff>437268</xdr:colOff>
      <xdr:row>48</xdr:row>
      <xdr:rowOff>152250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7B6561E1-5F2B-E954-91AE-BF5B7FFA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672" y="5736771"/>
          <a:ext cx="3622425" cy="3298222"/>
        </a:xfrm>
        <a:prstGeom prst="rect">
          <a:avLst/>
        </a:prstGeom>
      </xdr:spPr>
    </xdr:pic>
    <xdr:clientData/>
  </xdr:twoCellAnchor>
  <xdr:twoCellAnchor editAs="oneCell">
    <xdr:from>
      <xdr:col>0</xdr:col>
      <xdr:colOff>88179</xdr:colOff>
      <xdr:row>65</xdr:row>
      <xdr:rowOff>0</xdr:rowOff>
    </xdr:from>
    <xdr:to>
      <xdr:col>5</xdr:col>
      <xdr:colOff>542214</xdr:colOff>
      <xdr:row>100</xdr:row>
      <xdr:rowOff>94406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9C0541E5-719C-7915-69F1-0FD36543A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179" y="12028714"/>
          <a:ext cx="3708864" cy="657140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43542</xdr:colOff>
      <xdr:row>108</xdr:row>
      <xdr:rowOff>5443</xdr:rowOff>
    </xdr:from>
    <xdr:to>
      <xdr:col>5</xdr:col>
      <xdr:colOff>443194</xdr:colOff>
      <xdr:row>118</xdr:row>
      <xdr:rowOff>34780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C09FAFDF-8852-FC80-8820-8F1576127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42" y="20160343"/>
          <a:ext cx="4193323" cy="1879908"/>
        </a:xfrm>
        <a:prstGeom prst="rect">
          <a:avLst/>
        </a:prstGeom>
      </xdr:spPr>
    </xdr:pic>
    <xdr:clientData/>
  </xdr:twoCellAnchor>
  <xdr:twoCellAnchor editAs="oneCell">
    <xdr:from>
      <xdr:col>0</xdr:col>
      <xdr:colOff>32658</xdr:colOff>
      <xdr:row>120</xdr:row>
      <xdr:rowOff>179614</xdr:rowOff>
    </xdr:from>
    <xdr:to>
      <xdr:col>5</xdr:col>
      <xdr:colOff>28851</xdr:colOff>
      <xdr:row>135</xdr:row>
      <xdr:rowOff>147195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60AC6A17-174C-52F4-4021-E5B2382D2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658" y="22555200"/>
          <a:ext cx="3789864" cy="2743438"/>
        </a:xfrm>
        <a:prstGeom prst="rect">
          <a:avLst/>
        </a:prstGeom>
      </xdr:spPr>
    </xdr:pic>
    <xdr:clientData/>
  </xdr:twoCellAnchor>
  <xdr:twoCellAnchor editAs="oneCell">
    <xdr:from>
      <xdr:col>0</xdr:col>
      <xdr:colOff>112127</xdr:colOff>
      <xdr:row>33</xdr:row>
      <xdr:rowOff>0</xdr:rowOff>
    </xdr:from>
    <xdr:to>
      <xdr:col>5</xdr:col>
      <xdr:colOff>492835</xdr:colOff>
      <xdr:row>59</xdr:row>
      <xdr:rowOff>18705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1A5936BC-95E4-6B97-FF3B-11A9B1EBC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127" y="6085114"/>
          <a:ext cx="4174379" cy="4830191"/>
        </a:xfrm>
        <a:prstGeom prst="rect">
          <a:avLst/>
        </a:prstGeom>
      </xdr:spPr>
    </xdr:pic>
    <xdr:clientData/>
  </xdr:twoCellAnchor>
  <xdr:twoCellAnchor editAs="oneCell">
    <xdr:from>
      <xdr:col>0</xdr:col>
      <xdr:colOff>195942</xdr:colOff>
      <xdr:row>19</xdr:row>
      <xdr:rowOff>0</xdr:rowOff>
    </xdr:from>
    <xdr:to>
      <xdr:col>6</xdr:col>
      <xdr:colOff>390107</xdr:colOff>
      <xdr:row>30</xdr:row>
      <xdr:rowOff>166307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516BEFCB-96B1-86C1-EC42-8B59731D8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5942" y="3494314"/>
          <a:ext cx="4602879" cy="220193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1</xdr:row>
      <xdr:rowOff>129540</xdr:rowOff>
    </xdr:from>
    <xdr:to>
      <xdr:col>9</xdr:col>
      <xdr:colOff>398368</xdr:colOff>
      <xdr:row>14</xdr:row>
      <xdr:rowOff>93167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925BECB-C447-5DCC-47A9-E8F986789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307340"/>
          <a:ext cx="7110318" cy="2275027"/>
        </a:xfrm>
        <a:prstGeom prst="rect">
          <a:avLst/>
        </a:prstGeom>
      </xdr:spPr>
    </xdr:pic>
    <xdr:clientData/>
  </xdr:twoCellAnchor>
  <xdr:twoCellAnchor editAs="oneCell">
    <xdr:from>
      <xdr:col>0</xdr:col>
      <xdr:colOff>30482</xdr:colOff>
      <xdr:row>16</xdr:row>
      <xdr:rowOff>0</xdr:rowOff>
    </xdr:from>
    <xdr:to>
      <xdr:col>3</xdr:col>
      <xdr:colOff>512953</xdr:colOff>
      <xdr:row>27</xdr:row>
      <xdr:rowOff>18250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98E9A08-EF9F-FF43-8388-D3CFA9BAC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2" y="2960914"/>
          <a:ext cx="2714042" cy="2053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174"/>
  <sheetViews>
    <sheetView tabSelected="1" workbookViewId="0"/>
  </sheetViews>
  <sheetFormatPr defaultColWidth="9" defaultRowHeight="12.5" x14ac:dyDescent="0.25"/>
  <cols>
    <col min="1" max="1" width="10.1796875" style="5" customWidth="1"/>
    <col min="2" max="2" width="16.453125" style="11" customWidth="1"/>
    <col min="3" max="16384" width="9" style="5"/>
  </cols>
  <sheetData>
    <row r="1" spans="1:12" ht="13" x14ac:dyDescent="0.25">
      <c r="A1" s="2" t="s">
        <v>0</v>
      </c>
    </row>
    <row r="2" spans="1:12" ht="13" x14ac:dyDescent="0.25">
      <c r="A2" s="3" t="s">
        <v>1</v>
      </c>
    </row>
    <row r="3" spans="1:12" s="19" customFormat="1" ht="14.5" x14ac:dyDescent="0.25">
      <c r="A3" s="19" t="s">
        <v>2</v>
      </c>
    </row>
    <row r="4" spans="1:12" ht="14.5" x14ac:dyDescent="0.25">
      <c r="A4" s="7"/>
      <c r="B4" s="7" t="s">
        <v>3</v>
      </c>
      <c r="C4" s="77" t="s">
        <v>4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x14ac:dyDescent="0.25">
      <c r="A5" s="7"/>
      <c r="B5" s="7">
        <v>5</v>
      </c>
      <c r="C5" s="4">
        <v>54.21</v>
      </c>
      <c r="D5" s="4">
        <v>108.32</v>
      </c>
      <c r="E5" s="4">
        <v>108.2</v>
      </c>
      <c r="F5" s="4">
        <v>61.13</v>
      </c>
      <c r="G5" s="4">
        <v>46.57</v>
      </c>
      <c r="H5" s="4">
        <v>57.08</v>
      </c>
      <c r="I5" s="4">
        <v>92.23</v>
      </c>
      <c r="J5" s="4">
        <v>75.709999999999994</v>
      </c>
      <c r="K5" s="4">
        <v>83.28</v>
      </c>
      <c r="L5" s="4">
        <v>53.36</v>
      </c>
    </row>
    <row r="6" spans="1:12" x14ac:dyDescent="0.25">
      <c r="A6" s="7"/>
      <c r="B6" s="7">
        <v>8</v>
      </c>
      <c r="C6" s="4">
        <v>120.62</v>
      </c>
      <c r="D6" s="4">
        <v>151.78</v>
      </c>
      <c r="E6" s="4">
        <v>196.39</v>
      </c>
      <c r="F6" s="4">
        <v>87.63</v>
      </c>
      <c r="G6" s="4">
        <v>116.17</v>
      </c>
      <c r="H6" s="4">
        <v>97.6</v>
      </c>
      <c r="I6" s="4">
        <v>125.8</v>
      </c>
      <c r="J6" s="4">
        <v>112.13</v>
      </c>
      <c r="K6" s="4">
        <v>99.78</v>
      </c>
      <c r="L6" s="4">
        <v>96.49</v>
      </c>
    </row>
    <row r="7" spans="1:12" x14ac:dyDescent="0.25">
      <c r="A7" s="7"/>
      <c r="B7" s="7">
        <v>11</v>
      </c>
      <c r="C7" s="4">
        <v>305.75</v>
      </c>
      <c r="D7" s="4">
        <v>302.33999999999997</v>
      </c>
      <c r="E7" s="4">
        <v>368.93</v>
      </c>
      <c r="F7" s="4">
        <v>294.85000000000002</v>
      </c>
      <c r="G7" s="4">
        <v>272.48</v>
      </c>
      <c r="H7" s="4">
        <v>283.26</v>
      </c>
      <c r="I7" s="4">
        <v>281.7</v>
      </c>
      <c r="J7" s="4">
        <v>237.24</v>
      </c>
      <c r="K7" s="4">
        <v>255.62</v>
      </c>
      <c r="L7" s="4">
        <v>284.87</v>
      </c>
    </row>
    <row r="8" spans="1:12" x14ac:dyDescent="0.25">
      <c r="A8" s="7"/>
      <c r="B8" s="7">
        <v>14</v>
      </c>
      <c r="C8" s="4">
        <v>483.37</v>
      </c>
      <c r="D8" s="4">
        <v>548.58000000000004</v>
      </c>
      <c r="E8" s="4">
        <v>565.67999999999995</v>
      </c>
      <c r="F8" s="4">
        <v>472.64</v>
      </c>
      <c r="G8" s="4">
        <v>495.02</v>
      </c>
      <c r="H8" s="4">
        <v>372.24</v>
      </c>
      <c r="I8" s="4">
        <v>499.78</v>
      </c>
      <c r="J8" s="4">
        <v>428.01</v>
      </c>
      <c r="K8" s="4">
        <v>406.36</v>
      </c>
      <c r="L8" s="4">
        <v>428.28</v>
      </c>
    </row>
    <row r="9" spans="1:12" x14ac:dyDescent="0.25">
      <c r="A9" s="7"/>
      <c r="B9" s="7"/>
      <c r="C9" s="78" t="s">
        <v>5</v>
      </c>
      <c r="D9" s="78"/>
      <c r="E9" s="78"/>
      <c r="F9" s="78"/>
      <c r="G9" s="78"/>
      <c r="H9" s="78"/>
      <c r="I9" s="78"/>
      <c r="J9" s="78"/>
      <c r="K9" s="78"/>
      <c r="L9" s="78"/>
    </row>
    <row r="10" spans="1:12" x14ac:dyDescent="0.25">
      <c r="A10" s="7"/>
      <c r="B10" s="7">
        <v>5</v>
      </c>
      <c r="C10" s="4">
        <v>70.61</v>
      </c>
      <c r="D10" s="4">
        <v>68.599999999999994</v>
      </c>
      <c r="E10" s="4">
        <v>81.739999999999995</v>
      </c>
      <c r="F10" s="4">
        <v>88.2</v>
      </c>
      <c r="G10" s="4">
        <v>76.08</v>
      </c>
      <c r="H10" s="4">
        <v>70.61</v>
      </c>
      <c r="I10" s="4">
        <v>66.209999999999994</v>
      </c>
      <c r="J10" s="4">
        <v>92.89</v>
      </c>
      <c r="K10" s="4">
        <v>72.069999999999993</v>
      </c>
      <c r="L10" s="4">
        <v>103.34</v>
      </c>
    </row>
    <row r="11" spans="1:12" x14ac:dyDescent="0.25">
      <c r="A11" s="7"/>
      <c r="B11" s="7">
        <v>8</v>
      </c>
      <c r="C11" s="4">
        <v>143.02000000000001</v>
      </c>
      <c r="D11" s="4">
        <v>103.3</v>
      </c>
      <c r="E11" s="4">
        <v>129.58000000000001</v>
      </c>
      <c r="F11" s="4">
        <v>133.15</v>
      </c>
      <c r="G11" s="4">
        <v>151.97</v>
      </c>
      <c r="H11" s="4">
        <v>143.02000000000001</v>
      </c>
      <c r="I11" s="4">
        <v>136.13999999999999</v>
      </c>
      <c r="J11" s="4">
        <v>87.62</v>
      </c>
      <c r="K11" s="4">
        <v>134.99</v>
      </c>
      <c r="L11" s="4">
        <v>109.78</v>
      </c>
    </row>
    <row r="12" spans="1:12" x14ac:dyDescent="0.25">
      <c r="A12" s="7"/>
      <c r="B12" s="7">
        <v>11</v>
      </c>
      <c r="C12" s="4">
        <v>182.3</v>
      </c>
      <c r="D12" s="4">
        <v>112.25</v>
      </c>
      <c r="E12" s="4">
        <v>201.29</v>
      </c>
      <c r="F12" s="4">
        <v>129.19999999999999</v>
      </c>
      <c r="G12" s="4">
        <v>219.68</v>
      </c>
      <c r="H12" s="4">
        <v>182.3</v>
      </c>
      <c r="I12" s="4">
        <v>200.13</v>
      </c>
      <c r="J12" s="4">
        <v>129.06</v>
      </c>
      <c r="K12" s="4">
        <v>189.85</v>
      </c>
      <c r="L12" s="4">
        <v>136.28</v>
      </c>
    </row>
    <row r="13" spans="1:12" x14ac:dyDescent="0.25">
      <c r="A13" s="7"/>
      <c r="B13" s="7">
        <v>14</v>
      </c>
      <c r="C13" s="4">
        <v>268.49</v>
      </c>
      <c r="D13" s="4">
        <v>134.38999999999999</v>
      </c>
      <c r="E13" s="4">
        <v>279.48</v>
      </c>
      <c r="F13" s="4">
        <v>198.43</v>
      </c>
      <c r="G13" s="4">
        <v>222.53</v>
      </c>
      <c r="H13" s="4">
        <v>268.49</v>
      </c>
      <c r="I13" s="4">
        <v>261.3</v>
      </c>
      <c r="J13" s="4">
        <v>185.04</v>
      </c>
      <c r="K13" s="4">
        <v>325.86</v>
      </c>
      <c r="L13" s="4">
        <v>206.04</v>
      </c>
    </row>
    <row r="14" spans="1:12" x14ac:dyDescent="0.25">
      <c r="A14" s="7"/>
      <c r="B14" s="7"/>
    </row>
    <row r="15" spans="1:12" ht="17" customHeight="1" x14ac:dyDescent="0.25">
      <c r="A15" s="35" t="s">
        <v>6</v>
      </c>
      <c r="B15" s="7" t="s">
        <v>7</v>
      </c>
    </row>
    <row r="16" spans="1:12" ht="15" x14ac:dyDescent="0.25">
      <c r="A16" s="7"/>
      <c r="B16" s="36" t="s">
        <v>4</v>
      </c>
      <c r="C16" s="4">
        <v>275</v>
      </c>
      <c r="D16" s="4">
        <v>276</v>
      </c>
      <c r="E16" s="4">
        <v>298</v>
      </c>
      <c r="F16" s="4">
        <v>254</v>
      </c>
      <c r="G16" s="4">
        <v>368</v>
      </c>
      <c r="H16" s="4">
        <v>249</v>
      </c>
      <c r="I16" s="4">
        <v>281</v>
      </c>
      <c r="J16" s="4">
        <v>261</v>
      </c>
      <c r="K16" s="4">
        <v>288</v>
      </c>
      <c r="L16" s="4">
        <v>273</v>
      </c>
    </row>
    <row r="17" spans="1:102" x14ac:dyDescent="0.25">
      <c r="A17" s="7"/>
      <c r="B17" s="7" t="s">
        <v>5</v>
      </c>
      <c r="C17" s="4">
        <v>160</v>
      </c>
      <c r="D17" s="4">
        <v>108</v>
      </c>
      <c r="E17" s="4">
        <v>182</v>
      </c>
      <c r="F17" s="4">
        <v>139</v>
      </c>
      <c r="G17" s="4">
        <v>136</v>
      </c>
      <c r="H17" s="4">
        <v>160</v>
      </c>
      <c r="I17" s="4">
        <v>184</v>
      </c>
      <c r="J17" s="4">
        <v>130</v>
      </c>
      <c r="K17" s="4">
        <v>203</v>
      </c>
      <c r="L17" s="4">
        <v>193</v>
      </c>
    </row>
    <row r="18" spans="1:102" x14ac:dyDescent="0.25">
      <c r="A18" s="7"/>
      <c r="B18" s="7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02" ht="13" x14ac:dyDescent="0.25">
      <c r="A19" s="35" t="s">
        <v>8</v>
      </c>
      <c r="B19" s="7"/>
    </row>
    <row r="20" spans="1:102" s="19" customFormat="1" x14ac:dyDescent="0.25">
      <c r="A20" s="19" t="s">
        <v>9</v>
      </c>
    </row>
    <row r="21" spans="1:102" x14ac:dyDescent="0.25">
      <c r="B21" s="7" t="s">
        <v>10</v>
      </c>
      <c r="C21" s="7">
        <v>80</v>
      </c>
      <c r="D21" s="4">
        <v>60</v>
      </c>
      <c r="E21" s="4">
        <v>10</v>
      </c>
      <c r="F21" s="4">
        <v>20</v>
      </c>
      <c r="G21" s="4">
        <v>80</v>
      </c>
      <c r="H21" s="4">
        <v>50</v>
      </c>
      <c r="I21" s="4">
        <v>30</v>
      </c>
      <c r="J21" s="4">
        <v>160</v>
      </c>
      <c r="K21" s="4">
        <v>200</v>
      </c>
      <c r="L21" s="4">
        <v>30</v>
      </c>
      <c r="M21" s="4">
        <v>80</v>
      </c>
      <c r="N21" s="4">
        <v>30</v>
      </c>
      <c r="O21" s="4">
        <v>50</v>
      </c>
      <c r="P21" s="4">
        <v>90</v>
      </c>
      <c r="Q21" s="4">
        <v>5</v>
      </c>
      <c r="R21" s="4">
        <v>60</v>
      </c>
      <c r="S21" s="4">
        <v>90</v>
      </c>
      <c r="T21" s="4">
        <v>10</v>
      </c>
      <c r="U21" s="4">
        <v>200</v>
      </c>
      <c r="V21" s="4">
        <v>200</v>
      </c>
      <c r="W21" s="4">
        <v>30</v>
      </c>
      <c r="X21" s="4">
        <v>30</v>
      </c>
      <c r="Y21" s="4">
        <v>100</v>
      </c>
      <c r="Z21" s="4">
        <v>40</v>
      </c>
      <c r="AA21" s="4">
        <v>30</v>
      </c>
      <c r="AB21" s="4">
        <v>100</v>
      </c>
      <c r="AC21" s="4">
        <v>50</v>
      </c>
      <c r="AD21" s="4">
        <v>100</v>
      </c>
      <c r="AE21" s="4">
        <v>40</v>
      </c>
      <c r="AF21" s="4">
        <v>20</v>
      </c>
      <c r="AG21" s="4">
        <v>30</v>
      </c>
      <c r="AH21" s="4">
        <v>300</v>
      </c>
      <c r="AI21" s="4">
        <v>60</v>
      </c>
      <c r="AJ21" s="4">
        <v>20</v>
      </c>
      <c r="AK21" s="4">
        <v>70</v>
      </c>
      <c r="AL21" s="4">
        <v>2</v>
      </c>
      <c r="AM21" s="4">
        <v>30</v>
      </c>
      <c r="AN21" s="4">
        <v>5</v>
      </c>
      <c r="AO21" s="4">
        <v>200</v>
      </c>
      <c r="AP21" s="4">
        <v>2</v>
      </c>
      <c r="AQ21" s="4">
        <v>5</v>
      </c>
      <c r="AR21" s="4">
        <v>70</v>
      </c>
      <c r="AS21" s="4">
        <v>50</v>
      </c>
      <c r="AT21" s="4">
        <v>100</v>
      </c>
      <c r="AU21" s="4">
        <v>50</v>
      </c>
      <c r="AV21" s="4">
        <v>100</v>
      </c>
      <c r="AW21" s="4">
        <v>90</v>
      </c>
      <c r="AX21" s="4">
        <v>30</v>
      </c>
      <c r="AY21" s="4">
        <v>5</v>
      </c>
      <c r="AZ21" s="4">
        <v>40</v>
      </c>
      <c r="BA21" s="4">
        <v>70</v>
      </c>
      <c r="BB21" s="4">
        <v>30</v>
      </c>
      <c r="BC21" s="4">
        <v>90</v>
      </c>
      <c r="BD21" s="4">
        <v>180</v>
      </c>
      <c r="BE21" s="4">
        <v>70</v>
      </c>
      <c r="BF21" s="4">
        <v>80</v>
      </c>
      <c r="BG21" s="4">
        <v>140</v>
      </c>
      <c r="BH21" s="4">
        <v>100</v>
      </c>
      <c r="BI21" s="4">
        <v>100</v>
      </c>
      <c r="BJ21" s="4">
        <v>100</v>
      </c>
      <c r="BK21" s="4">
        <v>100</v>
      </c>
      <c r="BL21" s="4">
        <v>100</v>
      </c>
      <c r="BM21" s="4">
        <v>90</v>
      </c>
      <c r="BN21" s="4">
        <v>200</v>
      </c>
      <c r="BO21" s="4">
        <v>100</v>
      </c>
      <c r="BP21" s="4">
        <v>100</v>
      </c>
      <c r="BQ21" s="4">
        <v>200</v>
      </c>
      <c r="BR21" s="4">
        <v>70</v>
      </c>
      <c r="BS21" s="4">
        <v>50</v>
      </c>
      <c r="BT21" s="4">
        <v>40</v>
      </c>
      <c r="BU21" s="4">
        <v>100</v>
      </c>
      <c r="BV21" s="4">
        <v>20</v>
      </c>
      <c r="BW21" s="4">
        <v>10</v>
      </c>
      <c r="BX21" s="4">
        <v>60</v>
      </c>
      <c r="BY21" s="4">
        <v>60</v>
      </c>
      <c r="BZ21" s="4">
        <v>100</v>
      </c>
      <c r="CA21" s="4">
        <v>40</v>
      </c>
      <c r="CB21" s="4">
        <v>80</v>
      </c>
      <c r="CC21" s="4">
        <v>30</v>
      </c>
      <c r="CD21" s="4">
        <v>80</v>
      </c>
      <c r="CE21" s="4">
        <v>50</v>
      </c>
      <c r="CF21" s="4">
        <v>30</v>
      </c>
      <c r="CG21" s="4">
        <v>60</v>
      </c>
      <c r="CH21" s="4">
        <v>90</v>
      </c>
      <c r="CI21" s="4">
        <v>30</v>
      </c>
      <c r="CJ21" s="4">
        <v>80</v>
      </c>
      <c r="CK21" s="4">
        <v>70</v>
      </c>
      <c r="CL21" s="4">
        <v>70</v>
      </c>
      <c r="CM21" s="4">
        <v>100</v>
      </c>
      <c r="CN21" s="4">
        <v>100</v>
      </c>
      <c r="CO21" s="4">
        <v>100</v>
      </c>
      <c r="CP21" s="4">
        <v>100</v>
      </c>
      <c r="CQ21" s="4">
        <v>200</v>
      </c>
      <c r="CR21" s="4">
        <v>140</v>
      </c>
      <c r="CS21" s="4">
        <v>70</v>
      </c>
      <c r="CT21" s="4">
        <v>300</v>
      </c>
      <c r="CU21" s="4">
        <v>30</v>
      </c>
      <c r="CV21" s="4">
        <v>70</v>
      </c>
      <c r="CW21" s="4">
        <v>30</v>
      </c>
      <c r="CX21" s="4">
        <v>60</v>
      </c>
    </row>
    <row r="22" spans="1:102" x14ac:dyDescent="0.25">
      <c r="A22" s="7"/>
      <c r="B22" s="7" t="s">
        <v>11</v>
      </c>
      <c r="C22" s="7">
        <v>120</v>
      </c>
      <c r="D22" s="4">
        <v>200</v>
      </c>
      <c r="E22" s="4">
        <v>100</v>
      </c>
      <c r="F22" s="4">
        <v>50</v>
      </c>
      <c r="G22" s="4">
        <v>100</v>
      </c>
      <c r="H22" s="4">
        <v>60</v>
      </c>
      <c r="I22" s="4">
        <v>60</v>
      </c>
      <c r="J22" s="4">
        <v>200</v>
      </c>
      <c r="K22" s="4">
        <v>200</v>
      </c>
      <c r="L22" s="4">
        <v>40</v>
      </c>
      <c r="M22" s="4">
        <v>80</v>
      </c>
      <c r="N22" s="4">
        <v>50</v>
      </c>
      <c r="O22" s="4">
        <v>80</v>
      </c>
      <c r="P22" s="4">
        <v>80</v>
      </c>
      <c r="Q22" s="4">
        <v>120</v>
      </c>
      <c r="R22" s="4">
        <v>100</v>
      </c>
      <c r="S22" s="4">
        <v>180</v>
      </c>
      <c r="T22" s="4">
        <v>40</v>
      </c>
      <c r="U22" s="4">
        <v>300</v>
      </c>
      <c r="V22" s="4">
        <v>200</v>
      </c>
      <c r="W22" s="4">
        <v>200</v>
      </c>
      <c r="X22" s="4">
        <v>60</v>
      </c>
      <c r="Y22" s="4">
        <v>200</v>
      </c>
      <c r="Z22" s="4">
        <v>50</v>
      </c>
      <c r="AA22" s="4">
        <v>120</v>
      </c>
      <c r="AB22" s="4">
        <v>160</v>
      </c>
      <c r="AC22" s="4">
        <v>70</v>
      </c>
      <c r="AD22" s="4">
        <v>140</v>
      </c>
      <c r="AE22" s="4">
        <v>50</v>
      </c>
      <c r="AF22" s="4">
        <v>200</v>
      </c>
      <c r="AG22" s="4">
        <v>200</v>
      </c>
      <c r="AH22" s="4">
        <v>200</v>
      </c>
      <c r="AI22" s="4">
        <v>140</v>
      </c>
      <c r="AJ22" s="4">
        <v>40</v>
      </c>
      <c r="AK22" s="4">
        <v>100</v>
      </c>
      <c r="AL22" s="4">
        <v>200</v>
      </c>
      <c r="AM22" s="4">
        <v>90</v>
      </c>
      <c r="AN22" s="4">
        <v>20</v>
      </c>
      <c r="AO22" s="4">
        <v>300</v>
      </c>
      <c r="AP22" s="4">
        <v>30</v>
      </c>
      <c r="AQ22" s="4">
        <v>60</v>
      </c>
      <c r="AR22" s="4">
        <v>100</v>
      </c>
      <c r="AS22" s="4">
        <v>140</v>
      </c>
      <c r="AT22" s="4">
        <v>100</v>
      </c>
      <c r="AU22" s="4">
        <v>180</v>
      </c>
      <c r="AV22" s="4">
        <v>200</v>
      </c>
      <c r="AW22" s="4">
        <v>200</v>
      </c>
      <c r="AX22" s="4">
        <v>70</v>
      </c>
      <c r="AY22" s="4">
        <v>200</v>
      </c>
      <c r="AZ22" s="4">
        <v>200</v>
      </c>
      <c r="BA22" s="4">
        <v>200</v>
      </c>
      <c r="BB22" s="4">
        <v>60</v>
      </c>
      <c r="BC22" s="4">
        <v>180</v>
      </c>
      <c r="BD22" s="4">
        <v>100</v>
      </c>
      <c r="BE22" s="4">
        <v>180</v>
      </c>
      <c r="BF22" s="4">
        <v>5</v>
      </c>
      <c r="BG22" s="4">
        <v>200</v>
      </c>
      <c r="BH22" s="4">
        <v>90</v>
      </c>
      <c r="BI22" s="4">
        <v>100</v>
      </c>
      <c r="BJ22" s="4">
        <v>160</v>
      </c>
      <c r="BK22" s="4">
        <v>120</v>
      </c>
      <c r="BL22" s="4">
        <v>120</v>
      </c>
      <c r="BM22" s="4">
        <v>90</v>
      </c>
      <c r="BN22" s="4">
        <v>60</v>
      </c>
      <c r="BO22" s="4">
        <v>180</v>
      </c>
      <c r="BP22" s="4">
        <v>100</v>
      </c>
      <c r="BQ22" s="4">
        <v>120</v>
      </c>
      <c r="BR22" s="4">
        <v>50</v>
      </c>
      <c r="BS22" s="4">
        <v>120</v>
      </c>
      <c r="BT22" s="4">
        <v>160</v>
      </c>
      <c r="BU22" s="4">
        <v>300</v>
      </c>
      <c r="BV22" s="4">
        <v>100</v>
      </c>
      <c r="BW22" s="4">
        <v>40</v>
      </c>
      <c r="BX22" s="4">
        <v>30</v>
      </c>
      <c r="BY22" s="4">
        <v>40</v>
      </c>
      <c r="BZ22" s="4">
        <v>120</v>
      </c>
      <c r="CA22" s="4">
        <v>200</v>
      </c>
      <c r="CB22" s="4">
        <v>200</v>
      </c>
      <c r="CC22" s="4">
        <v>80</v>
      </c>
      <c r="CD22" s="4">
        <v>160</v>
      </c>
      <c r="CE22" s="4">
        <v>70</v>
      </c>
      <c r="CF22" s="4">
        <v>60</v>
      </c>
      <c r="CG22" s="4">
        <v>160</v>
      </c>
      <c r="CH22" s="4">
        <v>70</v>
      </c>
      <c r="CI22" s="4">
        <v>180</v>
      </c>
      <c r="CJ22" s="4">
        <v>90</v>
      </c>
      <c r="CK22" s="4">
        <v>100</v>
      </c>
      <c r="CL22" s="4">
        <v>180</v>
      </c>
      <c r="CM22" s="4">
        <v>70</v>
      </c>
      <c r="CN22" s="4">
        <v>200</v>
      </c>
      <c r="CO22" s="4">
        <v>120</v>
      </c>
      <c r="CP22" s="4">
        <v>100</v>
      </c>
      <c r="CQ22" s="4">
        <v>100</v>
      </c>
      <c r="CR22" s="4">
        <v>200</v>
      </c>
      <c r="CS22" s="4">
        <v>100</v>
      </c>
      <c r="CT22" s="4">
        <v>270</v>
      </c>
      <c r="CU22" s="4">
        <v>60</v>
      </c>
      <c r="CV22" s="4">
        <v>110</v>
      </c>
      <c r="CW22" s="4">
        <v>30</v>
      </c>
      <c r="CX22" s="4">
        <v>80</v>
      </c>
    </row>
    <row r="23" spans="1:102" x14ac:dyDescent="0.25">
      <c r="B23" s="7"/>
      <c r="C23" s="4"/>
      <c r="D23" s="4"/>
    </row>
    <row r="25" spans="1:102" x14ac:dyDescent="0.25">
      <c r="I25" s="4"/>
      <c r="J25" s="4"/>
      <c r="K25" s="4"/>
      <c r="L25" s="4"/>
      <c r="S25" s="4"/>
      <c r="T25" s="4"/>
      <c r="U25" s="4"/>
      <c r="V25" s="4"/>
      <c r="AC25" s="4"/>
      <c r="AD25" s="4"/>
      <c r="AE25" s="4"/>
      <c r="AF25" s="4"/>
    </row>
    <row r="26" spans="1:102" x14ac:dyDescent="0.25">
      <c r="I26" s="4"/>
      <c r="J26" s="4"/>
      <c r="K26" s="4"/>
      <c r="L26" s="4"/>
      <c r="S26" s="4"/>
      <c r="T26" s="4"/>
      <c r="U26" s="4"/>
      <c r="V26" s="4"/>
      <c r="AC26" s="4"/>
      <c r="AD26" s="4"/>
      <c r="AE26" s="4"/>
      <c r="AF26" s="4"/>
    </row>
    <row r="27" spans="1:102" x14ac:dyDescent="0.25">
      <c r="I27" s="4"/>
      <c r="J27" s="4"/>
      <c r="K27" s="4"/>
      <c r="L27" s="4"/>
      <c r="S27" s="4"/>
      <c r="T27" s="4"/>
      <c r="U27" s="4"/>
      <c r="V27" s="4"/>
      <c r="AC27" s="4"/>
      <c r="AD27" s="4"/>
      <c r="AE27" s="4"/>
      <c r="AF27" s="4"/>
    </row>
    <row r="28" spans="1:102" x14ac:dyDescent="0.25">
      <c r="I28" s="4"/>
      <c r="J28" s="4"/>
      <c r="K28" s="4"/>
      <c r="L28" s="4"/>
      <c r="S28" s="4"/>
      <c r="T28" s="4"/>
      <c r="U28" s="4"/>
      <c r="V28" s="4"/>
      <c r="AC28" s="4"/>
      <c r="AD28" s="4"/>
      <c r="AE28" s="4"/>
      <c r="AF28" s="4"/>
    </row>
    <row r="29" spans="1:102" x14ac:dyDescent="0.25">
      <c r="I29" s="4"/>
      <c r="J29" s="4"/>
      <c r="K29" s="4"/>
      <c r="L29" s="4"/>
      <c r="S29" s="4"/>
      <c r="T29" s="4"/>
      <c r="U29" s="4"/>
      <c r="V29" s="4"/>
      <c r="AC29" s="4"/>
      <c r="AD29" s="4"/>
      <c r="AE29" s="4"/>
      <c r="AF29" s="4"/>
    </row>
    <row r="30" spans="1:102" x14ac:dyDescent="0.25">
      <c r="I30" s="4"/>
      <c r="J30" s="4"/>
      <c r="K30" s="4"/>
      <c r="L30" s="4"/>
      <c r="S30" s="4"/>
      <c r="T30" s="4"/>
      <c r="U30" s="4"/>
      <c r="V30" s="4"/>
      <c r="AC30" s="4"/>
      <c r="AD30" s="4"/>
      <c r="AE30" s="4"/>
      <c r="AF30" s="4"/>
    </row>
    <row r="43" spans="2:3" x14ac:dyDescent="0.25">
      <c r="B43" s="7"/>
      <c r="C43" s="4"/>
    </row>
    <row r="44" spans="2:3" x14ac:dyDescent="0.25">
      <c r="B44" s="7"/>
      <c r="C44" s="4"/>
    </row>
    <row r="45" spans="2:3" x14ac:dyDescent="0.25">
      <c r="B45" s="7"/>
      <c r="C45" s="4"/>
    </row>
    <row r="46" spans="2:3" x14ac:dyDescent="0.25">
      <c r="B46" s="7"/>
      <c r="C46" s="4"/>
    </row>
    <row r="47" spans="2:3" x14ac:dyDescent="0.25">
      <c r="B47" s="7"/>
      <c r="C47" s="4"/>
    </row>
    <row r="48" spans="2:3" x14ac:dyDescent="0.25">
      <c r="B48" s="7"/>
      <c r="C48" s="4"/>
    </row>
    <row r="49" spans="2:3" x14ac:dyDescent="0.25">
      <c r="B49" s="7"/>
      <c r="C49" s="4"/>
    </row>
    <row r="50" spans="2:3" x14ac:dyDescent="0.25">
      <c r="B50" s="7"/>
      <c r="C50" s="4"/>
    </row>
    <row r="51" spans="2:3" x14ac:dyDescent="0.25">
      <c r="B51" s="7"/>
      <c r="C51" s="4"/>
    </row>
    <row r="52" spans="2:3" x14ac:dyDescent="0.25">
      <c r="B52" s="7"/>
      <c r="C52" s="4"/>
    </row>
    <row r="53" spans="2:3" x14ac:dyDescent="0.25">
      <c r="B53" s="7"/>
      <c r="C53" s="4"/>
    </row>
    <row r="54" spans="2:3" x14ac:dyDescent="0.25">
      <c r="B54" s="7"/>
      <c r="C54" s="4"/>
    </row>
    <row r="55" spans="2:3" x14ac:dyDescent="0.25">
      <c r="B55" s="7"/>
      <c r="C55" s="4"/>
    </row>
    <row r="56" spans="2:3" x14ac:dyDescent="0.25">
      <c r="B56" s="7"/>
      <c r="C56" s="4"/>
    </row>
    <row r="57" spans="2:3" x14ac:dyDescent="0.25">
      <c r="B57" s="7"/>
      <c r="C57" s="4"/>
    </row>
    <row r="58" spans="2:3" x14ac:dyDescent="0.25">
      <c r="B58" s="7"/>
      <c r="C58" s="4"/>
    </row>
    <row r="59" spans="2:3" x14ac:dyDescent="0.25">
      <c r="B59" s="7"/>
      <c r="C59" s="4"/>
    </row>
    <row r="60" spans="2:3" x14ac:dyDescent="0.25">
      <c r="B60" s="7"/>
      <c r="C60" s="4"/>
    </row>
    <row r="61" spans="2:3" x14ac:dyDescent="0.25">
      <c r="B61" s="7"/>
      <c r="C61" s="4"/>
    </row>
    <row r="62" spans="2:3" x14ac:dyDescent="0.25">
      <c r="B62" s="7"/>
      <c r="C62" s="4"/>
    </row>
    <row r="63" spans="2:3" x14ac:dyDescent="0.25">
      <c r="B63" s="7"/>
      <c r="C63" s="4"/>
    </row>
    <row r="64" spans="2:3" x14ac:dyDescent="0.25">
      <c r="B64" s="7"/>
      <c r="C64" s="4"/>
    </row>
    <row r="65" spans="2:3" x14ac:dyDescent="0.25">
      <c r="B65" s="7"/>
      <c r="C65" s="4"/>
    </row>
    <row r="66" spans="2:3" x14ac:dyDescent="0.25">
      <c r="B66" s="7"/>
      <c r="C66" s="4"/>
    </row>
    <row r="67" spans="2:3" x14ac:dyDescent="0.25">
      <c r="B67" s="7"/>
      <c r="C67" s="4"/>
    </row>
    <row r="68" spans="2:3" x14ac:dyDescent="0.25">
      <c r="B68" s="7"/>
      <c r="C68" s="4"/>
    </row>
    <row r="69" spans="2:3" x14ac:dyDescent="0.25">
      <c r="B69" s="7"/>
      <c r="C69" s="4"/>
    </row>
    <row r="70" spans="2:3" x14ac:dyDescent="0.25">
      <c r="B70" s="7"/>
      <c r="C70" s="4"/>
    </row>
    <row r="71" spans="2:3" x14ac:dyDescent="0.25">
      <c r="B71" s="7"/>
      <c r="C71" s="4"/>
    </row>
    <row r="72" spans="2:3" x14ac:dyDescent="0.25">
      <c r="B72" s="7"/>
      <c r="C72" s="4"/>
    </row>
    <row r="73" spans="2:3" x14ac:dyDescent="0.25">
      <c r="B73" s="7"/>
      <c r="C73" s="4"/>
    </row>
    <row r="74" spans="2:3" x14ac:dyDescent="0.25">
      <c r="B74" s="7"/>
      <c r="C74" s="4"/>
    </row>
    <row r="75" spans="2:3" x14ac:dyDescent="0.25">
      <c r="B75" s="7"/>
      <c r="C75" s="4"/>
    </row>
    <row r="76" spans="2:3" x14ac:dyDescent="0.25">
      <c r="B76" s="7"/>
      <c r="C76" s="4"/>
    </row>
    <row r="77" spans="2:3" x14ac:dyDescent="0.25">
      <c r="B77" s="7"/>
      <c r="C77" s="4"/>
    </row>
    <row r="78" spans="2:3" x14ac:dyDescent="0.25">
      <c r="B78" s="7"/>
      <c r="C78" s="4"/>
    </row>
    <row r="79" spans="2:3" x14ac:dyDescent="0.25">
      <c r="B79" s="7"/>
      <c r="C79" s="4"/>
    </row>
    <row r="80" spans="2:3" x14ac:dyDescent="0.25">
      <c r="B80" s="7"/>
      <c r="C80" s="4"/>
    </row>
    <row r="81" spans="2:3" x14ac:dyDescent="0.25">
      <c r="B81" s="7"/>
      <c r="C81" s="4"/>
    </row>
    <row r="82" spans="2:3" x14ac:dyDescent="0.25">
      <c r="B82" s="7"/>
      <c r="C82" s="4"/>
    </row>
    <row r="83" spans="2:3" x14ac:dyDescent="0.25">
      <c r="B83" s="7"/>
      <c r="C83" s="4"/>
    </row>
    <row r="84" spans="2:3" x14ac:dyDescent="0.25">
      <c r="B84" s="7"/>
      <c r="C84" s="4"/>
    </row>
    <row r="85" spans="2:3" x14ac:dyDescent="0.25">
      <c r="B85" s="7"/>
      <c r="C85" s="4"/>
    </row>
    <row r="86" spans="2:3" x14ac:dyDescent="0.25">
      <c r="B86" s="7"/>
      <c r="C86" s="4"/>
    </row>
    <row r="87" spans="2:3" x14ac:dyDescent="0.25">
      <c r="B87" s="7"/>
      <c r="C87" s="4"/>
    </row>
    <row r="88" spans="2:3" x14ac:dyDescent="0.25">
      <c r="B88" s="7"/>
      <c r="C88" s="4"/>
    </row>
    <row r="89" spans="2:3" x14ac:dyDescent="0.25">
      <c r="B89" s="7"/>
      <c r="C89" s="4"/>
    </row>
    <row r="90" spans="2:3" x14ac:dyDescent="0.25">
      <c r="B90" s="7"/>
      <c r="C90" s="4"/>
    </row>
    <row r="91" spans="2:3" x14ac:dyDescent="0.25">
      <c r="B91" s="7"/>
      <c r="C91" s="4"/>
    </row>
    <row r="92" spans="2:3" x14ac:dyDescent="0.25">
      <c r="B92" s="7"/>
      <c r="C92" s="4"/>
    </row>
    <row r="93" spans="2:3" x14ac:dyDescent="0.25">
      <c r="B93" s="7"/>
      <c r="C93" s="4"/>
    </row>
    <row r="94" spans="2:3" x14ac:dyDescent="0.25">
      <c r="B94" s="7"/>
      <c r="C94" s="4"/>
    </row>
    <row r="95" spans="2:3" x14ac:dyDescent="0.25">
      <c r="B95" s="7"/>
      <c r="C95" s="4"/>
    </row>
    <row r="96" spans="2:3" x14ac:dyDescent="0.25">
      <c r="B96" s="7"/>
      <c r="C96" s="4"/>
    </row>
    <row r="97" spans="2:3" x14ac:dyDescent="0.25">
      <c r="B97" s="7"/>
      <c r="C97" s="4"/>
    </row>
    <row r="98" spans="2:3" x14ac:dyDescent="0.25">
      <c r="B98" s="7"/>
      <c r="C98" s="4"/>
    </row>
    <row r="99" spans="2:3" x14ac:dyDescent="0.25">
      <c r="B99" s="7"/>
      <c r="C99" s="4"/>
    </row>
    <row r="100" spans="2:3" x14ac:dyDescent="0.25">
      <c r="B100" s="7"/>
      <c r="C100" s="4"/>
    </row>
    <row r="101" spans="2:3" x14ac:dyDescent="0.25">
      <c r="B101" s="7"/>
      <c r="C101" s="4"/>
    </row>
    <row r="102" spans="2:3" x14ac:dyDescent="0.25">
      <c r="B102" s="7"/>
      <c r="C102" s="4"/>
    </row>
    <row r="103" spans="2:3" x14ac:dyDescent="0.25">
      <c r="B103" s="7"/>
      <c r="C103" s="4"/>
    </row>
    <row r="104" spans="2:3" x14ac:dyDescent="0.25">
      <c r="B104" s="7"/>
      <c r="C104" s="4"/>
    </row>
    <row r="105" spans="2:3" x14ac:dyDescent="0.25">
      <c r="B105" s="7"/>
      <c r="C105" s="4"/>
    </row>
    <row r="106" spans="2:3" x14ac:dyDescent="0.25">
      <c r="B106" s="7"/>
      <c r="C106" s="4"/>
    </row>
    <row r="107" spans="2:3" x14ac:dyDescent="0.25">
      <c r="B107" s="7"/>
      <c r="C107" s="4"/>
    </row>
    <row r="108" spans="2:3" x14ac:dyDescent="0.25">
      <c r="B108" s="7"/>
      <c r="C108" s="4"/>
    </row>
    <row r="109" spans="2:3" x14ac:dyDescent="0.25">
      <c r="B109" s="7"/>
      <c r="C109" s="4"/>
    </row>
    <row r="110" spans="2:3" x14ac:dyDescent="0.25">
      <c r="B110" s="7"/>
      <c r="C110" s="4"/>
    </row>
    <row r="111" spans="2:3" x14ac:dyDescent="0.25">
      <c r="B111" s="7"/>
      <c r="C111" s="4"/>
    </row>
    <row r="112" spans="2:3" x14ac:dyDescent="0.25">
      <c r="B112" s="7"/>
      <c r="C112" s="4"/>
    </row>
    <row r="113" spans="2:3" x14ac:dyDescent="0.25">
      <c r="B113" s="7"/>
      <c r="C113" s="4"/>
    </row>
    <row r="114" spans="2:3" x14ac:dyDescent="0.25">
      <c r="B114" s="7"/>
      <c r="C114" s="4"/>
    </row>
    <row r="115" spans="2:3" x14ac:dyDescent="0.25">
      <c r="B115" s="7"/>
      <c r="C115" s="4"/>
    </row>
    <row r="116" spans="2:3" x14ac:dyDescent="0.25">
      <c r="B116" s="7"/>
      <c r="C116" s="4"/>
    </row>
    <row r="117" spans="2:3" x14ac:dyDescent="0.25">
      <c r="B117" s="7"/>
      <c r="C117" s="4"/>
    </row>
    <row r="118" spans="2:3" x14ac:dyDescent="0.25">
      <c r="B118" s="7"/>
      <c r="C118" s="4"/>
    </row>
    <row r="119" spans="2:3" x14ac:dyDescent="0.25">
      <c r="B119" s="7"/>
      <c r="C119" s="4"/>
    </row>
    <row r="120" spans="2:3" x14ac:dyDescent="0.25">
      <c r="B120" s="7"/>
      <c r="C120" s="4"/>
    </row>
    <row r="121" spans="2:3" x14ac:dyDescent="0.25">
      <c r="B121" s="7"/>
      <c r="C121" s="4"/>
    </row>
    <row r="122" spans="2:3" x14ac:dyDescent="0.25">
      <c r="B122" s="7"/>
      <c r="C122" s="4"/>
    </row>
    <row r="123" spans="2:3" x14ac:dyDescent="0.25">
      <c r="B123" s="7"/>
      <c r="C123" s="4"/>
    </row>
    <row r="124" spans="2:3" x14ac:dyDescent="0.25">
      <c r="B124" s="7"/>
      <c r="C124" s="4"/>
    </row>
    <row r="125" spans="2:3" x14ac:dyDescent="0.25">
      <c r="B125" s="7"/>
      <c r="C125" s="4"/>
    </row>
    <row r="126" spans="2:3" x14ac:dyDescent="0.25">
      <c r="B126" s="7"/>
      <c r="C126" s="4"/>
    </row>
    <row r="127" spans="2:3" x14ac:dyDescent="0.25">
      <c r="B127" s="7"/>
      <c r="C127" s="4"/>
    </row>
    <row r="128" spans="2:3" x14ac:dyDescent="0.25">
      <c r="B128" s="7"/>
      <c r="C128" s="4"/>
    </row>
    <row r="129" spans="2:3" x14ac:dyDescent="0.25">
      <c r="B129" s="7"/>
      <c r="C129" s="4"/>
    </row>
    <row r="130" spans="2:3" x14ac:dyDescent="0.25">
      <c r="B130" s="7"/>
      <c r="C130" s="4"/>
    </row>
    <row r="131" spans="2:3" x14ac:dyDescent="0.25">
      <c r="B131" s="7"/>
      <c r="C131" s="4"/>
    </row>
    <row r="132" spans="2:3" x14ac:dyDescent="0.25">
      <c r="B132" s="7"/>
      <c r="C132" s="4"/>
    </row>
    <row r="133" spans="2:3" x14ac:dyDescent="0.25">
      <c r="B133" s="7"/>
      <c r="C133" s="4"/>
    </row>
    <row r="134" spans="2:3" x14ac:dyDescent="0.25">
      <c r="B134" s="7"/>
      <c r="C134" s="4"/>
    </row>
    <row r="135" spans="2:3" x14ac:dyDescent="0.25">
      <c r="B135" s="7"/>
      <c r="C135" s="4"/>
    </row>
    <row r="136" spans="2:3" x14ac:dyDescent="0.25">
      <c r="B136" s="7"/>
      <c r="C136" s="4"/>
    </row>
    <row r="137" spans="2:3" x14ac:dyDescent="0.25">
      <c r="B137" s="7"/>
      <c r="C137" s="4"/>
    </row>
    <row r="138" spans="2:3" x14ac:dyDescent="0.25">
      <c r="B138" s="7"/>
      <c r="C138" s="4"/>
    </row>
    <row r="139" spans="2:3" x14ac:dyDescent="0.25">
      <c r="B139" s="7"/>
      <c r="C139" s="4"/>
    </row>
    <row r="140" spans="2:3" x14ac:dyDescent="0.25">
      <c r="B140" s="7"/>
      <c r="C140" s="4"/>
    </row>
    <row r="141" spans="2:3" x14ac:dyDescent="0.25">
      <c r="B141" s="7"/>
      <c r="C141" s="4"/>
    </row>
    <row r="142" spans="2:3" x14ac:dyDescent="0.25">
      <c r="B142" s="7"/>
      <c r="C142" s="4"/>
    </row>
    <row r="143" spans="2:3" x14ac:dyDescent="0.25">
      <c r="B143" s="7"/>
      <c r="C143" s="4"/>
    </row>
    <row r="144" spans="2:3" x14ac:dyDescent="0.25">
      <c r="B144" s="7"/>
      <c r="C144" s="4"/>
    </row>
    <row r="145" spans="2:3" x14ac:dyDescent="0.25">
      <c r="B145" s="7"/>
      <c r="C145" s="4"/>
    </row>
    <row r="146" spans="2:3" x14ac:dyDescent="0.25">
      <c r="B146" s="7"/>
      <c r="C146" s="4"/>
    </row>
    <row r="147" spans="2:3" x14ac:dyDescent="0.25">
      <c r="B147" s="7"/>
      <c r="C147" s="4"/>
    </row>
    <row r="148" spans="2:3" x14ac:dyDescent="0.25">
      <c r="B148" s="7"/>
      <c r="C148" s="4"/>
    </row>
    <row r="149" spans="2:3" x14ac:dyDescent="0.25">
      <c r="B149" s="7"/>
      <c r="C149" s="4"/>
    </row>
    <row r="150" spans="2:3" x14ac:dyDescent="0.25">
      <c r="B150" s="7"/>
      <c r="C150" s="4"/>
    </row>
    <row r="151" spans="2:3" x14ac:dyDescent="0.25">
      <c r="B151" s="7"/>
      <c r="C151" s="4"/>
    </row>
    <row r="152" spans="2:3" x14ac:dyDescent="0.25">
      <c r="B152" s="7"/>
      <c r="C152" s="4"/>
    </row>
    <row r="153" spans="2:3" x14ac:dyDescent="0.25">
      <c r="B153" s="7"/>
      <c r="C153" s="4"/>
    </row>
    <row r="154" spans="2:3" x14ac:dyDescent="0.25">
      <c r="B154" s="7"/>
      <c r="C154" s="4"/>
    </row>
    <row r="155" spans="2:3" x14ac:dyDescent="0.25">
      <c r="B155" s="7"/>
      <c r="C155" s="4"/>
    </row>
    <row r="156" spans="2:3" x14ac:dyDescent="0.25">
      <c r="B156" s="7"/>
      <c r="C156" s="4"/>
    </row>
    <row r="157" spans="2:3" x14ac:dyDescent="0.25">
      <c r="B157" s="7">
        <v>70</v>
      </c>
      <c r="C157" s="4">
        <v>100</v>
      </c>
    </row>
    <row r="158" spans="2:3" x14ac:dyDescent="0.25">
      <c r="B158" s="7">
        <v>70</v>
      </c>
      <c r="C158" s="4">
        <v>180</v>
      </c>
    </row>
    <row r="159" spans="2:3" x14ac:dyDescent="0.25">
      <c r="B159" s="7">
        <v>100</v>
      </c>
      <c r="C159" s="4">
        <v>70</v>
      </c>
    </row>
    <row r="160" spans="2:3" x14ac:dyDescent="0.25">
      <c r="B160" s="7"/>
      <c r="C160" s="4"/>
    </row>
    <row r="161" spans="2:3" x14ac:dyDescent="0.25">
      <c r="B161" s="7">
        <v>100</v>
      </c>
      <c r="C161" s="4">
        <v>200</v>
      </c>
    </row>
    <row r="162" spans="2:3" x14ac:dyDescent="0.25">
      <c r="B162" s="7"/>
      <c r="C162" s="4"/>
    </row>
    <row r="163" spans="2:3" x14ac:dyDescent="0.25">
      <c r="B163" s="7">
        <v>100</v>
      </c>
      <c r="C163" s="4">
        <v>120</v>
      </c>
    </row>
    <row r="164" spans="2:3" x14ac:dyDescent="0.25">
      <c r="B164" s="7">
        <v>100</v>
      </c>
      <c r="C164" s="4">
        <v>100</v>
      </c>
    </row>
    <row r="165" spans="2:3" x14ac:dyDescent="0.25">
      <c r="B165" s="7"/>
      <c r="C165" s="4"/>
    </row>
    <row r="166" spans="2:3" x14ac:dyDescent="0.25">
      <c r="B166" s="7"/>
      <c r="C166" s="4"/>
    </row>
    <row r="167" spans="2:3" x14ac:dyDescent="0.25">
      <c r="B167" s="7"/>
      <c r="C167" s="4"/>
    </row>
    <row r="168" spans="2:3" x14ac:dyDescent="0.25">
      <c r="B168" s="7">
        <v>200</v>
      </c>
      <c r="C168" s="4">
        <v>100</v>
      </c>
    </row>
    <row r="169" spans="2:3" x14ac:dyDescent="0.25">
      <c r="B169" s="7">
        <v>140</v>
      </c>
      <c r="C169" s="4">
        <v>200</v>
      </c>
    </row>
    <row r="170" spans="2:3" x14ac:dyDescent="0.25">
      <c r="B170" s="7">
        <v>70</v>
      </c>
      <c r="C170" s="4">
        <v>100</v>
      </c>
    </row>
    <row r="171" spans="2:3" x14ac:dyDescent="0.25">
      <c r="B171" s="7">
        <v>300</v>
      </c>
      <c r="C171" s="4">
        <v>270</v>
      </c>
    </row>
    <row r="172" spans="2:3" x14ac:dyDescent="0.25">
      <c r="B172" s="7">
        <v>30</v>
      </c>
      <c r="C172" s="4">
        <v>60</v>
      </c>
    </row>
    <row r="173" spans="2:3" x14ac:dyDescent="0.25">
      <c r="B173" s="7">
        <v>70</v>
      </c>
      <c r="C173" s="4">
        <v>110</v>
      </c>
    </row>
    <row r="174" spans="2:3" x14ac:dyDescent="0.25">
      <c r="B174" s="7">
        <v>30</v>
      </c>
      <c r="C174" s="4">
        <v>30</v>
      </c>
    </row>
  </sheetData>
  <mergeCells count="2">
    <mergeCell ref="C4:L4"/>
    <mergeCell ref="C9:L9"/>
  </mergeCells>
  <phoneticPr fontId="2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371"/>
  <sheetViews>
    <sheetView workbookViewId="0"/>
  </sheetViews>
  <sheetFormatPr defaultColWidth="9" defaultRowHeight="12.5" x14ac:dyDescent="0.25"/>
  <cols>
    <col min="1" max="1" width="10.453125" style="5" customWidth="1"/>
    <col min="2" max="2" width="12.1796875" style="5" customWidth="1"/>
    <col min="3" max="9" width="9.54296875" style="5"/>
    <col min="10" max="10" width="14.453125" style="5" customWidth="1"/>
    <col min="11" max="11" width="9.54296875" style="5" customWidth="1"/>
    <col min="12" max="12" width="14.81640625" style="5" customWidth="1"/>
    <col min="13" max="16" width="9.1796875" style="5"/>
    <col min="17" max="17" width="9.453125" style="5"/>
    <col min="18" max="18" width="9.1796875" style="5"/>
    <col min="19" max="16384" width="9" style="5"/>
  </cols>
  <sheetData>
    <row r="1" spans="1:16" ht="13" x14ac:dyDescent="0.25">
      <c r="A1" s="2" t="s">
        <v>12</v>
      </c>
    </row>
    <row r="2" spans="1:16" s="1" customFormat="1" ht="14" x14ac:dyDescent="0.25">
      <c r="A2" s="3" t="s">
        <v>13</v>
      </c>
      <c r="J2" s="3" t="s">
        <v>14</v>
      </c>
    </row>
    <row r="3" spans="1:16" s="19" customFormat="1" ht="14.5" x14ac:dyDescent="0.25">
      <c r="A3" s="19" t="s">
        <v>15</v>
      </c>
      <c r="J3" s="19" t="s">
        <v>16</v>
      </c>
      <c r="K3" s="5"/>
      <c r="L3" s="5"/>
      <c r="M3" s="5"/>
      <c r="N3" s="5"/>
      <c r="O3" s="5"/>
      <c r="P3" s="5"/>
    </row>
    <row r="4" spans="1:16" ht="15.5" customHeight="1" x14ac:dyDescent="0.25">
      <c r="B4" s="7" t="s">
        <v>3</v>
      </c>
      <c r="C4" s="78" t="s">
        <v>17</v>
      </c>
      <c r="D4" s="78"/>
      <c r="E4" s="78"/>
      <c r="F4" s="78"/>
      <c r="G4" s="78"/>
      <c r="H4" s="78"/>
      <c r="J4" s="4" t="s">
        <v>17</v>
      </c>
      <c r="K4" s="4">
        <v>604</v>
      </c>
      <c r="L4" s="4">
        <v>390</v>
      </c>
      <c r="M4" s="4">
        <v>348</v>
      </c>
      <c r="N4" s="4">
        <v>479</v>
      </c>
      <c r="O4" s="4">
        <v>402</v>
      </c>
      <c r="P4" s="4">
        <v>467</v>
      </c>
    </row>
    <row r="5" spans="1:16" ht="14.75" customHeight="1" x14ac:dyDescent="0.25">
      <c r="B5" s="4">
        <v>8</v>
      </c>
      <c r="C5" s="4">
        <v>239.87</v>
      </c>
      <c r="D5" s="4">
        <v>145.94</v>
      </c>
      <c r="E5" s="4">
        <v>125.41</v>
      </c>
      <c r="F5" s="4">
        <v>175.34</v>
      </c>
      <c r="G5" s="4">
        <v>196.31</v>
      </c>
      <c r="H5" s="4">
        <v>136.11000000000001</v>
      </c>
      <c r="J5" s="4" t="s">
        <v>18</v>
      </c>
      <c r="K5" s="4">
        <v>240</v>
      </c>
      <c r="L5" s="4">
        <v>229</v>
      </c>
      <c r="M5" s="4">
        <v>125</v>
      </c>
      <c r="N5" s="4">
        <v>340</v>
      </c>
      <c r="O5" s="4">
        <v>297</v>
      </c>
      <c r="P5" s="4">
        <v>296</v>
      </c>
    </row>
    <row r="6" spans="1:16" ht="13" x14ac:dyDescent="0.25">
      <c r="B6" s="4">
        <v>12</v>
      </c>
      <c r="C6" s="4">
        <v>323.23</v>
      </c>
      <c r="D6" s="4">
        <v>167.76</v>
      </c>
      <c r="E6" s="4">
        <v>133.94999999999999</v>
      </c>
      <c r="F6" s="4">
        <v>258.3</v>
      </c>
      <c r="G6" s="4">
        <v>231.91</v>
      </c>
      <c r="H6" s="4">
        <v>171.72</v>
      </c>
      <c r="J6" s="4" t="s">
        <v>19</v>
      </c>
      <c r="K6" s="4">
        <v>199</v>
      </c>
      <c r="L6" s="4">
        <v>390</v>
      </c>
      <c r="M6" s="4">
        <v>268</v>
      </c>
      <c r="N6" s="4">
        <v>209</v>
      </c>
      <c r="O6" s="4">
        <v>254</v>
      </c>
      <c r="P6" s="4">
        <v>259</v>
      </c>
    </row>
    <row r="7" spans="1:16" x14ac:dyDescent="0.25">
      <c r="B7" s="4">
        <v>15</v>
      </c>
      <c r="C7" s="4">
        <v>671.52</v>
      </c>
      <c r="D7" s="4">
        <v>250.37</v>
      </c>
      <c r="E7" s="4">
        <v>210.78</v>
      </c>
      <c r="F7" s="4">
        <v>406.97</v>
      </c>
      <c r="G7" s="4">
        <v>325.19</v>
      </c>
      <c r="H7" s="4">
        <v>227.8</v>
      </c>
    </row>
    <row r="8" spans="1:16" x14ac:dyDescent="0.25">
      <c r="B8" s="4">
        <v>17</v>
      </c>
      <c r="C8" s="4">
        <v>955.3</v>
      </c>
      <c r="D8" s="4">
        <v>654.30999999999995</v>
      </c>
      <c r="E8" s="4">
        <v>505.9</v>
      </c>
      <c r="F8" s="4">
        <v>491.98</v>
      </c>
      <c r="G8" s="4">
        <v>412.17</v>
      </c>
      <c r="H8" s="4">
        <v>352.74</v>
      </c>
    </row>
    <row r="9" spans="1:16" x14ac:dyDescent="0.25">
      <c r="B9" s="4">
        <v>19</v>
      </c>
      <c r="C9" s="4">
        <v>1021.59</v>
      </c>
      <c r="D9" s="4">
        <v>792.24</v>
      </c>
      <c r="E9" s="4">
        <v>548.73</v>
      </c>
      <c r="F9" s="4">
        <v>780.58</v>
      </c>
      <c r="G9" s="4">
        <v>568.24</v>
      </c>
      <c r="H9" s="4">
        <v>594.54</v>
      </c>
    </row>
    <row r="10" spans="1:16" ht="13" x14ac:dyDescent="0.25">
      <c r="B10" s="7"/>
      <c r="C10" s="78" t="s">
        <v>18</v>
      </c>
      <c r="D10" s="78"/>
      <c r="E10" s="78"/>
      <c r="F10" s="78"/>
      <c r="G10" s="78"/>
      <c r="H10" s="78"/>
    </row>
    <row r="11" spans="1:16" x14ac:dyDescent="0.25">
      <c r="B11" s="4">
        <v>8</v>
      </c>
      <c r="C11" s="4">
        <v>106.53</v>
      </c>
      <c r="D11" s="4">
        <v>132.18</v>
      </c>
      <c r="E11" s="4">
        <v>168.55</v>
      </c>
      <c r="F11" s="4">
        <v>83.95</v>
      </c>
      <c r="G11" s="4">
        <v>75.34</v>
      </c>
      <c r="H11" s="4">
        <v>86.67</v>
      </c>
    </row>
    <row r="12" spans="1:16" x14ac:dyDescent="0.25">
      <c r="B12" s="4">
        <v>12</v>
      </c>
      <c r="C12" s="4">
        <v>110.58</v>
      </c>
      <c r="D12" s="4">
        <v>144.15</v>
      </c>
      <c r="E12" s="4">
        <v>183.34</v>
      </c>
      <c r="F12" s="4">
        <v>67.010000000000005</v>
      </c>
      <c r="G12" s="4">
        <v>77.22</v>
      </c>
      <c r="H12" s="4">
        <v>77.22</v>
      </c>
    </row>
    <row r="13" spans="1:16" x14ac:dyDescent="0.25">
      <c r="B13" s="4">
        <v>15</v>
      </c>
      <c r="C13" s="4">
        <v>123.84</v>
      </c>
      <c r="D13" s="4">
        <v>200.7</v>
      </c>
      <c r="E13" s="4">
        <v>209.36</v>
      </c>
      <c r="F13" s="4">
        <v>90.45</v>
      </c>
      <c r="G13" s="4">
        <v>115.93</v>
      </c>
      <c r="H13" s="4">
        <v>120.26</v>
      </c>
    </row>
    <row r="14" spans="1:16" x14ac:dyDescent="0.25">
      <c r="B14" s="4">
        <v>17</v>
      </c>
      <c r="C14" s="4">
        <v>217.09</v>
      </c>
      <c r="D14" s="4">
        <v>358.08</v>
      </c>
      <c r="E14" s="4">
        <v>291.70999999999998</v>
      </c>
      <c r="F14" s="4">
        <v>162.37</v>
      </c>
      <c r="G14" s="4">
        <v>222.93</v>
      </c>
      <c r="H14" s="4">
        <v>187.04</v>
      </c>
    </row>
    <row r="15" spans="1:16" x14ac:dyDescent="0.25">
      <c r="B15" s="4">
        <v>19</v>
      </c>
      <c r="C15" s="4">
        <v>290.76</v>
      </c>
      <c r="D15" s="4">
        <v>620.38</v>
      </c>
      <c r="E15" s="4">
        <v>382.42</v>
      </c>
      <c r="F15" s="4">
        <v>303.56</v>
      </c>
      <c r="G15" s="4">
        <v>350.49</v>
      </c>
      <c r="H15" s="4">
        <v>420.93</v>
      </c>
    </row>
    <row r="16" spans="1:16" ht="13" x14ac:dyDescent="0.25">
      <c r="B16" s="7"/>
      <c r="C16" s="78" t="s">
        <v>19</v>
      </c>
      <c r="D16" s="78"/>
      <c r="E16" s="78"/>
      <c r="F16" s="78"/>
      <c r="G16" s="78"/>
      <c r="H16" s="78"/>
    </row>
    <row r="17" spans="1:12" x14ac:dyDescent="0.25">
      <c r="B17" s="4">
        <v>8</v>
      </c>
      <c r="C17" s="4">
        <v>235.91</v>
      </c>
      <c r="D17" s="4">
        <v>159.26</v>
      </c>
      <c r="E17" s="4">
        <v>161.18</v>
      </c>
      <c r="F17" s="4">
        <v>121.08</v>
      </c>
      <c r="G17" s="4">
        <v>166.18</v>
      </c>
      <c r="H17" s="4">
        <v>85.81</v>
      </c>
    </row>
    <row r="18" spans="1:12" x14ac:dyDescent="0.25">
      <c r="B18" s="4">
        <v>12</v>
      </c>
      <c r="C18" s="4">
        <v>204.6</v>
      </c>
      <c r="D18" s="4">
        <v>141.55000000000001</v>
      </c>
      <c r="E18" s="4">
        <v>166.72</v>
      </c>
      <c r="F18" s="4">
        <v>189.49</v>
      </c>
      <c r="G18" s="4">
        <v>234.01</v>
      </c>
      <c r="H18" s="4">
        <v>125.63</v>
      </c>
    </row>
    <row r="19" spans="1:12" x14ac:dyDescent="0.25">
      <c r="B19" s="4">
        <v>15</v>
      </c>
      <c r="C19" s="4">
        <v>154.1</v>
      </c>
      <c r="D19" s="4">
        <v>104.36</v>
      </c>
      <c r="E19" s="4">
        <v>150.04</v>
      </c>
      <c r="F19" s="4">
        <v>194.35</v>
      </c>
      <c r="G19" s="4">
        <v>257.77</v>
      </c>
      <c r="H19" s="4">
        <v>140.87</v>
      </c>
    </row>
    <row r="20" spans="1:12" x14ac:dyDescent="0.25">
      <c r="B20" s="4">
        <v>17</v>
      </c>
      <c r="C20" s="4">
        <v>184.23</v>
      </c>
      <c r="D20" s="4">
        <v>152.78</v>
      </c>
      <c r="E20" s="4">
        <v>113.52</v>
      </c>
      <c r="F20" s="4">
        <v>425.74</v>
      </c>
      <c r="G20" s="4">
        <v>457.06</v>
      </c>
      <c r="H20" s="4">
        <v>277.10000000000002</v>
      </c>
    </row>
    <row r="21" spans="1:12" x14ac:dyDescent="0.25">
      <c r="B21" s="4">
        <v>19</v>
      </c>
      <c r="C21" s="4">
        <v>280.95999999999998</v>
      </c>
      <c r="D21" s="4">
        <v>277.39</v>
      </c>
      <c r="E21" s="4">
        <v>190.78</v>
      </c>
      <c r="F21" s="4">
        <v>435.86</v>
      </c>
      <c r="G21" s="4">
        <v>431.9</v>
      </c>
      <c r="H21" s="4">
        <v>415.46</v>
      </c>
    </row>
    <row r="22" spans="1:12" x14ac:dyDescent="0.25">
      <c r="B22" s="4"/>
      <c r="C22" s="4"/>
      <c r="D22" s="4"/>
      <c r="E22" s="4"/>
      <c r="F22" s="4"/>
      <c r="G22" s="4"/>
      <c r="H22" s="4"/>
    </row>
    <row r="23" spans="1:12" ht="13" x14ac:dyDescent="0.25">
      <c r="A23" s="3" t="s">
        <v>20</v>
      </c>
    </row>
    <row r="24" spans="1:12" s="19" customFormat="1" ht="14.5" x14ac:dyDescent="0.25">
      <c r="A24" s="19" t="s">
        <v>21</v>
      </c>
    </row>
    <row r="25" spans="1:12" x14ac:dyDescent="0.25">
      <c r="B25" s="7" t="s">
        <v>3</v>
      </c>
      <c r="C25" s="78" t="s">
        <v>17</v>
      </c>
      <c r="D25" s="78"/>
      <c r="E25" s="78"/>
      <c r="F25" s="78"/>
      <c r="G25" s="78"/>
      <c r="H25" s="78"/>
      <c r="I25" s="4"/>
      <c r="J25" s="4"/>
      <c r="K25" s="4"/>
      <c r="L25" s="4"/>
    </row>
    <row r="26" spans="1:12" x14ac:dyDescent="0.25">
      <c r="B26" s="4">
        <v>10</v>
      </c>
      <c r="C26" s="4">
        <v>107.95</v>
      </c>
      <c r="D26" s="4">
        <v>111.19</v>
      </c>
      <c r="E26" s="4">
        <v>64.39</v>
      </c>
      <c r="F26" s="4">
        <v>76.510000000000005</v>
      </c>
      <c r="G26" s="4">
        <v>117.31</v>
      </c>
      <c r="H26" s="4">
        <v>94.55</v>
      </c>
      <c r="I26" s="4"/>
      <c r="J26" s="4"/>
      <c r="K26" s="4"/>
      <c r="L26" s="4"/>
    </row>
    <row r="27" spans="1:12" x14ac:dyDescent="0.25">
      <c r="B27" s="4">
        <v>13</v>
      </c>
      <c r="C27" s="4">
        <v>317.77</v>
      </c>
      <c r="D27" s="4">
        <v>251.17</v>
      </c>
      <c r="E27" s="4">
        <v>274.3</v>
      </c>
      <c r="F27" s="4">
        <v>191.97</v>
      </c>
      <c r="G27" s="4">
        <v>347.33</v>
      </c>
      <c r="H27" s="4">
        <v>206.84</v>
      </c>
      <c r="I27" s="4"/>
      <c r="J27" s="4"/>
      <c r="K27" s="4"/>
      <c r="L27" s="4"/>
    </row>
    <row r="28" spans="1:12" x14ac:dyDescent="0.25">
      <c r="B28" s="4">
        <v>15</v>
      </c>
      <c r="C28" s="4">
        <v>496.42</v>
      </c>
      <c r="D28" s="4">
        <v>369.97</v>
      </c>
      <c r="E28" s="4">
        <v>330.07</v>
      </c>
      <c r="F28" s="4">
        <v>315.97000000000003</v>
      </c>
      <c r="G28" s="4">
        <v>525.67999999999995</v>
      </c>
      <c r="H28" s="4">
        <v>346.58</v>
      </c>
      <c r="I28" s="4"/>
      <c r="J28" s="4"/>
      <c r="K28" s="4"/>
      <c r="L28" s="4"/>
    </row>
    <row r="29" spans="1:12" x14ac:dyDescent="0.25">
      <c r="B29" s="4">
        <v>17</v>
      </c>
      <c r="C29" s="4">
        <v>649.34</v>
      </c>
      <c r="D29" s="4">
        <v>558.44000000000005</v>
      </c>
      <c r="E29" s="4">
        <v>477.24</v>
      </c>
      <c r="F29" s="4">
        <v>346.98</v>
      </c>
      <c r="G29" s="4">
        <v>663.71</v>
      </c>
      <c r="H29" s="4">
        <v>484.55</v>
      </c>
      <c r="I29" s="4"/>
      <c r="J29" s="4"/>
      <c r="K29" s="4"/>
      <c r="L29" s="4"/>
    </row>
    <row r="30" spans="1:12" x14ac:dyDescent="0.25">
      <c r="B30" s="4">
        <v>19</v>
      </c>
      <c r="C30" s="4">
        <v>1139.49</v>
      </c>
      <c r="D30" s="4">
        <v>820.5</v>
      </c>
      <c r="E30" s="4">
        <v>758.37</v>
      </c>
      <c r="F30" s="4">
        <v>630.62</v>
      </c>
      <c r="G30" s="4">
        <v>888.71</v>
      </c>
      <c r="H30" s="4">
        <v>798.79</v>
      </c>
      <c r="I30" s="4"/>
      <c r="J30" s="4"/>
      <c r="K30" s="4"/>
      <c r="L30" s="4"/>
    </row>
    <row r="31" spans="1:12" ht="13" x14ac:dyDescent="0.25">
      <c r="C31" s="78" t="s">
        <v>18</v>
      </c>
      <c r="D31" s="78"/>
      <c r="E31" s="78"/>
      <c r="F31" s="78"/>
      <c r="G31" s="78"/>
      <c r="H31" s="78"/>
      <c r="I31" s="4"/>
      <c r="J31" s="4"/>
      <c r="K31" s="4"/>
      <c r="L31" s="4"/>
    </row>
    <row r="32" spans="1:12" x14ac:dyDescent="0.25">
      <c r="B32" s="4">
        <v>10</v>
      </c>
      <c r="C32" s="4">
        <v>46.46</v>
      </c>
      <c r="D32" s="4">
        <v>52.23</v>
      </c>
      <c r="E32" s="4">
        <v>39.630000000000003</v>
      </c>
      <c r="F32" s="4">
        <v>48.6</v>
      </c>
      <c r="G32" s="4">
        <v>37.83</v>
      </c>
      <c r="H32" s="4">
        <v>44.58</v>
      </c>
      <c r="I32" s="4"/>
      <c r="J32" s="4"/>
      <c r="K32" s="4"/>
      <c r="L32" s="4"/>
    </row>
    <row r="33" spans="1:31" x14ac:dyDescent="0.25">
      <c r="B33" s="4">
        <v>13</v>
      </c>
      <c r="C33" s="4">
        <v>95.05</v>
      </c>
      <c r="D33" s="4">
        <v>92.52</v>
      </c>
      <c r="E33" s="4">
        <v>49.41</v>
      </c>
      <c r="F33" s="4">
        <v>45.99</v>
      </c>
      <c r="G33" s="4">
        <v>34.200000000000003</v>
      </c>
      <c r="H33" s="4">
        <v>30.35</v>
      </c>
      <c r="I33" s="4"/>
      <c r="J33" s="4"/>
      <c r="K33" s="4"/>
      <c r="L33" s="4"/>
    </row>
    <row r="34" spans="1:31" x14ac:dyDescent="0.25">
      <c r="B34" s="4">
        <v>15</v>
      </c>
      <c r="C34" s="4">
        <v>178.75</v>
      </c>
      <c r="D34" s="4">
        <v>140.01</v>
      </c>
      <c r="E34" s="4">
        <v>61.25</v>
      </c>
      <c r="F34" s="4">
        <v>80.5</v>
      </c>
      <c r="G34" s="4">
        <v>31.28</v>
      </c>
      <c r="H34" s="4">
        <v>47.41</v>
      </c>
      <c r="I34" s="4"/>
      <c r="J34" s="4"/>
      <c r="K34" s="4"/>
      <c r="L34" s="4"/>
    </row>
    <row r="35" spans="1:31" x14ac:dyDescent="0.25">
      <c r="B35" s="4">
        <v>17</v>
      </c>
      <c r="C35" s="4">
        <v>236.28</v>
      </c>
      <c r="D35" s="4">
        <v>142.93</v>
      </c>
      <c r="E35" s="4">
        <v>64.209999999999994</v>
      </c>
      <c r="F35" s="4">
        <v>105.46</v>
      </c>
      <c r="G35" s="4">
        <v>47.3</v>
      </c>
      <c r="H35" s="4">
        <v>46.79</v>
      </c>
      <c r="I35" s="4"/>
      <c r="J35" s="4"/>
      <c r="K35" s="4"/>
      <c r="L35" s="4"/>
    </row>
    <row r="36" spans="1:31" x14ac:dyDescent="0.25">
      <c r="B36" s="4">
        <v>19</v>
      </c>
      <c r="C36" s="4">
        <v>342.86</v>
      </c>
      <c r="D36" s="4">
        <v>282.82</v>
      </c>
      <c r="E36" s="4">
        <v>119.44</v>
      </c>
      <c r="F36" s="4">
        <v>139.82</v>
      </c>
      <c r="G36" s="4">
        <v>65.19</v>
      </c>
      <c r="H36" s="4">
        <v>52.34</v>
      </c>
      <c r="I36" s="4"/>
      <c r="J36" s="4"/>
      <c r="K36" s="4"/>
      <c r="L36" s="4"/>
    </row>
    <row r="37" spans="1:31" ht="13" x14ac:dyDescent="0.25">
      <c r="C37" s="78" t="s">
        <v>19</v>
      </c>
      <c r="D37" s="78"/>
      <c r="E37" s="78"/>
      <c r="F37" s="78"/>
      <c r="G37" s="78"/>
      <c r="H37" s="78"/>
      <c r="I37" s="4"/>
      <c r="J37" s="4"/>
      <c r="K37" s="4"/>
      <c r="L37" s="4"/>
    </row>
    <row r="38" spans="1:31" x14ac:dyDescent="0.25">
      <c r="B38" s="4">
        <v>10</v>
      </c>
      <c r="C38" s="4">
        <v>43.36</v>
      </c>
      <c r="D38" s="4">
        <v>47.1</v>
      </c>
      <c r="E38" s="4">
        <v>32.17</v>
      </c>
      <c r="F38" s="4">
        <v>34.39</v>
      </c>
      <c r="G38" s="4">
        <v>47.89</v>
      </c>
      <c r="H38" s="4">
        <v>31.67</v>
      </c>
      <c r="I38" s="4"/>
      <c r="J38" s="4"/>
      <c r="K38" s="4"/>
      <c r="L38" s="4"/>
    </row>
    <row r="39" spans="1:31" x14ac:dyDescent="0.25">
      <c r="B39" s="4">
        <v>13</v>
      </c>
      <c r="C39" s="4">
        <v>60.15</v>
      </c>
      <c r="D39" s="4">
        <v>70.36</v>
      </c>
      <c r="E39" s="4">
        <v>36.520000000000003</v>
      </c>
      <c r="F39" s="4">
        <v>126.12</v>
      </c>
      <c r="G39" s="4">
        <v>41.91</v>
      </c>
      <c r="H39" s="4">
        <v>41.16</v>
      </c>
      <c r="I39" s="4"/>
      <c r="J39" s="4"/>
      <c r="K39" s="4"/>
      <c r="L39" s="4"/>
    </row>
    <row r="40" spans="1:31" x14ac:dyDescent="0.25">
      <c r="B40" s="4">
        <v>15</v>
      </c>
      <c r="C40" s="4">
        <v>153.15</v>
      </c>
      <c r="D40" s="4">
        <v>99.38</v>
      </c>
      <c r="E40" s="4">
        <v>59.19</v>
      </c>
      <c r="F40" s="4">
        <v>122.87</v>
      </c>
      <c r="G40" s="4">
        <v>118.19</v>
      </c>
      <c r="H40" s="4">
        <v>48.5</v>
      </c>
      <c r="I40" s="4"/>
      <c r="J40" s="4"/>
      <c r="K40" s="4"/>
      <c r="L40" s="4"/>
    </row>
    <row r="41" spans="1:31" x14ac:dyDescent="0.25">
      <c r="B41" s="4">
        <v>17</v>
      </c>
      <c r="C41" s="4">
        <v>138.19999999999999</v>
      </c>
      <c r="D41" s="4">
        <v>216.33</v>
      </c>
      <c r="E41" s="4">
        <v>72.48</v>
      </c>
      <c r="F41" s="4">
        <v>229.68</v>
      </c>
      <c r="G41" s="4">
        <v>162.69</v>
      </c>
      <c r="H41" s="4">
        <v>68.400000000000006</v>
      </c>
      <c r="I41" s="4"/>
      <c r="J41" s="4"/>
      <c r="K41" s="4"/>
      <c r="L41" s="4"/>
    </row>
    <row r="42" spans="1:31" x14ac:dyDescent="0.25">
      <c r="B42" s="4">
        <v>19</v>
      </c>
      <c r="C42" s="4">
        <v>294.95</v>
      </c>
      <c r="D42" s="4">
        <v>258.08999999999997</v>
      </c>
      <c r="E42" s="4">
        <v>293.19</v>
      </c>
      <c r="F42" s="4">
        <v>219.96</v>
      </c>
      <c r="G42" s="4">
        <v>286.58</v>
      </c>
      <c r="H42" s="4">
        <v>165.53</v>
      </c>
      <c r="I42" s="4"/>
      <c r="J42" s="4"/>
      <c r="K42" s="4"/>
      <c r="L42" s="4"/>
    </row>
    <row r="43" spans="1:31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31" ht="13" x14ac:dyDescent="0.25">
      <c r="A44" s="3" t="s">
        <v>22</v>
      </c>
    </row>
    <row r="45" spans="1:31" s="19" customFormat="1" ht="14.5" x14ac:dyDescent="0.25">
      <c r="A45" s="19" t="s">
        <v>23</v>
      </c>
    </row>
    <row r="46" spans="1:31" x14ac:dyDescent="0.25">
      <c r="B46" s="7" t="s">
        <v>3</v>
      </c>
      <c r="C46" s="78" t="s">
        <v>17</v>
      </c>
      <c r="D46" s="78"/>
      <c r="E46" s="78"/>
      <c r="F46" s="78"/>
      <c r="G46" s="78"/>
      <c r="H46" s="78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25">
      <c r="B47" s="4">
        <v>8</v>
      </c>
      <c r="C47" s="4">
        <v>115.42</v>
      </c>
      <c r="D47" s="4">
        <v>117.72</v>
      </c>
      <c r="E47" s="4">
        <v>62.58</v>
      </c>
      <c r="F47" s="4">
        <v>51.55</v>
      </c>
      <c r="G47" s="4">
        <v>47.77</v>
      </c>
      <c r="H47" s="4">
        <v>74.349999999999994</v>
      </c>
      <c r="I47" s="4"/>
      <c r="J47" s="4"/>
      <c r="K47" s="4"/>
      <c r="S47" s="4"/>
      <c r="T47" s="4"/>
      <c r="U47" s="4"/>
      <c r="AB47" s="4"/>
      <c r="AC47" s="4"/>
      <c r="AD47" s="4"/>
      <c r="AE47" s="4"/>
    </row>
    <row r="48" spans="1:31" x14ac:dyDescent="0.25">
      <c r="B48" s="4">
        <v>12</v>
      </c>
      <c r="C48" s="4">
        <v>108.18</v>
      </c>
      <c r="D48" s="4">
        <v>154</v>
      </c>
      <c r="E48" s="4">
        <v>91.56</v>
      </c>
      <c r="F48" s="4">
        <v>80.94</v>
      </c>
      <c r="G48" s="4">
        <v>71.98</v>
      </c>
      <c r="H48" s="4">
        <v>95.64</v>
      </c>
      <c r="I48" s="4"/>
      <c r="J48" s="4"/>
      <c r="K48" s="4"/>
      <c r="S48" s="4"/>
      <c r="T48" s="4"/>
      <c r="U48" s="4"/>
      <c r="AB48" s="4"/>
      <c r="AC48" s="4"/>
      <c r="AD48" s="4"/>
      <c r="AE48" s="4"/>
    </row>
    <row r="49" spans="2:31" x14ac:dyDescent="0.25">
      <c r="B49" s="4">
        <v>16</v>
      </c>
      <c r="C49" s="4">
        <v>233.24</v>
      </c>
      <c r="D49" s="4">
        <v>502.91</v>
      </c>
      <c r="E49" s="4">
        <v>369.99</v>
      </c>
      <c r="F49" s="4">
        <v>358.09</v>
      </c>
      <c r="G49" s="4">
        <v>360.11</v>
      </c>
      <c r="H49" s="4">
        <v>266.27</v>
      </c>
      <c r="I49" s="4"/>
      <c r="J49" s="4"/>
      <c r="K49" s="4"/>
      <c r="S49" s="4"/>
      <c r="T49" s="4"/>
      <c r="U49" s="4"/>
      <c r="AB49" s="4"/>
      <c r="AC49" s="4"/>
      <c r="AD49" s="4"/>
      <c r="AE49" s="4"/>
    </row>
    <row r="50" spans="2:31" x14ac:dyDescent="0.25">
      <c r="B50" s="4">
        <v>20</v>
      </c>
      <c r="C50" s="4">
        <v>663.14</v>
      </c>
      <c r="D50" s="4">
        <v>579.08000000000004</v>
      </c>
      <c r="E50" s="4">
        <v>575.46</v>
      </c>
      <c r="F50" s="4">
        <v>741.44</v>
      </c>
      <c r="G50" s="4">
        <v>376.52</v>
      </c>
      <c r="H50" s="4">
        <v>468.84</v>
      </c>
      <c r="I50" s="4"/>
      <c r="J50" s="4"/>
      <c r="K50" s="4"/>
      <c r="S50" s="4"/>
      <c r="T50" s="4"/>
      <c r="U50" s="4"/>
      <c r="AB50" s="4"/>
      <c r="AC50" s="4"/>
      <c r="AD50" s="4"/>
      <c r="AE50" s="4"/>
    </row>
    <row r="51" spans="2:31" x14ac:dyDescent="0.25">
      <c r="B51" s="4">
        <v>23</v>
      </c>
      <c r="C51" s="4">
        <v>1104.46</v>
      </c>
      <c r="D51" s="4">
        <v>1019.53</v>
      </c>
      <c r="E51" s="4">
        <v>920.1</v>
      </c>
      <c r="F51" s="4">
        <v>841.66</v>
      </c>
      <c r="G51" s="4">
        <v>744.78</v>
      </c>
      <c r="H51" s="4">
        <v>748.69</v>
      </c>
      <c r="I51" s="4"/>
      <c r="J51" s="4"/>
      <c r="K51" s="4"/>
      <c r="S51" s="4"/>
      <c r="T51" s="4"/>
      <c r="U51" s="4"/>
      <c r="AB51" s="4"/>
      <c r="AC51" s="4"/>
      <c r="AD51" s="4"/>
      <c r="AE51" s="4"/>
    </row>
    <row r="52" spans="2:31" ht="13" x14ac:dyDescent="0.25">
      <c r="C52" s="78" t="s">
        <v>24</v>
      </c>
      <c r="D52" s="78"/>
      <c r="E52" s="78"/>
      <c r="F52" s="78"/>
      <c r="G52" s="78"/>
      <c r="H52" s="78"/>
    </row>
    <row r="53" spans="2:31" x14ac:dyDescent="0.25">
      <c r="B53" s="4">
        <v>8</v>
      </c>
      <c r="C53" s="4">
        <v>65.81</v>
      </c>
      <c r="D53" s="4">
        <v>114.9</v>
      </c>
      <c r="E53" s="4">
        <v>62.95</v>
      </c>
      <c r="F53" s="4">
        <v>43.58</v>
      </c>
      <c r="G53" s="4">
        <v>32.15</v>
      </c>
      <c r="H53" s="4">
        <v>36.22</v>
      </c>
      <c r="I53" s="4"/>
    </row>
    <row r="54" spans="2:31" x14ac:dyDescent="0.25">
      <c r="B54" s="4">
        <v>12</v>
      </c>
      <c r="C54" s="4">
        <v>79.69</v>
      </c>
      <c r="D54" s="4">
        <v>125.97</v>
      </c>
      <c r="E54" s="4">
        <v>67.27</v>
      </c>
      <c r="F54" s="4">
        <v>54.11</v>
      </c>
      <c r="G54" s="4">
        <v>39.9</v>
      </c>
      <c r="H54" s="4">
        <v>41.55</v>
      </c>
      <c r="I54" s="4"/>
    </row>
    <row r="55" spans="2:31" x14ac:dyDescent="0.25">
      <c r="B55" s="4">
        <v>16</v>
      </c>
      <c r="C55" s="4">
        <v>294.99</v>
      </c>
      <c r="D55" s="4">
        <v>371.49</v>
      </c>
      <c r="E55" s="4">
        <v>146.47</v>
      </c>
      <c r="F55" s="4">
        <v>215.89</v>
      </c>
      <c r="G55" s="4">
        <v>190.19</v>
      </c>
      <c r="H55" s="4">
        <v>182.33</v>
      </c>
      <c r="I55" s="4"/>
    </row>
    <row r="56" spans="2:31" x14ac:dyDescent="0.25">
      <c r="B56" s="4">
        <v>20</v>
      </c>
      <c r="C56" s="4">
        <v>666.77</v>
      </c>
      <c r="D56" s="4">
        <v>131.88999999999999</v>
      </c>
      <c r="E56" s="4">
        <v>429.23</v>
      </c>
      <c r="F56" s="4">
        <v>49.23</v>
      </c>
      <c r="G56" s="4">
        <v>198.95</v>
      </c>
      <c r="H56" s="4">
        <v>122.3</v>
      </c>
      <c r="I56" s="4"/>
    </row>
    <row r="57" spans="2:31" x14ac:dyDescent="0.25">
      <c r="B57" s="4">
        <v>23</v>
      </c>
      <c r="C57" s="4">
        <v>1030.28</v>
      </c>
      <c r="D57" s="4">
        <v>121.19</v>
      </c>
      <c r="E57" s="4">
        <v>691.01</v>
      </c>
      <c r="F57" s="4">
        <v>70.75</v>
      </c>
      <c r="G57" s="4">
        <v>366.8</v>
      </c>
      <c r="H57" s="4">
        <v>115.86</v>
      </c>
      <c r="I57" s="4"/>
    </row>
    <row r="58" spans="2:31" ht="13" x14ac:dyDescent="0.25">
      <c r="C58" s="78" t="s">
        <v>25</v>
      </c>
      <c r="D58" s="78"/>
      <c r="E58" s="78"/>
      <c r="F58" s="78"/>
      <c r="G58" s="78"/>
      <c r="H58" s="78"/>
    </row>
    <row r="59" spans="2:31" x14ac:dyDescent="0.25">
      <c r="B59" s="4">
        <v>8</v>
      </c>
      <c r="C59" s="4">
        <v>100.64</v>
      </c>
      <c r="D59" s="4">
        <v>133.30000000000001</v>
      </c>
      <c r="E59" s="4">
        <v>68.06</v>
      </c>
      <c r="F59" s="4">
        <v>69.959999999999994</v>
      </c>
      <c r="G59" s="4">
        <v>24.12</v>
      </c>
      <c r="H59" s="4">
        <v>41.47</v>
      </c>
    </row>
    <row r="60" spans="2:31" x14ac:dyDescent="0.25">
      <c r="B60" s="4">
        <v>12</v>
      </c>
      <c r="C60" s="4">
        <v>122.24</v>
      </c>
      <c r="D60" s="4">
        <v>144.07</v>
      </c>
      <c r="E60" s="4">
        <v>88.48</v>
      </c>
      <c r="F60" s="4">
        <v>117.21</v>
      </c>
      <c r="G60" s="4">
        <v>34.28</v>
      </c>
      <c r="H60" s="4">
        <v>55.21</v>
      </c>
    </row>
    <row r="61" spans="2:31" x14ac:dyDescent="0.25">
      <c r="B61" s="4">
        <v>16</v>
      </c>
      <c r="C61" s="4">
        <v>182.97</v>
      </c>
      <c r="D61" s="4">
        <v>80.72</v>
      </c>
      <c r="E61" s="4">
        <v>272.97000000000003</v>
      </c>
      <c r="F61" s="4">
        <v>293.7</v>
      </c>
      <c r="G61" s="4">
        <v>324.54000000000002</v>
      </c>
      <c r="H61" s="4">
        <v>449.88</v>
      </c>
    </row>
    <row r="62" spans="2:31" x14ac:dyDescent="0.25">
      <c r="B62" s="4">
        <v>20</v>
      </c>
      <c r="C62" s="4">
        <v>387.86</v>
      </c>
      <c r="D62" s="4">
        <v>539.95000000000005</v>
      </c>
      <c r="E62" s="4">
        <v>44.46</v>
      </c>
      <c r="F62" s="4">
        <v>25.6</v>
      </c>
      <c r="G62" s="4">
        <v>451.64</v>
      </c>
      <c r="H62" s="4">
        <v>355.99</v>
      </c>
    </row>
    <row r="63" spans="2:31" x14ac:dyDescent="0.25">
      <c r="B63" s="4">
        <v>23</v>
      </c>
      <c r="C63" s="4">
        <v>299.79000000000002</v>
      </c>
      <c r="D63" s="4">
        <v>849.18</v>
      </c>
      <c r="E63" s="4">
        <v>44.06</v>
      </c>
      <c r="F63" s="4">
        <v>29.43</v>
      </c>
      <c r="G63" s="4">
        <v>645.64</v>
      </c>
      <c r="H63" s="4">
        <v>798.54</v>
      </c>
    </row>
    <row r="64" spans="2:31" x14ac:dyDescent="0.25">
      <c r="B64" s="4"/>
      <c r="C64" s="4"/>
      <c r="D64" s="4"/>
      <c r="E64" s="4"/>
      <c r="F64" s="4"/>
      <c r="G64" s="4"/>
      <c r="H64" s="4"/>
    </row>
    <row r="65" spans="1:12" s="1" customFormat="1" ht="14" x14ac:dyDescent="0.25">
      <c r="A65" s="3" t="s">
        <v>26</v>
      </c>
      <c r="B65" s="4"/>
      <c r="C65" s="4"/>
      <c r="D65" s="4"/>
      <c r="E65" s="4"/>
      <c r="F65" s="4"/>
      <c r="G65" s="4"/>
      <c r="H65" s="4"/>
    </row>
    <row r="66" spans="1:12" s="19" customFormat="1" ht="14.5" x14ac:dyDescent="0.25">
      <c r="A66" s="19" t="s">
        <v>15</v>
      </c>
    </row>
    <row r="67" spans="1:12" x14ac:dyDescent="0.25">
      <c r="B67" s="7"/>
      <c r="C67" s="78" t="s">
        <v>27</v>
      </c>
      <c r="D67" s="78"/>
      <c r="E67" s="78"/>
      <c r="F67" s="78"/>
      <c r="G67" s="78"/>
      <c r="H67" s="78"/>
    </row>
    <row r="68" spans="1:12" x14ac:dyDescent="0.25">
      <c r="B68" s="4">
        <v>9</v>
      </c>
      <c r="C68" s="4">
        <v>131.69999999999999</v>
      </c>
      <c r="D68" s="4">
        <v>127.56</v>
      </c>
      <c r="E68" s="4">
        <v>105.88</v>
      </c>
      <c r="F68" s="4">
        <v>96.59</v>
      </c>
      <c r="G68" s="4">
        <v>253.66</v>
      </c>
      <c r="H68" s="4">
        <v>136.79</v>
      </c>
      <c r="I68" s="4"/>
      <c r="J68" s="4"/>
      <c r="K68" s="4"/>
      <c r="L68" s="4"/>
    </row>
    <row r="69" spans="1:12" x14ac:dyDescent="0.25">
      <c r="B69" s="4">
        <v>13</v>
      </c>
      <c r="C69" s="4">
        <v>160.9</v>
      </c>
      <c r="D69" s="4">
        <v>180.23</v>
      </c>
      <c r="E69" s="4">
        <v>101.18</v>
      </c>
      <c r="F69" s="4">
        <v>133.79</v>
      </c>
      <c r="G69" s="4">
        <v>216.96</v>
      </c>
      <c r="H69" s="4">
        <v>256.39999999999998</v>
      </c>
      <c r="I69" s="4"/>
      <c r="J69" s="4"/>
      <c r="K69" s="4"/>
      <c r="L69" s="4"/>
    </row>
    <row r="70" spans="1:12" x14ac:dyDescent="0.25">
      <c r="B70" s="4">
        <v>17</v>
      </c>
      <c r="C70" s="4">
        <v>289.56</v>
      </c>
      <c r="D70" s="4">
        <v>229.98</v>
      </c>
      <c r="E70" s="4">
        <v>217.66</v>
      </c>
      <c r="F70" s="4">
        <v>302.33</v>
      </c>
      <c r="G70" s="4">
        <v>267.67</v>
      </c>
      <c r="H70" s="4">
        <v>282.24</v>
      </c>
      <c r="I70" s="4"/>
      <c r="J70" s="4"/>
      <c r="K70" s="4"/>
      <c r="L70" s="4"/>
    </row>
    <row r="71" spans="1:12" x14ac:dyDescent="0.25">
      <c r="B71" s="4">
        <v>20</v>
      </c>
      <c r="C71" s="4">
        <v>420.33</v>
      </c>
      <c r="D71" s="4">
        <v>374.87</v>
      </c>
      <c r="E71" s="4">
        <v>393.73</v>
      </c>
      <c r="F71" s="4">
        <v>330.78</v>
      </c>
      <c r="G71" s="4">
        <v>422.52</v>
      </c>
      <c r="H71" s="4">
        <v>534.48</v>
      </c>
      <c r="I71" s="4"/>
      <c r="J71" s="4"/>
      <c r="K71" s="4"/>
      <c r="L71" s="4"/>
    </row>
    <row r="72" spans="1:12" x14ac:dyDescent="0.25">
      <c r="B72" s="4">
        <v>23</v>
      </c>
      <c r="C72" s="4">
        <v>569.77</v>
      </c>
      <c r="D72" s="4">
        <v>486.19</v>
      </c>
      <c r="E72" s="4">
        <v>624.6</v>
      </c>
      <c r="F72" s="4">
        <v>574.25</v>
      </c>
      <c r="G72" s="4">
        <v>546.74</v>
      </c>
      <c r="H72" s="4">
        <v>690.64</v>
      </c>
      <c r="I72" s="4"/>
      <c r="J72" s="4"/>
      <c r="K72" s="4"/>
      <c r="L72" s="4"/>
    </row>
    <row r="73" spans="1:12" ht="13" x14ac:dyDescent="0.25">
      <c r="C73" s="78" t="s">
        <v>28</v>
      </c>
      <c r="D73" s="78"/>
      <c r="E73" s="78"/>
      <c r="F73" s="78"/>
      <c r="G73" s="78"/>
      <c r="H73" s="78"/>
    </row>
    <row r="74" spans="1:12" x14ac:dyDescent="0.25">
      <c r="B74" s="4">
        <v>9</v>
      </c>
      <c r="C74" s="4">
        <v>194.22</v>
      </c>
      <c r="D74" s="4">
        <v>222.57</v>
      </c>
      <c r="E74" s="4">
        <v>189.14</v>
      </c>
      <c r="F74" s="4">
        <v>159.27000000000001</v>
      </c>
      <c r="G74" s="4">
        <v>200.4</v>
      </c>
      <c r="H74" s="4">
        <v>144.93</v>
      </c>
    </row>
    <row r="75" spans="1:12" x14ac:dyDescent="0.25">
      <c r="B75" s="4">
        <v>13</v>
      </c>
      <c r="C75" s="4">
        <v>183.41</v>
      </c>
      <c r="D75" s="4">
        <v>179.17</v>
      </c>
      <c r="E75" s="4">
        <v>316.45999999999998</v>
      </c>
      <c r="F75" s="4">
        <v>314.93</v>
      </c>
      <c r="G75" s="4">
        <v>200.55</v>
      </c>
      <c r="H75" s="4">
        <v>142.51</v>
      </c>
    </row>
    <row r="76" spans="1:12" x14ac:dyDescent="0.25">
      <c r="B76" s="4">
        <v>17</v>
      </c>
      <c r="C76" s="4">
        <v>615.83000000000004</v>
      </c>
      <c r="D76" s="4">
        <v>686.25</v>
      </c>
      <c r="E76" s="4">
        <v>542.96</v>
      </c>
      <c r="F76" s="4">
        <v>500.23</v>
      </c>
      <c r="G76" s="4">
        <v>325.60000000000002</v>
      </c>
      <c r="H76" s="4">
        <v>159.77000000000001</v>
      </c>
    </row>
    <row r="77" spans="1:12" x14ac:dyDescent="0.25">
      <c r="B77" s="4">
        <v>20</v>
      </c>
      <c r="C77" s="4">
        <v>1006.5</v>
      </c>
      <c r="D77" s="4">
        <v>970.18</v>
      </c>
      <c r="E77" s="4">
        <v>583.1</v>
      </c>
      <c r="F77" s="4">
        <v>433.79</v>
      </c>
      <c r="G77" s="4">
        <v>634.32000000000005</v>
      </c>
      <c r="H77" s="4">
        <v>575.36</v>
      </c>
    </row>
    <row r="78" spans="1:12" x14ac:dyDescent="0.25">
      <c r="B78" s="4">
        <v>23</v>
      </c>
      <c r="C78" s="4">
        <v>1101.52</v>
      </c>
      <c r="D78" s="4">
        <v>1684.62</v>
      </c>
      <c r="E78" s="4">
        <v>987.15</v>
      </c>
      <c r="F78" s="4">
        <v>859.09</v>
      </c>
      <c r="G78" s="4">
        <v>797.56</v>
      </c>
      <c r="H78" s="4">
        <v>749.92</v>
      </c>
    </row>
    <row r="79" spans="1:12" x14ac:dyDescent="0.25">
      <c r="B79" s="4"/>
      <c r="C79" s="4"/>
      <c r="D79" s="4"/>
      <c r="E79" s="4"/>
      <c r="F79" s="4"/>
      <c r="G79" s="4"/>
      <c r="H79" s="4"/>
    </row>
    <row r="80" spans="1:12" ht="13" x14ac:dyDescent="0.25">
      <c r="A80" s="3" t="s">
        <v>29</v>
      </c>
      <c r="B80" s="4"/>
      <c r="C80" s="4"/>
      <c r="D80" s="4"/>
      <c r="E80" s="4"/>
      <c r="F80" s="4"/>
      <c r="G80" s="4"/>
      <c r="H80" s="4"/>
    </row>
    <row r="81" spans="1:28" s="19" customFormat="1" ht="14.5" x14ac:dyDescent="0.25">
      <c r="A81" s="19" t="s">
        <v>23</v>
      </c>
    </row>
    <row r="82" spans="1:28" x14ac:dyDescent="0.25">
      <c r="B82" s="7"/>
      <c r="C82" s="81" t="s">
        <v>27</v>
      </c>
      <c r="D82" s="81"/>
      <c r="E82" s="81"/>
      <c r="F82" s="81"/>
      <c r="G82" s="81"/>
      <c r="H82" s="81"/>
    </row>
    <row r="83" spans="1:28" x14ac:dyDescent="0.25">
      <c r="B83" s="4">
        <v>6</v>
      </c>
      <c r="C83" s="4">
        <v>67.81</v>
      </c>
      <c r="D83" s="4">
        <v>117.96</v>
      </c>
      <c r="E83" s="4">
        <v>84.31</v>
      </c>
      <c r="F83" s="4">
        <v>59.31</v>
      </c>
      <c r="G83" s="4">
        <v>59.06</v>
      </c>
      <c r="H83" s="4">
        <v>87.29</v>
      </c>
      <c r="I83" s="4"/>
      <c r="J83" s="4"/>
      <c r="K83" s="4"/>
    </row>
    <row r="84" spans="1:28" x14ac:dyDescent="0.25">
      <c r="B84" s="4">
        <v>9</v>
      </c>
      <c r="C84" s="4">
        <v>137.32</v>
      </c>
      <c r="D84" s="4">
        <v>139</v>
      </c>
      <c r="E84" s="4">
        <v>104.63</v>
      </c>
      <c r="F84" s="4">
        <v>127.63</v>
      </c>
      <c r="G84" s="4">
        <v>123.62</v>
      </c>
      <c r="H84" s="4">
        <v>144.81</v>
      </c>
      <c r="I84" s="4"/>
      <c r="J84" s="4"/>
      <c r="K84" s="4"/>
    </row>
    <row r="85" spans="1:28" x14ac:dyDescent="0.25">
      <c r="B85" s="4">
        <v>12</v>
      </c>
      <c r="C85" s="4">
        <v>52.77</v>
      </c>
      <c r="D85" s="4">
        <v>141.58000000000001</v>
      </c>
      <c r="E85" s="4">
        <v>155.25</v>
      </c>
      <c r="F85" s="4">
        <v>127.43</v>
      </c>
      <c r="G85" s="4">
        <v>191.91</v>
      </c>
      <c r="H85" s="4">
        <v>113.15</v>
      </c>
      <c r="I85" s="4"/>
      <c r="J85" s="4"/>
      <c r="K85" s="4"/>
    </row>
    <row r="86" spans="1:28" x14ac:dyDescent="0.25">
      <c r="B86" s="4">
        <v>16</v>
      </c>
      <c r="C86" s="4">
        <v>270.01</v>
      </c>
      <c r="D86" s="4">
        <v>158.35</v>
      </c>
      <c r="E86" s="4">
        <v>202.43</v>
      </c>
      <c r="F86" s="4">
        <v>203.7</v>
      </c>
      <c r="G86" s="4">
        <v>169.45</v>
      </c>
      <c r="H86" s="4">
        <v>165.88</v>
      </c>
      <c r="I86" s="4"/>
      <c r="J86" s="4"/>
      <c r="K86" s="4"/>
    </row>
    <row r="87" spans="1:28" ht="13" x14ac:dyDescent="0.25">
      <c r="C87" s="81" t="s">
        <v>30</v>
      </c>
      <c r="D87" s="81"/>
      <c r="E87" s="81"/>
      <c r="F87" s="81"/>
      <c r="G87" s="81"/>
      <c r="H87" s="81"/>
    </row>
    <row r="88" spans="1:28" x14ac:dyDescent="0.25">
      <c r="B88" s="4">
        <v>6</v>
      </c>
      <c r="C88" s="4">
        <v>149.68</v>
      </c>
      <c r="D88" s="4">
        <v>82.58</v>
      </c>
      <c r="E88" s="4">
        <v>99.95</v>
      </c>
      <c r="F88" s="4">
        <v>71.95</v>
      </c>
      <c r="G88" s="4">
        <v>81.56</v>
      </c>
      <c r="H88" s="4">
        <v>116.1</v>
      </c>
    </row>
    <row r="89" spans="1:28" x14ac:dyDescent="0.25">
      <c r="B89" s="4">
        <v>9</v>
      </c>
      <c r="C89" s="4">
        <v>209.43</v>
      </c>
      <c r="D89" s="4">
        <v>210.1</v>
      </c>
      <c r="E89" s="4">
        <v>113.2</v>
      </c>
      <c r="F89" s="4">
        <v>183.52</v>
      </c>
      <c r="G89" s="4">
        <v>128.96</v>
      </c>
      <c r="H89" s="4">
        <v>157.83000000000001</v>
      </c>
    </row>
    <row r="90" spans="1:28" x14ac:dyDescent="0.25">
      <c r="B90" s="4">
        <v>12</v>
      </c>
      <c r="C90" s="4">
        <v>138.88</v>
      </c>
      <c r="D90" s="4">
        <v>290.83</v>
      </c>
      <c r="E90" s="4">
        <v>246.69</v>
      </c>
      <c r="F90" s="4">
        <v>261.89999999999998</v>
      </c>
      <c r="G90" s="4">
        <v>298.94</v>
      </c>
      <c r="H90" s="4">
        <v>189.39</v>
      </c>
    </row>
    <row r="91" spans="1:28" x14ac:dyDescent="0.25">
      <c r="B91" s="4">
        <v>16</v>
      </c>
      <c r="C91" s="4">
        <v>440.86</v>
      </c>
      <c r="D91" s="4">
        <v>434.62</v>
      </c>
      <c r="E91" s="4">
        <v>649.59</v>
      </c>
      <c r="F91" s="4">
        <v>385.69</v>
      </c>
      <c r="G91" s="4">
        <v>434.32</v>
      </c>
      <c r="H91" s="4">
        <v>268.57</v>
      </c>
    </row>
    <row r="92" spans="1:28" x14ac:dyDescent="0.25">
      <c r="B92" s="4"/>
      <c r="C92" s="4"/>
      <c r="D92" s="4"/>
      <c r="E92" s="4"/>
      <c r="F92" s="4"/>
      <c r="G92" s="4"/>
      <c r="H92" s="4"/>
    </row>
    <row r="93" spans="1:28" s="1" customFormat="1" ht="14" x14ac:dyDescent="0.25">
      <c r="A93" s="3" t="s">
        <v>31</v>
      </c>
      <c r="B93" s="17"/>
      <c r="C93" s="4"/>
      <c r="D93" s="4"/>
      <c r="E93" s="4"/>
      <c r="F93" s="4"/>
      <c r="G93" s="4"/>
      <c r="H93" s="4"/>
      <c r="I93" s="4"/>
      <c r="J93" s="4"/>
    </row>
    <row r="94" spans="1:28" s="19" customFormat="1" ht="14.5" x14ac:dyDescent="0.25">
      <c r="A94" s="19" t="s">
        <v>32</v>
      </c>
    </row>
    <row r="95" spans="1:28" x14ac:dyDescent="0.25">
      <c r="B95" s="7"/>
      <c r="C95" s="78" t="s">
        <v>17</v>
      </c>
      <c r="D95" s="78"/>
      <c r="E95" s="78"/>
      <c r="F95" s="78"/>
      <c r="G95" s="78"/>
      <c r="H95" s="78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x14ac:dyDescent="0.25">
      <c r="B96" s="6">
        <v>6</v>
      </c>
      <c r="C96" s="6">
        <v>148.77000000000001</v>
      </c>
      <c r="D96" s="6">
        <v>121.66</v>
      </c>
      <c r="E96" s="6">
        <v>157.41999999999999</v>
      </c>
      <c r="F96" s="6">
        <v>132.44999999999999</v>
      </c>
      <c r="G96" s="6">
        <v>177.48</v>
      </c>
      <c r="H96" s="6">
        <v>142.88</v>
      </c>
      <c r="I96" s="4"/>
      <c r="J96" s="4"/>
      <c r="K96" s="4"/>
      <c r="L96" s="4"/>
      <c r="S96" s="4"/>
      <c r="T96" s="4"/>
      <c r="U96" s="4"/>
      <c r="V96" s="4"/>
    </row>
    <row r="97" spans="2:22" x14ac:dyDescent="0.25">
      <c r="B97" s="6">
        <v>9</v>
      </c>
      <c r="C97" s="6">
        <v>320.81</v>
      </c>
      <c r="D97" s="6">
        <v>232.2</v>
      </c>
      <c r="E97" s="6">
        <v>343.79</v>
      </c>
      <c r="F97" s="6">
        <v>224.96</v>
      </c>
      <c r="G97" s="6">
        <v>287.86</v>
      </c>
      <c r="H97" s="6">
        <v>240.02</v>
      </c>
      <c r="I97" s="4"/>
      <c r="J97" s="4"/>
      <c r="K97" s="4"/>
      <c r="L97" s="4"/>
      <c r="S97" s="4"/>
      <c r="T97" s="4"/>
      <c r="U97" s="4"/>
      <c r="V97" s="4"/>
    </row>
    <row r="98" spans="2:22" x14ac:dyDescent="0.25">
      <c r="B98" s="6">
        <v>12</v>
      </c>
      <c r="C98" s="6">
        <v>605.61</v>
      </c>
      <c r="D98" s="6">
        <v>471.78</v>
      </c>
      <c r="E98" s="6">
        <v>518.17999999999995</v>
      </c>
      <c r="F98" s="6">
        <v>431.27</v>
      </c>
      <c r="G98" s="6">
        <v>492.95</v>
      </c>
      <c r="H98" s="6">
        <v>419.19</v>
      </c>
      <c r="I98" s="4"/>
      <c r="J98" s="4"/>
      <c r="K98" s="4"/>
      <c r="L98" s="4"/>
      <c r="S98" s="4"/>
      <c r="T98" s="4"/>
      <c r="U98" s="4"/>
      <c r="V98" s="4"/>
    </row>
    <row r="99" spans="2:22" x14ac:dyDescent="0.25">
      <c r="B99" s="6">
        <v>15</v>
      </c>
      <c r="C99" s="6">
        <v>886.61</v>
      </c>
      <c r="D99" s="6">
        <v>828.45</v>
      </c>
      <c r="E99" s="6">
        <v>738.95</v>
      </c>
      <c r="F99" s="6">
        <v>572.49</v>
      </c>
      <c r="G99" s="6">
        <v>874.04</v>
      </c>
      <c r="H99" s="6">
        <v>800.29</v>
      </c>
      <c r="I99" s="4"/>
      <c r="J99" s="4"/>
      <c r="K99" s="4"/>
      <c r="L99" s="4"/>
      <c r="S99" s="4"/>
      <c r="T99" s="4"/>
      <c r="U99" s="4"/>
      <c r="V99" s="4"/>
    </row>
    <row r="100" spans="2:22" x14ac:dyDescent="0.25">
      <c r="B100" s="6">
        <v>18</v>
      </c>
      <c r="C100" s="6">
        <v>1460.03</v>
      </c>
      <c r="D100" s="6">
        <v>1337.78</v>
      </c>
      <c r="E100" s="6">
        <v>1816.19</v>
      </c>
      <c r="F100" s="6">
        <v>1776.78</v>
      </c>
      <c r="G100" s="6">
        <v>1534.98</v>
      </c>
      <c r="H100" s="6">
        <v>1360.64</v>
      </c>
      <c r="I100" s="4"/>
      <c r="J100" s="4"/>
      <c r="K100" s="4"/>
      <c r="L100" s="4"/>
      <c r="S100" s="4"/>
      <c r="T100" s="4"/>
      <c r="U100" s="4"/>
      <c r="V100" s="4"/>
    </row>
    <row r="101" spans="2:22" ht="13" x14ac:dyDescent="0.25">
      <c r="C101" s="78" t="s">
        <v>18</v>
      </c>
      <c r="D101" s="78"/>
      <c r="E101" s="78"/>
      <c r="F101" s="78"/>
      <c r="G101" s="78"/>
      <c r="H101" s="78"/>
    </row>
    <row r="102" spans="2:22" x14ac:dyDescent="0.25">
      <c r="B102" s="6">
        <v>6</v>
      </c>
      <c r="C102" s="6">
        <v>171.36</v>
      </c>
      <c r="D102" s="6">
        <v>159.87</v>
      </c>
      <c r="E102" s="6">
        <v>147.12</v>
      </c>
      <c r="F102" s="6">
        <v>110.11</v>
      </c>
      <c r="G102" s="6">
        <v>180.1</v>
      </c>
      <c r="H102" s="6">
        <v>159.18</v>
      </c>
    </row>
    <row r="103" spans="2:22" x14ac:dyDescent="0.25">
      <c r="B103" s="6">
        <v>9</v>
      </c>
      <c r="C103" s="6">
        <v>256.39</v>
      </c>
      <c r="D103" s="6">
        <v>310.97000000000003</v>
      </c>
      <c r="E103" s="6">
        <v>286.95</v>
      </c>
      <c r="F103" s="6">
        <v>298.47000000000003</v>
      </c>
      <c r="G103" s="6">
        <v>308.93</v>
      </c>
      <c r="H103" s="6">
        <v>264.19</v>
      </c>
    </row>
    <row r="104" spans="2:22" x14ac:dyDescent="0.25">
      <c r="B104" s="6">
        <v>12</v>
      </c>
      <c r="C104" s="6">
        <v>470.57</v>
      </c>
      <c r="D104" s="6">
        <v>403.37</v>
      </c>
      <c r="E104" s="6">
        <v>458.55</v>
      </c>
      <c r="F104" s="6">
        <v>585.84</v>
      </c>
      <c r="G104" s="6">
        <v>464.84</v>
      </c>
      <c r="H104" s="6">
        <v>620.79</v>
      </c>
    </row>
    <row r="105" spans="2:22" x14ac:dyDescent="0.25">
      <c r="B105" s="6">
        <v>15</v>
      </c>
      <c r="C105" s="6">
        <v>1022.6</v>
      </c>
      <c r="D105" s="6">
        <v>767.86</v>
      </c>
      <c r="E105" s="6">
        <v>761.3</v>
      </c>
      <c r="F105" s="6">
        <v>876.66</v>
      </c>
      <c r="G105" s="6">
        <v>919.52</v>
      </c>
      <c r="H105" s="6">
        <v>874.63</v>
      </c>
    </row>
    <row r="106" spans="2:22" x14ac:dyDescent="0.25">
      <c r="B106" s="6">
        <v>18</v>
      </c>
      <c r="C106" s="6">
        <v>1758.01</v>
      </c>
      <c r="D106" s="6">
        <v>1583.89</v>
      </c>
      <c r="E106" s="6">
        <v>1528.1</v>
      </c>
      <c r="F106" s="6">
        <v>1539.22</v>
      </c>
      <c r="G106" s="6">
        <v>1131.97</v>
      </c>
      <c r="H106" s="6">
        <v>1542.34</v>
      </c>
    </row>
    <row r="107" spans="2:22" ht="13" x14ac:dyDescent="0.25">
      <c r="C107" s="78" t="s">
        <v>19</v>
      </c>
      <c r="D107" s="78"/>
      <c r="E107" s="78"/>
      <c r="F107" s="78"/>
      <c r="G107" s="78"/>
      <c r="H107" s="78"/>
    </row>
    <row r="108" spans="2:22" x14ac:dyDescent="0.25">
      <c r="B108" s="6">
        <v>6</v>
      </c>
      <c r="C108" s="6">
        <v>133.76</v>
      </c>
      <c r="D108" s="6">
        <v>183.96</v>
      </c>
      <c r="E108" s="6">
        <v>117.82</v>
      </c>
      <c r="F108" s="6">
        <v>139.33000000000001</v>
      </c>
      <c r="G108" s="6">
        <v>107.41</v>
      </c>
      <c r="H108" s="6">
        <v>168.67</v>
      </c>
    </row>
    <row r="109" spans="2:22" x14ac:dyDescent="0.25">
      <c r="B109" s="6">
        <v>9</v>
      </c>
      <c r="C109" s="6">
        <v>285.20999999999998</v>
      </c>
      <c r="D109" s="6">
        <v>200.77</v>
      </c>
      <c r="E109" s="6">
        <v>230.09</v>
      </c>
      <c r="F109" s="6">
        <v>292</v>
      </c>
      <c r="G109" s="6">
        <v>321.73</v>
      </c>
      <c r="H109" s="6">
        <v>265.74</v>
      </c>
    </row>
    <row r="110" spans="2:22" x14ac:dyDescent="0.25">
      <c r="B110" s="6">
        <v>12</v>
      </c>
      <c r="C110" s="6">
        <v>497.76</v>
      </c>
      <c r="D110" s="6">
        <v>511.8</v>
      </c>
      <c r="E110" s="6">
        <v>608.89</v>
      </c>
      <c r="F110" s="6">
        <v>570.66</v>
      </c>
      <c r="G110" s="6">
        <v>447.8</v>
      </c>
      <c r="H110" s="6">
        <v>346.38</v>
      </c>
    </row>
    <row r="111" spans="2:22" x14ac:dyDescent="0.25">
      <c r="B111" s="6">
        <v>15</v>
      </c>
      <c r="C111" s="6">
        <v>990.3</v>
      </c>
      <c r="D111" s="6">
        <v>557.75</v>
      </c>
      <c r="E111" s="6">
        <v>942.44</v>
      </c>
      <c r="F111" s="6">
        <v>679.53</v>
      </c>
      <c r="G111" s="6">
        <v>563.61</v>
      </c>
      <c r="H111" s="6">
        <v>648.88</v>
      </c>
    </row>
    <row r="112" spans="2:22" x14ac:dyDescent="0.25">
      <c r="B112" s="6">
        <v>18</v>
      </c>
      <c r="C112" s="6">
        <v>1210.8800000000001</v>
      </c>
      <c r="D112" s="6">
        <v>1691.61</v>
      </c>
      <c r="E112" s="6">
        <v>1586.41</v>
      </c>
      <c r="F112" s="6">
        <v>1740.4</v>
      </c>
      <c r="G112" s="6">
        <v>1122.31</v>
      </c>
      <c r="H112" s="6">
        <v>1028.28</v>
      </c>
    </row>
    <row r="113" spans="1:22" x14ac:dyDescent="0.25">
      <c r="B113" s="4"/>
      <c r="C113" s="4"/>
      <c r="D113" s="4"/>
      <c r="E113" s="4"/>
      <c r="F113" s="4"/>
      <c r="G113" s="4"/>
      <c r="H113" s="4"/>
    </row>
    <row r="114" spans="1:22" s="1" customFormat="1" ht="14" x14ac:dyDescent="0.25">
      <c r="A114" s="3" t="s">
        <v>33</v>
      </c>
      <c r="B114" s="4"/>
      <c r="C114" s="4"/>
      <c r="D114" s="4"/>
      <c r="E114" s="4"/>
      <c r="F114" s="4"/>
      <c r="G114" s="4"/>
      <c r="H114" s="4"/>
    </row>
    <row r="115" spans="1:22" s="19" customFormat="1" ht="14.5" x14ac:dyDescent="0.25">
      <c r="A115" s="19" t="s">
        <v>34</v>
      </c>
    </row>
    <row r="116" spans="1:22" x14ac:dyDescent="0.25">
      <c r="B116" s="7"/>
      <c r="C116" s="78" t="s">
        <v>17</v>
      </c>
      <c r="D116" s="78"/>
      <c r="E116" s="78"/>
      <c r="F116" s="78"/>
      <c r="G116" s="78"/>
      <c r="H116" s="78"/>
    </row>
    <row r="117" spans="1:22" x14ac:dyDescent="0.25">
      <c r="B117" s="4">
        <v>7</v>
      </c>
      <c r="C117" s="4">
        <v>112.82</v>
      </c>
      <c r="D117" s="4">
        <v>152.82</v>
      </c>
      <c r="E117" s="4">
        <v>87.69</v>
      </c>
      <c r="F117" s="4">
        <v>72.28</v>
      </c>
      <c r="G117" s="4">
        <v>61.86</v>
      </c>
      <c r="H117" s="4">
        <v>158.52000000000001</v>
      </c>
      <c r="I117" s="4"/>
      <c r="J117" s="4"/>
      <c r="K117" s="4"/>
      <c r="L117" s="4"/>
      <c r="S117" s="4"/>
      <c r="T117" s="4"/>
      <c r="U117" s="4"/>
      <c r="V117" s="4"/>
    </row>
    <row r="118" spans="1:22" x14ac:dyDescent="0.25">
      <c r="B118" s="4">
        <v>10</v>
      </c>
      <c r="C118" s="4">
        <v>279.07</v>
      </c>
      <c r="D118" s="4">
        <v>256.33999999999997</v>
      </c>
      <c r="E118" s="4">
        <v>259.97000000000003</v>
      </c>
      <c r="F118" s="4">
        <v>352</v>
      </c>
      <c r="G118" s="4">
        <v>168.87</v>
      </c>
      <c r="H118" s="4">
        <v>161.94</v>
      </c>
      <c r="I118" s="4"/>
      <c r="J118" s="4"/>
      <c r="K118" s="4"/>
      <c r="L118" s="4"/>
      <c r="S118" s="4"/>
      <c r="T118" s="4"/>
      <c r="U118" s="4"/>
      <c r="V118" s="4"/>
    </row>
    <row r="119" spans="1:22" x14ac:dyDescent="0.25">
      <c r="B119" s="4">
        <v>13</v>
      </c>
      <c r="C119" s="4">
        <v>569.79</v>
      </c>
      <c r="D119" s="4">
        <v>403.49</v>
      </c>
      <c r="E119" s="4">
        <v>338.88</v>
      </c>
      <c r="F119" s="4">
        <v>631.91</v>
      </c>
      <c r="G119" s="4">
        <v>432.95</v>
      </c>
      <c r="H119" s="4">
        <v>519.04999999999995</v>
      </c>
      <c r="I119" s="4"/>
      <c r="J119" s="4"/>
      <c r="K119" s="4"/>
      <c r="L119" s="4"/>
      <c r="S119" s="4"/>
      <c r="T119" s="4"/>
    </row>
    <row r="120" spans="1:22" x14ac:dyDescent="0.25">
      <c r="B120" s="4">
        <v>16</v>
      </c>
      <c r="C120" s="4">
        <v>543.51</v>
      </c>
      <c r="D120" s="4">
        <v>533.48</v>
      </c>
      <c r="E120" s="4">
        <v>460.49</v>
      </c>
      <c r="F120" s="4">
        <v>904.26</v>
      </c>
      <c r="G120" s="4">
        <v>673.64</v>
      </c>
      <c r="H120" s="4">
        <v>736.8</v>
      </c>
      <c r="I120" s="4"/>
      <c r="J120" s="4"/>
      <c r="K120" s="4"/>
      <c r="L120" s="4"/>
      <c r="S120" s="4"/>
      <c r="T120" s="4"/>
    </row>
    <row r="121" spans="1:22" x14ac:dyDescent="0.25">
      <c r="B121" s="4">
        <v>19</v>
      </c>
      <c r="C121" s="4">
        <v>640.5</v>
      </c>
      <c r="D121" s="4">
        <v>706.42</v>
      </c>
      <c r="E121" s="4">
        <v>1042.19</v>
      </c>
      <c r="F121" s="4">
        <v>1193.4000000000001</v>
      </c>
      <c r="G121" s="4">
        <v>1126.6199999999999</v>
      </c>
      <c r="H121" s="4">
        <v>995.16</v>
      </c>
      <c r="I121" s="4"/>
      <c r="J121" s="4"/>
      <c r="K121" s="4"/>
      <c r="L121" s="4"/>
      <c r="S121" s="4"/>
      <c r="T121" s="4"/>
    </row>
    <row r="122" spans="1:22" ht="13" x14ac:dyDescent="0.25">
      <c r="C122" s="78" t="s">
        <v>18</v>
      </c>
      <c r="D122" s="78"/>
      <c r="E122" s="78"/>
      <c r="F122" s="78"/>
      <c r="G122" s="78"/>
      <c r="H122" s="78"/>
    </row>
    <row r="123" spans="1:22" x14ac:dyDescent="0.25">
      <c r="B123" s="4">
        <v>7</v>
      </c>
      <c r="C123" s="4">
        <v>184.96</v>
      </c>
      <c r="D123" s="4">
        <v>158.09</v>
      </c>
      <c r="E123" s="4">
        <v>99.06</v>
      </c>
      <c r="F123" s="4">
        <v>53.4</v>
      </c>
      <c r="G123" s="4">
        <v>156.88</v>
      </c>
      <c r="H123" s="4">
        <v>100.97</v>
      </c>
    </row>
    <row r="124" spans="1:22" x14ac:dyDescent="0.25">
      <c r="B124" s="4">
        <v>10</v>
      </c>
      <c r="C124" s="4">
        <v>270.35000000000002</v>
      </c>
      <c r="D124" s="4">
        <v>323.74</v>
      </c>
      <c r="E124" s="4">
        <v>273.08999999999997</v>
      </c>
      <c r="F124" s="4">
        <v>271.2</v>
      </c>
      <c r="G124" s="4">
        <v>280.67</v>
      </c>
      <c r="H124" s="4">
        <v>221.68</v>
      </c>
    </row>
    <row r="125" spans="1:22" x14ac:dyDescent="0.25">
      <c r="B125" s="4">
        <v>13</v>
      </c>
      <c r="C125" s="4">
        <v>448.25</v>
      </c>
      <c r="D125" s="4">
        <v>328.67</v>
      </c>
      <c r="E125" s="4">
        <v>378.9</v>
      </c>
      <c r="F125" s="4">
        <v>666.12</v>
      </c>
      <c r="G125" s="4">
        <v>305.58999999999997</v>
      </c>
      <c r="H125" s="4">
        <v>613</v>
      </c>
    </row>
    <row r="126" spans="1:22" x14ac:dyDescent="0.25">
      <c r="B126" s="4">
        <v>16</v>
      </c>
      <c r="C126" s="4">
        <v>644.54999999999995</v>
      </c>
      <c r="D126" s="4">
        <v>691.77</v>
      </c>
      <c r="E126" s="4">
        <v>686.75</v>
      </c>
      <c r="F126" s="4">
        <v>641.78</v>
      </c>
      <c r="G126" s="4">
        <v>684.84</v>
      </c>
      <c r="H126" s="4">
        <v>950.08</v>
      </c>
    </row>
    <row r="127" spans="1:22" x14ac:dyDescent="0.25">
      <c r="B127" s="4">
        <v>19</v>
      </c>
      <c r="C127" s="4">
        <v>1005.96</v>
      </c>
      <c r="D127" s="4">
        <v>750</v>
      </c>
      <c r="E127" s="4">
        <v>785.15</v>
      </c>
      <c r="F127" s="4">
        <v>734.14</v>
      </c>
      <c r="G127" s="4">
        <v>1094.23</v>
      </c>
      <c r="H127" s="4">
        <v>1592.39</v>
      </c>
    </row>
    <row r="128" spans="1:22" ht="13" x14ac:dyDescent="0.25">
      <c r="C128" s="78" t="s">
        <v>19</v>
      </c>
      <c r="D128" s="78"/>
      <c r="E128" s="78"/>
      <c r="F128" s="78"/>
      <c r="G128" s="78"/>
      <c r="H128" s="78"/>
    </row>
    <row r="129" spans="1:10" x14ac:dyDescent="0.25">
      <c r="B129" s="4">
        <v>7</v>
      </c>
      <c r="C129" s="4">
        <v>216.94</v>
      </c>
      <c r="D129" s="4">
        <v>224.46</v>
      </c>
      <c r="E129" s="4">
        <v>105.54</v>
      </c>
      <c r="F129" s="4">
        <v>162.9</v>
      </c>
      <c r="G129" s="4">
        <v>92.98</v>
      </c>
      <c r="H129" s="4">
        <v>107.59</v>
      </c>
    </row>
    <row r="130" spans="1:10" x14ac:dyDescent="0.25">
      <c r="B130" s="4">
        <v>10</v>
      </c>
      <c r="C130" s="4">
        <v>191.4</v>
      </c>
      <c r="D130" s="4">
        <v>475.2</v>
      </c>
      <c r="E130" s="4">
        <v>371.39</v>
      </c>
      <c r="F130" s="4">
        <v>153.87</v>
      </c>
      <c r="G130" s="4">
        <v>284.10000000000002</v>
      </c>
      <c r="H130" s="4">
        <v>275.68</v>
      </c>
    </row>
    <row r="131" spans="1:10" x14ac:dyDescent="0.25">
      <c r="B131" s="4">
        <v>13</v>
      </c>
      <c r="C131" s="4">
        <v>563.63</v>
      </c>
      <c r="D131" s="4">
        <v>846.7</v>
      </c>
      <c r="E131" s="4">
        <v>500.74</v>
      </c>
      <c r="F131" s="4">
        <v>762.55</v>
      </c>
      <c r="G131" s="4">
        <v>396.76</v>
      </c>
      <c r="H131" s="4">
        <v>446.15</v>
      </c>
    </row>
    <row r="132" spans="1:10" x14ac:dyDescent="0.25">
      <c r="B132" s="4">
        <v>16</v>
      </c>
      <c r="C132" s="4">
        <v>664.98</v>
      </c>
      <c r="D132" s="4">
        <v>801.88</v>
      </c>
      <c r="E132" s="4">
        <v>648.4</v>
      </c>
      <c r="F132" s="4">
        <v>672.4</v>
      </c>
      <c r="G132" s="4">
        <v>826.07</v>
      </c>
      <c r="H132" s="4">
        <v>930.74</v>
      </c>
    </row>
    <row r="133" spans="1:10" x14ac:dyDescent="0.25">
      <c r="B133" s="4">
        <v>19</v>
      </c>
      <c r="C133" s="4">
        <v>1023.08</v>
      </c>
      <c r="D133" s="4">
        <v>1288.19</v>
      </c>
      <c r="E133" s="4">
        <v>881.7</v>
      </c>
      <c r="F133" s="4">
        <v>588.61</v>
      </c>
      <c r="G133" s="4">
        <v>1657.62</v>
      </c>
      <c r="H133" s="4">
        <v>1099.75</v>
      </c>
    </row>
    <row r="134" spans="1:10" x14ac:dyDescent="0.25">
      <c r="B134" s="4"/>
      <c r="C134" s="4"/>
      <c r="D134" s="4"/>
      <c r="E134" s="4"/>
      <c r="F134" s="4"/>
      <c r="G134" s="4"/>
      <c r="H134" s="4"/>
    </row>
    <row r="135" spans="1:10" s="1" customFormat="1" ht="14" x14ac:dyDescent="0.25">
      <c r="A135" s="3" t="s">
        <v>35</v>
      </c>
      <c r="B135" s="4"/>
      <c r="C135" s="4"/>
      <c r="D135" s="4"/>
      <c r="E135" s="4"/>
      <c r="F135" s="4"/>
      <c r="G135" s="4"/>
      <c r="H135" s="4"/>
    </row>
    <row r="136" spans="1:10" s="19" customFormat="1" x14ac:dyDescent="0.25">
      <c r="A136" s="19" t="s">
        <v>36</v>
      </c>
    </row>
    <row r="137" spans="1:10" ht="17" customHeight="1" x14ac:dyDescent="0.25">
      <c r="B137" s="5" t="s">
        <v>37</v>
      </c>
      <c r="C137" s="81" t="s">
        <v>38</v>
      </c>
      <c r="D137" s="81"/>
      <c r="E137" s="81"/>
      <c r="F137" s="81"/>
      <c r="G137" s="81"/>
      <c r="H137" s="81"/>
      <c r="I137" s="81"/>
      <c r="J137" s="81"/>
    </row>
    <row r="138" spans="1:10" ht="13" x14ac:dyDescent="0.25">
      <c r="B138" s="17" t="s">
        <v>39</v>
      </c>
      <c r="C138" s="30">
        <v>0.993923</v>
      </c>
      <c r="D138" s="30">
        <v>1.088109</v>
      </c>
      <c r="E138" s="30">
        <v>1.0767979999999999</v>
      </c>
      <c r="F138" s="30"/>
      <c r="G138" s="30"/>
      <c r="H138" s="30"/>
      <c r="I138" s="30"/>
      <c r="J138" s="30"/>
    </row>
    <row r="139" spans="1:10" ht="13" x14ac:dyDescent="0.25">
      <c r="B139" s="17" t="s">
        <v>40</v>
      </c>
      <c r="C139" s="30">
        <v>1.052613</v>
      </c>
      <c r="D139" s="30">
        <v>1.781693</v>
      </c>
      <c r="E139" s="30">
        <v>0.98943499999999995</v>
      </c>
      <c r="F139" s="30">
        <v>1.6979660000000001</v>
      </c>
      <c r="G139" s="30">
        <v>1.2944340000000001</v>
      </c>
      <c r="H139" s="30">
        <v>0.78374999999999995</v>
      </c>
      <c r="I139" s="30">
        <v>1.9085369999999999</v>
      </c>
      <c r="J139" s="30">
        <v>0.85784300000000002</v>
      </c>
    </row>
    <row r="140" spans="1:10" ht="13" x14ac:dyDescent="0.25">
      <c r="C140" s="80" t="s">
        <v>41</v>
      </c>
      <c r="D140" s="80"/>
      <c r="E140" s="80"/>
      <c r="F140" s="80"/>
      <c r="G140" s="80"/>
      <c r="H140" s="80"/>
      <c r="I140" s="80"/>
      <c r="J140" s="80"/>
    </row>
    <row r="141" spans="1:10" ht="13" x14ac:dyDescent="0.25">
      <c r="B141" s="17" t="s">
        <v>39</v>
      </c>
      <c r="C141" s="30">
        <v>1.0795920000000001</v>
      </c>
      <c r="D141" s="30">
        <v>0.96162999999999998</v>
      </c>
      <c r="E141" s="30">
        <v>0.97063900000000003</v>
      </c>
      <c r="F141" s="30"/>
      <c r="G141" s="30"/>
      <c r="H141" s="30"/>
      <c r="I141" s="30"/>
      <c r="J141" s="30"/>
    </row>
    <row r="142" spans="1:10" ht="13" x14ac:dyDescent="0.25">
      <c r="B142" s="17" t="s">
        <v>40</v>
      </c>
      <c r="C142" s="30">
        <v>0.39707799999999999</v>
      </c>
      <c r="D142" s="30">
        <v>0.43186400000000003</v>
      </c>
      <c r="E142" s="30">
        <v>0.37419400000000003</v>
      </c>
      <c r="F142" s="30">
        <v>0.36206899999999997</v>
      </c>
      <c r="G142" s="30">
        <v>0.25107299999999999</v>
      </c>
      <c r="H142" s="30">
        <v>0.53912099999999996</v>
      </c>
      <c r="I142" s="30">
        <v>0.47787600000000002</v>
      </c>
      <c r="J142" s="30">
        <v>0.385936</v>
      </c>
    </row>
    <row r="144" spans="1:10" x14ac:dyDescent="0.25">
      <c r="B144" s="5" t="s">
        <v>42</v>
      </c>
      <c r="C144" s="81" t="s">
        <v>38</v>
      </c>
      <c r="D144" s="81"/>
      <c r="E144" s="81"/>
      <c r="F144" s="81"/>
      <c r="G144" s="81"/>
      <c r="H144" s="81"/>
      <c r="I144" s="81"/>
      <c r="J144" s="81"/>
    </row>
    <row r="145" spans="1:20" ht="13" x14ac:dyDescent="0.25">
      <c r="B145" s="17" t="s">
        <v>39</v>
      </c>
      <c r="C145" s="4">
        <v>1.0060370000000001</v>
      </c>
      <c r="D145" s="4">
        <v>0.99680999999999997</v>
      </c>
      <c r="E145" s="4">
        <v>0.92013900000000004</v>
      </c>
      <c r="F145" s="4"/>
      <c r="G145" s="4"/>
      <c r="H145" s="4"/>
      <c r="I145" s="4"/>
      <c r="J145" s="4"/>
    </row>
    <row r="146" spans="1:20" ht="13" x14ac:dyDescent="0.25">
      <c r="B146" s="17" t="s">
        <v>40</v>
      </c>
      <c r="C146" s="4">
        <v>1.146285</v>
      </c>
      <c r="D146" s="4">
        <v>0.74412699999999998</v>
      </c>
      <c r="E146" s="4">
        <v>0.93679100000000004</v>
      </c>
      <c r="F146" s="4">
        <v>0.89196299999999995</v>
      </c>
      <c r="G146" s="4">
        <v>1.247512</v>
      </c>
      <c r="H146" s="4">
        <v>1.121262</v>
      </c>
      <c r="I146" s="4">
        <v>0.93786099999999994</v>
      </c>
      <c r="J146" s="4">
        <v>0.91803599999999996</v>
      </c>
    </row>
    <row r="147" spans="1:20" ht="13" x14ac:dyDescent="0.25">
      <c r="C147" s="81" t="s">
        <v>41</v>
      </c>
      <c r="D147" s="81"/>
      <c r="E147" s="81"/>
      <c r="F147" s="81"/>
      <c r="G147" s="81"/>
      <c r="H147" s="81"/>
      <c r="I147" s="81"/>
      <c r="J147" s="81"/>
    </row>
    <row r="148" spans="1:20" ht="13" x14ac:dyDescent="0.25">
      <c r="B148" s="17" t="s">
        <v>39</v>
      </c>
      <c r="C148" s="4">
        <v>0.93630999999999998</v>
      </c>
      <c r="D148" s="4">
        <v>0.963252</v>
      </c>
      <c r="E148" s="4">
        <v>0.92427999999999999</v>
      </c>
      <c r="F148" s="4"/>
      <c r="G148" s="4"/>
      <c r="H148" s="4"/>
      <c r="I148" s="4"/>
      <c r="J148" s="4"/>
    </row>
    <row r="149" spans="1:20" ht="13" x14ac:dyDescent="0.25">
      <c r="B149" s="17" t="s">
        <v>40</v>
      </c>
      <c r="C149" s="4">
        <v>0.58142099999999997</v>
      </c>
      <c r="D149" s="4">
        <v>0.50732999999999995</v>
      </c>
      <c r="E149" s="4">
        <v>0.67103500000000005</v>
      </c>
      <c r="F149" s="4">
        <v>0.47572199999999998</v>
      </c>
      <c r="G149" s="4">
        <v>0.30481799999999998</v>
      </c>
      <c r="H149" s="4">
        <v>0.31347000000000003</v>
      </c>
      <c r="I149" s="4">
        <v>0.56244000000000005</v>
      </c>
      <c r="J149" s="4">
        <v>0.46483400000000002</v>
      </c>
    </row>
    <row r="150" spans="1:20" ht="13" x14ac:dyDescent="0.25">
      <c r="B150" s="17"/>
      <c r="C150" s="4"/>
      <c r="D150" s="4"/>
      <c r="E150" s="4"/>
      <c r="F150" s="4"/>
      <c r="G150" s="4"/>
      <c r="H150" s="4"/>
      <c r="I150" s="4"/>
      <c r="J150" s="4"/>
    </row>
    <row r="151" spans="1:20" ht="13" x14ac:dyDescent="0.25">
      <c r="A151" s="3" t="s">
        <v>43</v>
      </c>
      <c r="L151" s="3" t="s">
        <v>44</v>
      </c>
    </row>
    <row r="152" spans="1:20" s="19" customFormat="1" ht="14.5" x14ac:dyDescent="0.25">
      <c r="A152" s="19" t="s">
        <v>15</v>
      </c>
      <c r="L152" s="19" t="s">
        <v>7</v>
      </c>
    </row>
    <row r="153" spans="1:20" x14ac:dyDescent="0.25">
      <c r="B153" s="7"/>
      <c r="C153" s="78" t="s">
        <v>17</v>
      </c>
      <c r="D153" s="78"/>
      <c r="E153" s="78"/>
      <c r="F153" s="78"/>
      <c r="G153" s="78"/>
      <c r="H153" s="78"/>
      <c r="I153" s="78"/>
      <c r="J153" s="78"/>
      <c r="L153" s="4" t="s">
        <v>17</v>
      </c>
      <c r="M153" s="4">
        <v>899</v>
      </c>
      <c r="N153" s="4">
        <v>647</v>
      </c>
      <c r="O153" s="4">
        <v>584</v>
      </c>
      <c r="P153" s="4">
        <v>679</v>
      </c>
      <c r="Q153" s="4">
        <v>426</v>
      </c>
      <c r="R153" s="4">
        <v>571</v>
      </c>
      <c r="S153" s="4">
        <v>400</v>
      </c>
      <c r="T153" s="4">
        <v>511</v>
      </c>
    </row>
    <row r="154" spans="1:20" ht="13" x14ac:dyDescent="0.25">
      <c r="B154" s="4">
        <v>8</v>
      </c>
      <c r="C154" s="4">
        <v>143.30000000000001</v>
      </c>
      <c r="D154" s="4">
        <v>102.23</v>
      </c>
      <c r="E154" s="4">
        <v>87.84</v>
      </c>
      <c r="F154" s="4">
        <v>71.87</v>
      </c>
      <c r="G154" s="4">
        <v>68.510000000000005</v>
      </c>
      <c r="H154" s="4">
        <v>125.48</v>
      </c>
      <c r="I154" s="4">
        <v>122.25</v>
      </c>
      <c r="J154" s="4">
        <v>148.59</v>
      </c>
      <c r="L154" s="4" t="s">
        <v>45</v>
      </c>
      <c r="M154" s="4">
        <v>589</v>
      </c>
      <c r="N154" s="4">
        <v>521</v>
      </c>
      <c r="O154" s="4">
        <v>406</v>
      </c>
      <c r="P154" s="4">
        <v>357</v>
      </c>
      <c r="Q154" s="4">
        <v>316</v>
      </c>
      <c r="R154" s="4">
        <v>299</v>
      </c>
      <c r="S154" s="4">
        <v>325</v>
      </c>
      <c r="T154" s="4">
        <v>246</v>
      </c>
    </row>
    <row r="155" spans="1:20" x14ac:dyDescent="0.25">
      <c r="B155" s="4">
        <v>11</v>
      </c>
      <c r="C155" s="4">
        <v>224.99</v>
      </c>
      <c r="D155" s="4">
        <v>103.52</v>
      </c>
      <c r="E155" s="4">
        <v>135.13999999999999</v>
      </c>
      <c r="F155" s="4">
        <v>92.83</v>
      </c>
      <c r="G155" s="4">
        <v>104.67</v>
      </c>
      <c r="H155" s="4">
        <v>133.77000000000001</v>
      </c>
      <c r="I155" s="4">
        <v>155.02000000000001</v>
      </c>
      <c r="J155" s="4">
        <v>201.65</v>
      </c>
      <c r="L155" s="4" t="s">
        <v>46</v>
      </c>
      <c r="M155" s="4">
        <v>354</v>
      </c>
      <c r="N155" s="4">
        <v>191</v>
      </c>
      <c r="O155" s="4">
        <v>317</v>
      </c>
      <c r="P155" s="4">
        <v>132</v>
      </c>
      <c r="Q155" s="4">
        <v>142</v>
      </c>
      <c r="R155" s="4">
        <v>135</v>
      </c>
      <c r="S155" s="4">
        <v>150</v>
      </c>
      <c r="T155" s="4">
        <v>191</v>
      </c>
    </row>
    <row r="156" spans="1:20" ht="13" x14ac:dyDescent="0.25">
      <c r="B156" s="4">
        <v>14</v>
      </c>
      <c r="C156" s="4">
        <v>249.24</v>
      </c>
      <c r="D156" s="4">
        <v>123.84</v>
      </c>
      <c r="E156" s="4">
        <v>172.71</v>
      </c>
      <c r="F156" s="4">
        <v>155.26</v>
      </c>
      <c r="G156" s="4">
        <v>102.88</v>
      </c>
      <c r="H156" s="4">
        <v>133.41</v>
      </c>
      <c r="I156" s="4">
        <v>166.16</v>
      </c>
      <c r="J156" s="4">
        <v>205.79</v>
      </c>
      <c r="L156" s="4" t="s">
        <v>47</v>
      </c>
      <c r="M156" s="4">
        <v>40</v>
      </c>
      <c r="N156" s="4">
        <v>0</v>
      </c>
      <c r="O156" s="4">
        <v>58</v>
      </c>
      <c r="P156" s="4">
        <v>0</v>
      </c>
      <c r="Q156" s="4">
        <v>0</v>
      </c>
      <c r="R156" s="4">
        <v>0</v>
      </c>
      <c r="S156" s="4">
        <v>19</v>
      </c>
      <c r="T156" s="4">
        <v>26</v>
      </c>
    </row>
    <row r="157" spans="1:20" x14ac:dyDescent="0.25">
      <c r="B157" s="4">
        <v>17</v>
      </c>
      <c r="C157" s="4">
        <v>372.4</v>
      </c>
      <c r="D157" s="4">
        <v>207.93</v>
      </c>
      <c r="E157" s="4">
        <v>320.94</v>
      </c>
      <c r="F157" s="4">
        <v>306.31</v>
      </c>
      <c r="G157" s="4">
        <v>168.89</v>
      </c>
      <c r="H157" s="4">
        <v>185.93</v>
      </c>
      <c r="I157" s="4">
        <v>182.25</v>
      </c>
      <c r="J157" s="4">
        <v>224.05</v>
      </c>
    </row>
    <row r="158" spans="1:20" x14ac:dyDescent="0.25">
      <c r="B158" s="4">
        <v>20</v>
      </c>
      <c r="C158" s="4">
        <v>709.36</v>
      </c>
      <c r="D158" s="4">
        <v>417.15</v>
      </c>
      <c r="E158" s="4">
        <v>547.41</v>
      </c>
      <c r="F158" s="4">
        <v>572.17999999999995</v>
      </c>
      <c r="G158" s="4">
        <v>320.31</v>
      </c>
      <c r="H158" s="4">
        <v>367.28</v>
      </c>
      <c r="I158" s="4">
        <v>358.82</v>
      </c>
      <c r="J158" s="4">
        <v>412.67</v>
      </c>
      <c r="K158" s="4"/>
    </row>
    <row r="159" spans="1:20" x14ac:dyDescent="0.25">
      <c r="B159" s="4">
        <v>24</v>
      </c>
      <c r="C159" s="4">
        <v>1686.74</v>
      </c>
      <c r="D159" s="4">
        <v>1020.86</v>
      </c>
      <c r="E159" s="4">
        <v>1069.31</v>
      </c>
      <c r="F159" s="4">
        <v>1119.8900000000001</v>
      </c>
      <c r="G159" s="4">
        <v>803.45</v>
      </c>
      <c r="H159" s="4">
        <v>806.46</v>
      </c>
      <c r="I159" s="4">
        <v>635.73</v>
      </c>
      <c r="J159" s="4">
        <v>761.08</v>
      </c>
      <c r="K159" s="4"/>
    </row>
    <row r="160" spans="1:20" ht="13" x14ac:dyDescent="0.25">
      <c r="C160" s="78" t="s">
        <v>45</v>
      </c>
      <c r="D160" s="78"/>
      <c r="E160" s="78"/>
      <c r="F160" s="78"/>
      <c r="G160" s="78"/>
      <c r="H160" s="78"/>
      <c r="I160" s="78"/>
      <c r="J160" s="78"/>
      <c r="K160" s="4"/>
      <c r="L160" s="4"/>
    </row>
    <row r="161" spans="2:15" x14ac:dyDescent="0.25">
      <c r="B161" s="4">
        <v>8</v>
      </c>
      <c r="C161" s="4">
        <v>95.14</v>
      </c>
      <c r="D161" s="4">
        <v>55.35</v>
      </c>
      <c r="E161" s="4">
        <v>40.85</v>
      </c>
      <c r="F161" s="4">
        <v>41.86</v>
      </c>
      <c r="G161" s="4">
        <v>72.77</v>
      </c>
      <c r="H161" s="4">
        <v>51.69</v>
      </c>
      <c r="I161" s="4">
        <v>33.61</v>
      </c>
      <c r="J161" s="4">
        <v>67.42</v>
      </c>
      <c r="K161" s="4"/>
    </row>
    <row r="162" spans="2:15" x14ac:dyDescent="0.25">
      <c r="B162" s="4">
        <v>11</v>
      </c>
      <c r="C162" s="4">
        <v>115.22</v>
      </c>
      <c r="D162" s="4">
        <v>65.88</v>
      </c>
      <c r="E162" s="4">
        <v>55.05</v>
      </c>
      <c r="F162" s="4">
        <v>87.5</v>
      </c>
      <c r="G162" s="4">
        <v>64.38</v>
      </c>
      <c r="H162" s="4">
        <v>64.08</v>
      </c>
      <c r="I162" s="4">
        <v>36.53</v>
      </c>
      <c r="J162" s="4">
        <v>51.7</v>
      </c>
      <c r="K162" s="4"/>
    </row>
    <row r="163" spans="2:15" x14ac:dyDescent="0.25">
      <c r="B163" s="4">
        <v>14</v>
      </c>
      <c r="C163" s="4">
        <v>126.28</v>
      </c>
      <c r="D163" s="4">
        <v>65.930000000000007</v>
      </c>
      <c r="E163" s="4">
        <v>92.6</v>
      </c>
      <c r="F163" s="4">
        <v>167.56</v>
      </c>
      <c r="G163" s="4">
        <v>92.83</v>
      </c>
      <c r="H163" s="4">
        <v>90.73</v>
      </c>
      <c r="I163" s="4">
        <v>88.1</v>
      </c>
      <c r="J163" s="4">
        <v>72.2</v>
      </c>
      <c r="K163" s="4"/>
    </row>
    <row r="164" spans="2:15" x14ac:dyDescent="0.25">
      <c r="B164" s="4">
        <v>17</v>
      </c>
      <c r="C164" s="4">
        <v>242.29</v>
      </c>
      <c r="D164" s="4">
        <v>129.44999999999999</v>
      </c>
      <c r="E164" s="4">
        <v>199.66</v>
      </c>
      <c r="F164" s="4">
        <v>233.58</v>
      </c>
      <c r="G164" s="4">
        <v>120.09</v>
      </c>
      <c r="H164" s="4">
        <v>142</v>
      </c>
      <c r="I164" s="4">
        <v>122.81</v>
      </c>
      <c r="J164" s="4">
        <v>99.91</v>
      </c>
      <c r="K164" s="4"/>
    </row>
    <row r="165" spans="2:15" x14ac:dyDescent="0.25">
      <c r="B165" s="4">
        <v>20</v>
      </c>
      <c r="C165" s="4">
        <v>3.71</v>
      </c>
      <c r="D165" s="4">
        <v>292.73</v>
      </c>
      <c r="E165" s="4">
        <v>319.04000000000002</v>
      </c>
      <c r="F165" s="4">
        <v>299.70999999999998</v>
      </c>
      <c r="G165" s="4">
        <v>230.34</v>
      </c>
      <c r="H165" s="4">
        <v>217.62</v>
      </c>
      <c r="I165" s="4">
        <v>220.4</v>
      </c>
      <c r="J165" s="4">
        <v>200.79</v>
      </c>
      <c r="K165" s="4"/>
    </row>
    <row r="166" spans="2:15" x14ac:dyDescent="0.25">
      <c r="B166" s="4">
        <v>24</v>
      </c>
      <c r="C166" s="4">
        <v>1036.54</v>
      </c>
      <c r="D166" s="4">
        <v>815.69</v>
      </c>
      <c r="E166" s="4">
        <v>874.75</v>
      </c>
      <c r="F166" s="4">
        <v>588.22</v>
      </c>
      <c r="G166" s="4">
        <v>578.95000000000005</v>
      </c>
      <c r="H166" s="4">
        <v>495.94</v>
      </c>
      <c r="I166" s="4">
        <v>478.71</v>
      </c>
      <c r="J166" s="4">
        <v>329.35</v>
      </c>
      <c r="K166" s="4"/>
    </row>
    <row r="167" spans="2:15" x14ac:dyDescent="0.25">
      <c r="C167" s="78" t="s">
        <v>46</v>
      </c>
      <c r="D167" s="78"/>
      <c r="E167" s="78"/>
      <c r="F167" s="78"/>
      <c r="G167" s="78"/>
      <c r="H167" s="78"/>
      <c r="I167" s="78"/>
      <c r="J167" s="78"/>
      <c r="K167" s="4"/>
    </row>
    <row r="168" spans="2:15" x14ac:dyDescent="0.25">
      <c r="B168" s="4">
        <v>8</v>
      </c>
      <c r="C168" s="4">
        <v>148.53</v>
      </c>
      <c r="D168" s="4">
        <v>127.84</v>
      </c>
      <c r="E168" s="4">
        <v>126.3</v>
      </c>
      <c r="F168" s="4">
        <v>124.49</v>
      </c>
      <c r="G168" s="4">
        <v>112.94</v>
      </c>
      <c r="H168" s="4">
        <v>101.95</v>
      </c>
      <c r="I168" s="4">
        <v>90.16</v>
      </c>
      <c r="J168" s="4">
        <v>87.32</v>
      </c>
      <c r="K168" s="4"/>
      <c r="L168" s="4"/>
    </row>
    <row r="169" spans="2:15" x14ac:dyDescent="0.25">
      <c r="B169" s="4">
        <v>11</v>
      </c>
      <c r="C169" s="4">
        <v>185.34</v>
      </c>
      <c r="D169" s="4">
        <v>135.28</v>
      </c>
      <c r="E169" s="4">
        <v>129.28</v>
      </c>
      <c r="F169" s="4">
        <v>141.79</v>
      </c>
      <c r="G169" s="4">
        <v>132.41</v>
      </c>
      <c r="H169" s="4">
        <v>121.32</v>
      </c>
      <c r="I169" s="4">
        <v>102.33</v>
      </c>
      <c r="J169" s="4">
        <v>95.17</v>
      </c>
      <c r="K169" s="4"/>
      <c r="L169" s="4"/>
    </row>
    <row r="170" spans="2:15" x14ac:dyDescent="0.25">
      <c r="B170" s="4">
        <v>14</v>
      </c>
      <c r="C170" s="4">
        <v>170.24</v>
      </c>
      <c r="D170" s="4">
        <v>129.72999999999999</v>
      </c>
      <c r="E170" s="4">
        <v>92.2</v>
      </c>
      <c r="F170" s="4">
        <v>106.65</v>
      </c>
      <c r="G170" s="4">
        <v>122.65</v>
      </c>
      <c r="H170" s="4">
        <v>99.58</v>
      </c>
      <c r="I170" s="4">
        <v>115.83</v>
      </c>
      <c r="J170" s="4">
        <v>88.07</v>
      </c>
      <c r="K170" s="4"/>
      <c r="L170" s="4"/>
    </row>
    <row r="171" spans="2:15" x14ac:dyDescent="0.25">
      <c r="B171" s="4">
        <v>17</v>
      </c>
      <c r="C171" s="4">
        <v>162.88999999999999</v>
      </c>
      <c r="D171" s="4">
        <v>130.86000000000001</v>
      </c>
      <c r="E171" s="4">
        <v>116.91</v>
      </c>
      <c r="F171" s="4">
        <v>104.63</v>
      </c>
      <c r="G171" s="4">
        <v>124.6</v>
      </c>
      <c r="H171" s="4">
        <v>93.61</v>
      </c>
      <c r="I171" s="4">
        <v>94.97</v>
      </c>
      <c r="J171" s="4">
        <v>126.98</v>
      </c>
      <c r="K171" s="4"/>
      <c r="L171" s="4"/>
    </row>
    <row r="172" spans="2:15" x14ac:dyDescent="0.25">
      <c r="B172" s="4">
        <v>20</v>
      </c>
      <c r="C172" s="4">
        <v>194.17</v>
      </c>
      <c r="D172" s="4">
        <v>156.22999999999999</v>
      </c>
      <c r="E172" s="4">
        <v>173.37</v>
      </c>
      <c r="F172" s="4">
        <v>105.73</v>
      </c>
      <c r="G172" s="4">
        <v>114.03</v>
      </c>
      <c r="H172" s="4">
        <v>85.01</v>
      </c>
      <c r="I172" s="4">
        <v>109.23</v>
      </c>
      <c r="J172" s="4">
        <v>149.19</v>
      </c>
      <c r="K172" s="4"/>
      <c r="L172" s="4"/>
    </row>
    <row r="173" spans="2:15" x14ac:dyDescent="0.25">
      <c r="B173" s="4">
        <v>24</v>
      </c>
      <c r="C173" s="4">
        <v>566.05999999999995</v>
      </c>
      <c r="D173" s="4">
        <v>388.22</v>
      </c>
      <c r="E173" s="4">
        <v>413.4</v>
      </c>
      <c r="F173" s="4">
        <v>287.38</v>
      </c>
      <c r="G173" s="4">
        <v>219.28</v>
      </c>
      <c r="H173" s="4">
        <v>202.21</v>
      </c>
      <c r="I173" s="4">
        <v>279.94</v>
      </c>
      <c r="J173" s="4">
        <v>312.85000000000002</v>
      </c>
      <c r="K173" s="4"/>
      <c r="L173" s="4"/>
    </row>
    <row r="174" spans="2:15" ht="13" x14ac:dyDescent="0.25">
      <c r="C174" s="78" t="s">
        <v>47</v>
      </c>
      <c r="D174" s="78"/>
      <c r="E174" s="78"/>
      <c r="F174" s="78"/>
      <c r="G174" s="78"/>
      <c r="H174" s="78"/>
      <c r="I174" s="78"/>
      <c r="J174" s="78"/>
    </row>
    <row r="175" spans="2:15" x14ac:dyDescent="0.25">
      <c r="B175" s="4">
        <v>8</v>
      </c>
      <c r="C175" s="4">
        <v>100.36</v>
      </c>
      <c r="D175" s="4">
        <v>92.51</v>
      </c>
      <c r="E175" s="4">
        <v>82.79</v>
      </c>
      <c r="F175" s="4">
        <v>74.260000000000005</v>
      </c>
      <c r="G175" s="4">
        <v>70.28</v>
      </c>
      <c r="H175" s="4">
        <v>51.36</v>
      </c>
      <c r="I175" s="4">
        <v>65.64</v>
      </c>
      <c r="J175" s="4">
        <v>60.91</v>
      </c>
      <c r="L175" s="4"/>
      <c r="M175" s="4"/>
      <c r="N175" s="4"/>
      <c r="O175" s="4"/>
    </row>
    <row r="176" spans="2:15" x14ac:dyDescent="0.25">
      <c r="B176" s="4">
        <v>11</v>
      </c>
      <c r="C176" s="4">
        <v>75.73</v>
      </c>
      <c r="D176" s="4">
        <v>48.09</v>
      </c>
      <c r="E176" s="4">
        <v>60</v>
      </c>
      <c r="F176" s="4">
        <v>37.9</v>
      </c>
      <c r="G176" s="4">
        <v>58.93</v>
      </c>
      <c r="H176" s="4">
        <v>49.5</v>
      </c>
      <c r="I176" s="4">
        <v>69.62</v>
      </c>
      <c r="J176" s="4">
        <v>49.08</v>
      </c>
      <c r="L176" s="4"/>
      <c r="M176" s="4"/>
      <c r="N176" s="4"/>
      <c r="O176" s="4"/>
    </row>
    <row r="177" spans="1:18" x14ac:dyDescent="0.25">
      <c r="B177" s="4">
        <v>14</v>
      </c>
      <c r="C177" s="4">
        <v>35.619999999999997</v>
      </c>
      <c r="D177" s="4">
        <v>29.41</v>
      </c>
      <c r="E177" s="4">
        <v>28.66</v>
      </c>
      <c r="F177" s="4">
        <v>0</v>
      </c>
      <c r="G177" s="4">
        <v>16.559999999999999</v>
      </c>
      <c r="H177" s="4">
        <v>40.28</v>
      </c>
      <c r="I177" s="4">
        <v>44.96</v>
      </c>
      <c r="J177" s="4">
        <v>14.96</v>
      </c>
      <c r="L177" s="4"/>
      <c r="M177" s="4"/>
      <c r="N177" s="4"/>
      <c r="O177" s="4"/>
    </row>
    <row r="178" spans="1:18" x14ac:dyDescent="0.25">
      <c r="B178" s="4">
        <v>17</v>
      </c>
      <c r="C178" s="4">
        <v>25.85</v>
      </c>
      <c r="D178" s="4">
        <v>14.1</v>
      </c>
      <c r="E178" s="4">
        <v>13.13</v>
      </c>
      <c r="F178" s="4">
        <v>0</v>
      </c>
      <c r="G178" s="4">
        <v>0</v>
      </c>
      <c r="H178" s="4">
        <v>32.24</v>
      </c>
      <c r="I178" s="4">
        <v>29.81</v>
      </c>
      <c r="J178" s="4">
        <v>14.36</v>
      </c>
      <c r="L178" s="4"/>
      <c r="M178" s="4"/>
      <c r="N178" s="4"/>
      <c r="O178" s="4"/>
    </row>
    <row r="179" spans="1:18" x14ac:dyDescent="0.25">
      <c r="B179" s="4">
        <v>20</v>
      </c>
      <c r="C179" s="4">
        <v>30.93</v>
      </c>
      <c r="D179" s="4">
        <v>0</v>
      </c>
      <c r="E179" s="4">
        <v>0</v>
      </c>
      <c r="F179" s="4">
        <v>0</v>
      </c>
      <c r="G179" s="4">
        <v>0</v>
      </c>
      <c r="H179" s="4">
        <v>46.13</v>
      </c>
      <c r="I179" s="4">
        <v>23.4</v>
      </c>
      <c r="J179" s="4">
        <v>20.28</v>
      </c>
      <c r="L179" s="4"/>
      <c r="N179" s="7"/>
    </row>
    <row r="180" spans="1:18" x14ac:dyDescent="0.25">
      <c r="B180" s="4">
        <v>24</v>
      </c>
      <c r="C180" s="4">
        <v>63.59</v>
      </c>
      <c r="D180" s="4">
        <v>0</v>
      </c>
      <c r="E180" s="4">
        <v>0</v>
      </c>
      <c r="F180" s="4">
        <v>0</v>
      </c>
      <c r="G180" s="4">
        <v>0</v>
      </c>
      <c r="H180" s="4">
        <v>76</v>
      </c>
      <c r="I180" s="4">
        <v>24.94</v>
      </c>
      <c r="J180" s="4">
        <v>42.24</v>
      </c>
      <c r="L180" s="4"/>
      <c r="M180" s="4"/>
      <c r="N180" s="4"/>
      <c r="O180" s="4"/>
    </row>
    <row r="181" spans="1:18" x14ac:dyDescent="0.25">
      <c r="B181" s="4"/>
      <c r="C181" s="4"/>
      <c r="D181" s="4"/>
      <c r="E181" s="4"/>
      <c r="F181" s="4"/>
      <c r="G181" s="4"/>
      <c r="H181" s="4"/>
      <c r="I181" s="4"/>
      <c r="J181" s="4"/>
      <c r="L181" s="4"/>
      <c r="M181" s="4"/>
      <c r="N181" s="4"/>
      <c r="O181" s="4"/>
    </row>
    <row r="182" spans="1:18" ht="13" x14ac:dyDescent="0.25">
      <c r="A182" s="3" t="s">
        <v>48</v>
      </c>
      <c r="B182" s="4"/>
      <c r="G182" s="4"/>
      <c r="H182" s="4"/>
      <c r="I182" s="4"/>
      <c r="J182" s="4"/>
      <c r="L182" s="4"/>
      <c r="M182" s="4"/>
      <c r="N182" s="4"/>
      <c r="O182" s="4"/>
    </row>
    <row r="183" spans="1:18" s="19" customFormat="1" x14ac:dyDescent="0.25">
      <c r="A183" s="19" t="s">
        <v>49</v>
      </c>
    </row>
    <row r="184" spans="1:18" s="11" customFormat="1" x14ac:dyDescent="0.25">
      <c r="B184" s="7"/>
      <c r="C184" s="78" t="s">
        <v>50</v>
      </c>
      <c r="D184" s="78"/>
      <c r="E184" s="78"/>
      <c r="F184" s="78"/>
      <c r="H184" s="7"/>
      <c r="I184" s="19"/>
      <c r="J184" s="7"/>
      <c r="L184" s="7"/>
      <c r="M184" s="7"/>
      <c r="N184" s="7"/>
      <c r="O184" s="7"/>
    </row>
    <row r="185" spans="1:18" ht="25.5" x14ac:dyDescent="0.25">
      <c r="B185" s="7" t="s">
        <v>51</v>
      </c>
      <c r="C185" s="7" t="s">
        <v>17</v>
      </c>
      <c r="D185" s="7" t="s">
        <v>45</v>
      </c>
      <c r="E185" s="7" t="s">
        <v>46</v>
      </c>
      <c r="F185" s="7" t="s">
        <v>47</v>
      </c>
      <c r="H185" s="7"/>
      <c r="I185" s="79"/>
      <c r="J185" s="79"/>
      <c r="K185" s="79"/>
      <c r="L185" s="79"/>
      <c r="M185" s="79"/>
      <c r="N185" s="79"/>
      <c r="O185" s="79"/>
      <c r="P185" s="79"/>
      <c r="Q185" s="79"/>
      <c r="R185" s="79"/>
    </row>
    <row r="186" spans="1:18" x14ac:dyDescent="0.25">
      <c r="B186" s="4">
        <v>32</v>
      </c>
      <c r="C186" s="4">
        <v>1</v>
      </c>
      <c r="D186" s="4"/>
      <c r="E186" s="4"/>
      <c r="F186" s="4"/>
      <c r="H186" s="7"/>
      <c r="I186" s="31"/>
      <c r="J186" s="31"/>
      <c r="K186" s="31"/>
      <c r="L186" s="31"/>
      <c r="M186" s="31"/>
      <c r="N186" s="31"/>
      <c r="O186" s="31"/>
      <c r="P186" s="31"/>
      <c r="Q186" s="31"/>
      <c r="R186" s="31"/>
    </row>
    <row r="187" spans="1:18" x14ac:dyDescent="0.25">
      <c r="B187" s="4">
        <v>27</v>
      </c>
      <c r="C187" s="4">
        <v>1</v>
      </c>
      <c r="D187" s="4"/>
      <c r="E187" s="4"/>
      <c r="F187" s="4"/>
      <c r="H187" s="7"/>
      <c r="I187" s="31"/>
      <c r="J187" s="31"/>
      <c r="K187" s="31"/>
      <c r="L187" s="31"/>
      <c r="M187" s="31"/>
      <c r="N187" s="31"/>
      <c r="O187" s="31"/>
      <c r="P187" s="31"/>
      <c r="Q187" s="31"/>
      <c r="R187" s="31"/>
    </row>
    <row r="188" spans="1:18" x14ac:dyDescent="0.25">
      <c r="B188" s="4">
        <v>30</v>
      </c>
      <c r="C188" s="4">
        <v>1</v>
      </c>
      <c r="D188" s="4"/>
      <c r="E188" s="4"/>
      <c r="F188" s="4"/>
      <c r="H188" s="7"/>
      <c r="I188" s="31"/>
      <c r="J188" s="31"/>
      <c r="K188" s="31"/>
      <c r="L188" s="31"/>
      <c r="M188" s="31"/>
      <c r="N188" s="31"/>
      <c r="O188" s="31"/>
      <c r="P188" s="31"/>
      <c r="Q188" s="31"/>
      <c r="R188" s="31"/>
    </row>
    <row r="189" spans="1:18" x14ac:dyDescent="0.25">
      <c r="B189" s="4">
        <v>31</v>
      </c>
      <c r="C189" s="4">
        <v>1</v>
      </c>
      <c r="D189" s="4"/>
      <c r="E189" s="4"/>
      <c r="F189" s="4"/>
      <c r="H189" s="7"/>
      <c r="I189" s="31"/>
      <c r="J189" s="31"/>
      <c r="K189" s="31"/>
      <c r="L189" s="31"/>
      <c r="M189" s="31"/>
      <c r="N189" s="31"/>
      <c r="O189" s="31"/>
      <c r="P189" s="31"/>
      <c r="Q189" s="31"/>
      <c r="R189" s="31"/>
    </row>
    <row r="190" spans="1:18" x14ac:dyDescent="0.25">
      <c r="B190" s="4">
        <v>31</v>
      </c>
      <c r="C190" s="4">
        <v>1</v>
      </c>
      <c r="D190" s="4"/>
      <c r="E190" s="4"/>
      <c r="F190" s="4"/>
      <c r="H190" s="7"/>
      <c r="I190" s="31"/>
      <c r="J190" s="31"/>
      <c r="K190" s="31"/>
      <c r="L190" s="31"/>
      <c r="M190" s="31"/>
      <c r="N190" s="31"/>
      <c r="O190" s="31"/>
      <c r="P190" s="31"/>
      <c r="Q190" s="31"/>
      <c r="R190" s="31"/>
    </row>
    <row r="191" spans="1:18" x14ac:dyDescent="0.25">
      <c r="B191" s="4">
        <v>27</v>
      </c>
      <c r="C191" s="4">
        <v>1</v>
      </c>
      <c r="D191" s="4"/>
      <c r="E191" s="4"/>
      <c r="F191" s="4"/>
      <c r="H191" s="7"/>
      <c r="I191" s="31"/>
      <c r="J191" s="31"/>
      <c r="K191" s="31"/>
      <c r="L191" s="31"/>
      <c r="M191" s="31"/>
      <c r="N191" s="31"/>
      <c r="O191" s="31"/>
      <c r="P191" s="31"/>
      <c r="Q191" s="31"/>
      <c r="R191" s="31"/>
    </row>
    <row r="192" spans="1:18" x14ac:dyDescent="0.25">
      <c r="B192" s="4">
        <v>30</v>
      </c>
      <c r="C192" s="4">
        <v>1</v>
      </c>
      <c r="D192" s="4"/>
      <c r="E192" s="4"/>
      <c r="F192" s="4"/>
      <c r="H192" s="7"/>
      <c r="I192" s="31"/>
      <c r="J192" s="31"/>
      <c r="K192" s="31"/>
      <c r="L192" s="31"/>
      <c r="M192" s="31"/>
      <c r="N192" s="31"/>
      <c r="O192" s="31"/>
      <c r="P192" s="31"/>
      <c r="Q192" s="31"/>
      <c r="R192" s="31"/>
    </row>
    <row r="193" spans="2:18" x14ac:dyDescent="0.25">
      <c r="B193" s="4">
        <v>31</v>
      </c>
      <c r="C193" s="4">
        <v>1</v>
      </c>
      <c r="D193" s="4"/>
      <c r="E193" s="4"/>
      <c r="F193" s="4"/>
      <c r="H193" s="7"/>
      <c r="I193" s="31"/>
      <c r="J193" s="31"/>
      <c r="K193" s="31"/>
      <c r="L193" s="31"/>
      <c r="M193" s="31"/>
      <c r="N193" s="31"/>
      <c r="O193" s="31"/>
      <c r="P193" s="31"/>
      <c r="Q193" s="31"/>
      <c r="R193" s="31"/>
    </row>
    <row r="194" spans="2:18" x14ac:dyDescent="0.25">
      <c r="B194" s="4">
        <v>33</v>
      </c>
      <c r="C194" s="4">
        <v>1</v>
      </c>
      <c r="D194" s="4"/>
      <c r="E194" s="4"/>
      <c r="F194" s="4"/>
      <c r="H194" s="7"/>
      <c r="I194" s="31"/>
      <c r="J194" s="31"/>
      <c r="K194" s="31"/>
      <c r="L194" s="31"/>
      <c r="M194" s="31"/>
      <c r="N194" s="31"/>
      <c r="O194" s="31"/>
      <c r="P194" s="31"/>
      <c r="Q194" s="31"/>
      <c r="R194" s="31"/>
    </row>
    <row r="195" spans="2:18" x14ac:dyDescent="0.25">
      <c r="B195" s="4">
        <v>29</v>
      </c>
      <c r="C195" s="4">
        <v>1</v>
      </c>
      <c r="D195" s="4"/>
      <c r="E195" s="4"/>
      <c r="F195" s="4"/>
      <c r="H195" s="7"/>
      <c r="I195" s="31"/>
      <c r="J195" s="31"/>
      <c r="K195" s="31"/>
      <c r="L195" s="31"/>
      <c r="M195" s="31"/>
      <c r="N195" s="31"/>
      <c r="O195" s="31"/>
      <c r="P195" s="31"/>
      <c r="Q195" s="31"/>
      <c r="R195" s="31"/>
    </row>
    <row r="196" spans="2:18" x14ac:dyDescent="0.25">
      <c r="B196" s="4">
        <v>43</v>
      </c>
      <c r="C196" s="4"/>
      <c r="D196" s="4"/>
      <c r="E196" s="4">
        <v>1</v>
      </c>
      <c r="F196" s="4"/>
      <c r="H196" s="7"/>
      <c r="I196" s="31"/>
      <c r="J196" s="31"/>
      <c r="K196" s="31"/>
      <c r="L196" s="31"/>
      <c r="M196" s="31"/>
      <c r="N196" s="31"/>
      <c r="O196" s="31"/>
      <c r="P196" s="31"/>
      <c r="Q196" s="31"/>
      <c r="R196" s="31"/>
    </row>
    <row r="197" spans="2:18" x14ac:dyDescent="0.25">
      <c r="B197" s="4">
        <v>29</v>
      </c>
      <c r="C197" s="4"/>
      <c r="D197" s="4"/>
      <c r="E197" s="4">
        <v>1</v>
      </c>
      <c r="F197" s="4"/>
      <c r="I197" s="79"/>
      <c r="J197" s="79"/>
      <c r="K197" s="79"/>
      <c r="L197" s="79"/>
      <c r="M197" s="79"/>
      <c r="N197" s="79"/>
      <c r="O197" s="79"/>
      <c r="P197" s="79"/>
      <c r="Q197" s="79"/>
      <c r="R197" s="79"/>
    </row>
    <row r="198" spans="2:18" x14ac:dyDescent="0.25">
      <c r="B198" s="4">
        <v>31</v>
      </c>
      <c r="C198" s="4"/>
      <c r="D198" s="4"/>
      <c r="E198" s="4">
        <v>1</v>
      </c>
      <c r="F198" s="4"/>
      <c r="H198" s="7"/>
      <c r="I198" s="32"/>
      <c r="J198" s="32"/>
      <c r="K198" s="32"/>
      <c r="L198" s="32"/>
      <c r="M198" s="32"/>
      <c r="N198" s="32"/>
      <c r="O198" s="32"/>
      <c r="P198" s="32"/>
      <c r="Q198" s="32"/>
      <c r="R198" s="32"/>
    </row>
    <row r="199" spans="2:18" x14ac:dyDescent="0.25">
      <c r="B199" s="4">
        <v>36</v>
      </c>
      <c r="C199" s="4"/>
      <c r="D199" s="4"/>
      <c r="E199" s="4">
        <v>1</v>
      </c>
      <c r="F199" s="4"/>
      <c r="H199" s="7"/>
      <c r="I199" s="32"/>
      <c r="J199" s="32"/>
      <c r="K199" s="32"/>
      <c r="L199" s="32"/>
      <c r="M199" s="32"/>
      <c r="N199" s="32"/>
      <c r="O199" s="32"/>
      <c r="P199" s="32"/>
      <c r="Q199" s="32"/>
      <c r="R199" s="32"/>
    </row>
    <row r="200" spans="2:18" x14ac:dyDescent="0.25">
      <c r="B200" s="4">
        <v>39</v>
      </c>
      <c r="C200" s="4"/>
      <c r="D200" s="4"/>
      <c r="E200" s="4">
        <v>1</v>
      </c>
      <c r="F200" s="4"/>
      <c r="H200" s="7"/>
      <c r="I200" s="32"/>
      <c r="J200" s="32"/>
      <c r="K200" s="32"/>
      <c r="L200" s="32"/>
      <c r="M200" s="32"/>
      <c r="N200" s="32"/>
      <c r="O200" s="32"/>
      <c r="P200" s="32"/>
      <c r="Q200" s="32"/>
      <c r="R200" s="34"/>
    </row>
    <row r="201" spans="2:18" x14ac:dyDescent="0.25">
      <c r="B201" s="4">
        <v>45</v>
      </c>
      <c r="C201" s="4"/>
      <c r="D201" s="4"/>
      <c r="E201" s="4">
        <v>1</v>
      </c>
      <c r="F201" s="4"/>
      <c r="H201" s="7"/>
      <c r="I201" s="32"/>
      <c r="J201" s="32"/>
      <c r="K201" s="32"/>
      <c r="L201" s="32"/>
      <c r="M201" s="32"/>
      <c r="N201" s="32"/>
      <c r="O201" s="32"/>
      <c r="P201" s="32"/>
      <c r="Q201" s="32"/>
      <c r="R201" s="32"/>
    </row>
    <row r="202" spans="2:18" x14ac:dyDescent="0.25">
      <c r="B202" s="4">
        <v>38</v>
      </c>
      <c r="C202" s="4"/>
      <c r="D202" s="4"/>
      <c r="E202" s="4">
        <v>1</v>
      </c>
      <c r="F202" s="4"/>
      <c r="H202" s="7"/>
      <c r="I202" s="32"/>
      <c r="J202" s="32"/>
      <c r="K202" s="32"/>
      <c r="L202" s="32"/>
      <c r="M202" s="32"/>
      <c r="N202" s="32"/>
      <c r="O202" s="32"/>
      <c r="P202" s="32"/>
      <c r="Q202" s="32"/>
      <c r="R202" s="32"/>
    </row>
    <row r="203" spans="2:18" x14ac:dyDescent="0.25">
      <c r="B203" s="4">
        <v>39</v>
      </c>
      <c r="C203" s="4"/>
      <c r="D203" s="4"/>
      <c r="E203" s="4">
        <v>1</v>
      </c>
      <c r="F203" s="4"/>
      <c r="H203" s="7"/>
      <c r="I203" s="32"/>
      <c r="J203" s="32"/>
      <c r="K203" s="32"/>
      <c r="L203" s="32"/>
      <c r="M203" s="32"/>
      <c r="N203" s="32"/>
      <c r="O203" s="32"/>
      <c r="P203" s="32"/>
      <c r="Q203" s="32"/>
      <c r="R203" s="32"/>
    </row>
    <row r="204" spans="2:18" x14ac:dyDescent="0.25">
      <c r="B204" s="4">
        <v>48</v>
      </c>
      <c r="C204" s="4"/>
      <c r="D204" s="4"/>
      <c r="E204" s="4">
        <v>1</v>
      </c>
      <c r="F204" s="4"/>
      <c r="H204" s="7"/>
      <c r="I204" s="32"/>
      <c r="J204" s="32"/>
      <c r="K204" s="32"/>
      <c r="L204" s="32"/>
      <c r="M204" s="32"/>
      <c r="N204" s="32"/>
      <c r="O204" s="32"/>
      <c r="P204" s="32"/>
      <c r="Q204" s="32"/>
      <c r="R204" s="32"/>
    </row>
    <row r="205" spans="2:18" x14ac:dyDescent="0.25">
      <c r="B205" s="4">
        <v>80</v>
      </c>
      <c r="C205" s="4"/>
      <c r="D205" s="4"/>
      <c r="E205" s="4">
        <v>0</v>
      </c>
      <c r="F205" s="4"/>
      <c r="H205" s="7"/>
      <c r="I205" s="32"/>
      <c r="J205" s="32"/>
      <c r="K205" s="32"/>
      <c r="L205" s="32"/>
      <c r="M205" s="32"/>
      <c r="N205" s="32"/>
      <c r="O205" s="32"/>
      <c r="P205" s="32"/>
      <c r="Q205" s="32"/>
      <c r="R205" s="32"/>
    </row>
    <row r="206" spans="2:18" x14ac:dyDescent="0.25">
      <c r="B206" s="6">
        <v>29</v>
      </c>
      <c r="C206" s="6"/>
      <c r="D206" s="6">
        <v>1</v>
      </c>
      <c r="E206" s="4"/>
      <c r="F206" s="4"/>
      <c r="H206" s="7"/>
      <c r="I206" s="32"/>
      <c r="J206" s="32"/>
      <c r="K206" s="32"/>
      <c r="L206" s="32"/>
      <c r="M206" s="32"/>
      <c r="N206" s="32"/>
      <c r="O206" s="32"/>
      <c r="P206" s="32"/>
      <c r="Q206" s="32"/>
      <c r="R206" s="32"/>
    </row>
    <row r="207" spans="2:18" x14ac:dyDescent="0.25">
      <c r="B207" s="6">
        <v>36</v>
      </c>
      <c r="C207" s="6"/>
      <c r="D207" s="6">
        <v>1</v>
      </c>
      <c r="E207" s="4"/>
      <c r="F207" s="4"/>
      <c r="H207" s="7"/>
      <c r="I207" s="32"/>
      <c r="J207" s="32"/>
      <c r="K207" s="32"/>
      <c r="L207" s="32"/>
      <c r="M207" s="32"/>
      <c r="N207" s="32"/>
      <c r="O207" s="32"/>
      <c r="P207" s="32"/>
      <c r="Q207" s="32"/>
      <c r="R207" s="32"/>
    </row>
    <row r="208" spans="2:18" x14ac:dyDescent="0.25">
      <c r="B208" s="6">
        <v>39</v>
      </c>
      <c r="C208" s="6"/>
      <c r="D208" s="6">
        <v>1</v>
      </c>
      <c r="E208" s="4"/>
      <c r="F208" s="4"/>
      <c r="H208" s="7"/>
      <c r="I208" s="32"/>
      <c r="J208" s="32"/>
      <c r="K208" s="32"/>
      <c r="L208" s="32"/>
      <c r="M208" s="32"/>
      <c r="N208" s="32"/>
      <c r="O208" s="32"/>
      <c r="P208" s="32"/>
      <c r="Q208" s="32"/>
      <c r="R208" s="32"/>
    </row>
    <row r="209" spans="2:18" x14ac:dyDescent="0.25">
      <c r="B209" s="6">
        <v>31</v>
      </c>
      <c r="C209" s="6"/>
      <c r="D209" s="6">
        <v>1</v>
      </c>
      <c r="E209" s="4"/>
      <c r="F209" s="4"/>
      <c r="I209" s="32"/>
      <c r="J209" s="32"/>
      <c r="K209" s="32"/>
      <c r="L209" s="32"/>
      <c r="M209" s="32"/>
      <c r="N209" s="32"/>
      <c r="O209" s="32"/>
      <c r="P209" s="32"/>
      <c r="Q209" s="32"/>
      <c r="R209" s="32"/>
    </row>
    <row r="210" spans="2:18" x14ac:dyDescent="0.25">
      <c r="B210" s="6">
        <v>40</v>
      </c>
      <c r="C210" s="6"/>
      <c r="D210" s="6">
        <v>1</v>
      </c>
      <c r="E210" s="4"/>
      <c r="F210" s="4"/>
      <c r="I210" s="32"/>
      <c r="J210" s="32"/>
      <c r="K210" s="32"/>
      <c r="L210" s="32"/>
      <c r="M210" s="32"/>
      <c r="N210" s="32"/>
      <c r="O210" s="32"/>
      <c r="P210" s="32"/>
      <c r="Q210" s="32"/>
      <c r="R210" s="32"/>
    </row>
    <row r="211" spans="2:18" x14ac:dyDescent="0.25">
      <c r="B211" s="6">
        <v>29</v>
      </c>
      <c r="C211" s="6"/>
      <c r="D211" s="6">
        <v>1</v>
      </c>
      <c r="E211" s="4"/>
      <c r="F211" s="4"/>
      <c r="I211" s="32"/>
      <c r="J211" s="32"/>
      <c r="K211" s="32"/>
      <c r="L211" s="32"/>
      <c r="M211" s="32"/>
      <c r="N211" s="32"/>
      <c r="O211" s="32"/>
      <c r="P211" s="32"/>
      <c r="Q211" s="32"/>
      <c r="R211" s="32"/>
    </row>
    <row r="212" spans="2:18" x14ac:dyDescent="0.25">
      <c r="B212" s="6">
        <v>36</v>
      </c>
      <c r="C212" s="6"/>
      <c r="D212" s="6">
        <v>1</v>
      </c>
      <c r="E212" s="4"/>
      <c r="F212" s="4"/>
      <c r="I212" s="33"/>
      <c r="J212" s="33"/>
      <c r="K212" s="33"/>
      <c r="L212" s="33"/>
      <c r="M212" s="33"/>
      <c r="N212" s="33"/>
      <c r="O212" s="33"/>
      <c r="P212" s="33"/>
      <c r="Q212" s="33"/>
      <c r="R212" s="32"/>
    </row>
    <row r="213" spans="2:18" x14ac:dyDescent="0.25">
      <c r="B213" s="6">
        <v>42</v>
      </c>
      <c r="C213" s="6"/>
      <c r="D213" s="6">
        <v>1</v>
      </c>
      <c r="E213" s="4"/>
      <c r="F213" s="4"/>
      <c r="I213" s="33"/>
      <c r="J213" s="33"/>
      <c r="K213" s="33"/>
      <c r="L213" s="33"/>
      <c r="M213" s="33"/>
      <c r="N213" s="33"/>
      <c r="O213" s="33"/>
      <c r="P213" s="33"/>
      <c r="Q213" s="33"/>
      <c r="R213" s="32"/>
    </row>
    <row r="214" spans="2:18" x14ac:dyDescent="0.25">
      <c r="B214" s="6">
        <v>38</v>
      </c>
      <c r="C214" s="6"/>
      <c r="D214" s="6">
        <v>1</v>
      </c>
      <c r="E214" s="4"/>
      <c r="F214" s="4"/>
      <c r="I214" s="79"/>
      <c r="J214" s="79"/>
      <c r="K214" s="79"/>
      <c r="L214" s="79"/>
      <c r="M214" s="79"/>
      <c r="N214" s="79"/>
      <c r="O214" s="79"/>
      <c r="P214" s="79"/>
      <c r="Q214" s="79"/>
      <c r="R214" s="79"/>
    </row>
    <row r="215" spans="2:18" x14ac:dyDescent="0.25">
      <c r="B215" s="6">
        <v>45</v>
      </c>
      <c r="C215" s="6"/>
      <c r="D215" s="6">
        <v>1</v>
      </c>
      <c r="E215" s="4"/>
      <c r="F215" s="4"/>
      <c r="H215" s="7"/>
      <c r="I215" s="24"/>
      <c r="J215" s="24"/>
      <c r="K215" s="24"/>
      <c r="L215" s="24"/>
      <c r="M215" s="24"/>
      <c r="N215" s="24"/>
      <c r="O215" s="24"/>
      <c r="P215" s="24"/>
      <c r="Q215" s="24"/>
      <c r="R215" s="24"/>
    </row>
    <row r="216" spans="2:18" x14ac:dyDescent="0.25">
      <c r="B216" s="4">
        <v>53</v>
      </c>
      <c r="C216" s="4"/>
      <c r="D216" s="4"/>
      <c r="E216" s="4"/>
      <c r="F216" s="4">
        <v>1</v>
      </c>
      <c r="H216" s="7"/>
      <c r="I216" s="24"/>
      <c r="J216" s="24"/>
      <c r="K216" s="24"/>
      <c r="L216" s="24"/>
      <c r="M216" s="24"/>
      <c r="N216" s="24"/>
      <c r="O216" s="24"/>
      <c r="P216" s="24"/>
      <c r="Q216" s="24"/>
      <c r="R216" s="24"/>
    </row>
    <row r="217" spans="2:18" x14ac:dyDescent="0.25">
      <c r="B217" s="4">
        <v>45</v>
      </c>
      <c r="C217" s="4"/>
      <c r="D217" s="4"/>
      <c r="E217" s="4"/>
      <c r="F217" s="4">
        <v>1</v>
      </c>
      <c r="H217" s="7"/>
      <c r="I217" s="24"/>
      <c r="J217" s="24"/>
      <c r="K217" s="24"/>
      <c r="L217" s="24"/>
      <c r="M217" s="24"/>
      <c r="N217" s="24"/>
      <c r="O217" s="24"/>
      <c r="P217" s="24"/>
      <c r="Q217" s="24"/>
      <c r="R217" s="24"/>
    </row>
    <row r="218" spans="2:18" x14ac:dyDescent="0.25">
      <c r="B218" s="4">
        <v>57</v>
      </c>
      <c r="C218" s="4"/>
      <c r="D218" s="4"/>
      <c r="E218" s="4"/>
      <c r="F218" s="4">
        <v>1</v>
      </c>
      <c r="H218" s="7"/>
      <c r="I218" s="24"/>
      <c r="J218" s="24"/>
      <c r="K218" s="24"/>
      <c r="L218" s="24"/>
      <c r="M218" s="24"/>
      <c r="N218" s="24"/>
      <c r="O218" s="24"/>
      <c r="P218" s="24"/>
      <c r="Q218" s="24"/>
      <c r="R218" s="24"/>
    </row>
    <row r="219" spans="2:18" x14ac:dyDescent="0.25">
      <c r="B219" s="4">
        <v>80</v>
      </c>
      <c r="C219" s="4"/>
      <c r="D219" s="4"/>
      <c r="E219" s="4"/>
      <c r="F219" s="4">
        <v>0</v>
      </c>
      <c r="H219" s="7"/>
      <c r="I219" s="24"/>
      <c r="J219" s="24"/>
      <c r="K219" s="24"/>
      <c r="L219" s="24"/>
      <c r="M219" s="24"/>
      <c r="N219" s="24"/>
      <c r="O219" s="24"/>
      <c r="P219" s="24"/>
      <c r="Q219" s="24"/>
      <c r="R219" s="24"/>
    </row>
    <row r="220" spans="2:18" x14ac:dyDescent="0.25">
      <c r="B220" s="4">
        <v>80</v>
      </c>
      <c r="C220" s="4"/>
      <c r="D220" s="4"/>
      <c r="E220" s="4"/>
      <c r="F220" s="4">
        <v>0</v>
      </c>
      <c r="H220" s="7"/>
      <c r="I220" s="24"/>
      <c r="J220" s="24"/>
      <c r="K220" s="24"/>
      <c r="L220" s="24"/>
      <c r="M220" s="24"/>
      <c r="N220" s="24"/>
      <c r="O220" s="24"/>
      <c r="P220" s="24"/>
      <c r="Q220" s="24"/>
      <c r="R220" s="24"/>
    </row>
    <row r="221" spans="2:18" x14ac:dyDescent="0.25">
      <c r="B221" s="4">
        <v>80</v>
      </c>
      <c r="C221" s="4"/>
      <c r="D221" s="4"/>
      <c r="E221" s="4"/>
      <c r="F221" s="4">
        <v>0</v>
      </c>
      <c r="H221" s="7"/>
      <c r="I221" s="24"/>
      <c r="J221" s="24"/>
      <c r="K221" s="24"/>
      <c r="L221" s="24"/>
      <c r="M221" s="24"/>
      <c r="N221" s="24"/>
      <c r="O221" s="24"/>
      <c r="P221" s="24"/>
      <c r="Q221" s="24"/>
      <c r="R221" s="24"/>
    </row>
    <row r="222" spans="2:18" x14ac:dyDescent="0.25">
      <c r="B222" s="4">
        <v>80</v>
      </c>
      <c r="C222" s="4"/>
      <c r="D222" s="4"/>
      <c r="E222" s="4"/>
      <c r="F222" s="4">
        <v>0</v>
      </c>
      <c r="H222" s="7"/>
      <c r="I222" s="24"/>
      <c r="J222" s="24"/>
      <c r="K222" s="24"/>
      <c r="L222" s="24"/>
      <c r="M222" s="24"/>
      <c r="N222" s="24"/>
      <c r="O222" s="24"/>
      <c r="P222" s="24"/>
      <c r="Q222" s="24"/>
      <c r="R222" s="24"/>
    </row>
    <row r="223" spans="2:18" x14ac:dyDescent="0.25">
      <c r="B223" s="4">
        <v>80</v>
      </c>
      <c r="C223" s="4"/>
      <c r="D223" s="4"/>
      <c r="E223" s="4"/>
      <c r="F223" s="4">
        <v>0</v>
      </c>
      <c r="H223" s="7"/>
      <c r="I223" s="24"/>
      <c r="J223" s="24"/>
      <c r="K223" s="24"/>
      <c r="L223" s="24"/>
      <c r="M223" s="24"/>
      <c r="N223" s="24"/>
      <c r="O223" s="24"/>
      <c r="P223" s="24"/>
      <c r="Q223" s="24"/>
      <c r="R223" s="24"/>
    </row>
    <row r="224" spans="2:18" x14ac:dyDescent="0.25">
      <c r="B224" s="4">
        <v>80</v>
      </c>
      <c r="C224" s="4"/>
      <c r="D224" s="4"/>
      <c r="E224" s="4"/>
      <c r="F224" s="4">
        <v>0</v>
      </c>
      <c r="H224" s="7"/>
      <c r="I224" s="24"/>
      <c r="J224" s="24"/>
      <c r="K224" s="24"/>
      <c r="L224" s="24"/>
      <c r="M224" s="24"/>
      <c r="N224" s="24"/>
      <c r="O224" s="24"/>
      <c r="P224" s="24"/>
      <c r="Q224" s="24"/>
      <c r="R224" s="24"/>
    </row>
    <row r="225" spans="1:18" x14ac:dyDescent="0.25">
      <c r="B225" s="4">
        <v>80</v>
      </c>
      <c r="C225" s="4"/>
      <c r="D225" s="4"/>
      <c r="E225" s="4"/>
      <c r="F225" s="4">
        <v>0</v>
      </c>
      <c r="H225" s="7"/>
      <c r="I225" s="24"/>
      <c r="J225" s="24"/>
      <c r="K225" s="24"/>
      <c r="L225" s="24"/>
      <c r="M225" s="24"/>
      <c r="N225" s="24"/>
      <c r="O225" s="24"/>
      <c r="P225" s="24"/>
      <c r="Q225" s="24"/>
      <c r="R225" s="24"/>
    </row>
    <row r="227" spans="1:18" ht="14" x14ac:dyDescent="0.25">
      <c r="A227" s="3" t="s">
        <v>52</v>
      </c>
      <c r="B227" s="1"/>
      <c r="C227" s="1"/>
      <c r="D227" s="1"/>
      <c r="E227" s="1"/>
      <c r="F227" s="1"/>
      <c r="G227" s="1"/>
    </row>
    <row r="228" spans="1:18" ht="14.5" x14ac:dyDescent="0.25">
      <c r="A228" s="19" t="s">
        <v>23</v>
      </c>
      <c r="B228" s="19"/>
      <c r="C228" s="19"/>
      <c r="D228" s="19"/>
      <c r="E228" s="19"/>
      <c r="F228" s="19"/>
      <c r="G228" s="19"/>
    </row>
    <row r="229" spans="1:18" x14ac:dyDescent="0.25">
      <c r="B229" s="7"/>
      <c r="C229" s="78" t="s">
        <v>17</v>
      </c>
      <c r="D229" s="78"/>
      <c r="E229" s="78"/>
      <c r="F229" s="78"/>
      <c r="G229" s="78"/>
      <c r="H229" s="78"/>
    </row>
    <row r="230" spans="1:18" x14ac:dyDescent="0.25">
      <c r="B230" s="4">
        <v>7</v>
      </c>
      <c r="C230" s="4">
        <v>149.38999999999999</v>
      </c>
      <c r="D230" s="4">
        <v>129.24</v>
      </c>
      <c r="E230" s="4">
        <v>83.04</v>
      </c>
      <c r="F230" s="4">
        <v>118.11</v>
      </c>
      <c r="G230" s="4">
        <v>76.900000000000006</v>
      </c>
      <c r="H230" s="4">
        <v>69.900000000000006</v>
      </c>
    </row>
    <row r="231" spans="1:18" x14ac:dyDescent="0.25">
      <c r="B231" s="4">
        <v>10</v>
      </c>
      <c r="C231" s="4">
        <v>205.8</v>
      </c>
      <c r="D231" s="4">
        <v>156.97999999999999</v>
      </c>
      <c r="E231" s="4">
        <v>151.08000000000001</v>
      </c>
      <c r="F231" s="4">
        <v>181.86</v>
      </c>
      <c r="G231" s="4">
        <v>99.74</v>
      </c>
      <c r="H231" s="4">
        <v>72.14</v>
      </c>
    </row>
    <row r="232" spans="1:18" x14ac:dyDescent="0.25">
      <c r="B232" s="4">
        <v>13</v>
      </c>
      <c r="C232" s="4">
        <v>269.91000000000003</v>
      </c>
      <c r="D232" s="4">
        <v>206.7</v>
      </c>
      <c r="E232" s="4">
        <v>214.01</v>
      </c>
      <c r="F232" s="4">
        <v>288.39</v>
      </c>
      <c r="G232" s="4">
        <v>190.62</v>
      </c>
      <c r="H232" s="4">
        <v>157.87</v>
      </c>
    </row>
    <row r="233" spans="1:18" s="19" customFormat="1" x14ac:dyDescent="0.25">
      <c r="A233" s="5"/>
      <c r="B233" s="4">
        <v>16</v>
      </c>
      <c r="C233" s="4">
        <v>416.52</v>
      </c>
      <c r="D233" s="4">
        <v>307.48</v>
      </c>
      <c r="E233" s="4">
        <v>339.89</v>
      </c>
      <c r="F233" s="4">
        <v>469.3</v>
      </c>
      <c r="G233" s="4">
        <v>374.37</v>
      </c>
      <c r="H233" s="4">
        <v>239.95</v>
      </c>
    </row>
    <row r="234" spans="1:18" x14ac:dyDescent="0.25">
      <c r="B234" s="4">
        <v>19</v>
      </c>
      <c r="C234" s="4">
        <v>681.97</v>
      </c>
      <c r="D234" s="4">
        <v>487</v>
      </c>
      <c r="E234" s="4">
        <v>610.21</v>
      </c>
      <c r="F234" s="4">
        <v>811.45</v>
      </c>
      <c r="G234" s="4">
        <v>570.49</v>
      </c>
      <c r="H234" s="4">
        <v>332.79</v>
      </c>
      <c r="I234" s="4"/>
    </row>
    <row r="235" spans="1:18" ht="13" x14ac:dyDescent="0.25">
      <c r="C235" s="78" t="s">
        <v>45</v>
      </c>
      <c r="D235" s="78"/>
      <c r="E235" s="78"/>
      <c r="F235" s="78"/>
      <c r="G235" s="78"/>
      <c r="H235" s="78"/>
    </row>
    <row r="236" spans="1:18" x14ac:dyDescent="0.25">
      <c r="B236" s="4">
        <v>7</v>
      </c>
      <c r="C236" s="4">
        <v>94.97</v>
      </c>
      <c r="D236" s="4">
        <v>85.5</v>
      </c>
      <c r="E236" s="4">
        <v>80.849999999999994</v>
      </c>
      <c r="F236" s="4">
        <v>87.54</v>
      </c>
      <c r="G236" s="4">
        <v>85.26</v>
      </c>
      <c r="H236" s="4">
        <v>80.97</v>
      </c>
    </row>
    <row r="237" spans="1:18" x14ac:dyDescent="0.25">
      <c r="B237" s="4">
        <v>10</v>
      </c>
      <c r="C237" s="4">
        <v>148.86000000000001</v>
      </c>
      <c r="D237" s="4">
        <v>131.77000000000001</v>
      </c>
      <c r="E237" s="4">
        <v>109.79</v>
      </c>
      <c r="F237" s="4">
        <v>143.63</v>
      </c>
      <c r="G237" s="4">
        <v>154.94</v>
      </c>
      <c r="H237" s="4">
        <v>127.98</v>
      </c>
    </row>
    <row r="238" spans="1:18" x14ac:dyDescent="0.25">
      <c r="B238" s="4">
        <v>13</v>
      </c>
      <c r="C238" s="4">
        <v>190.93</v>
      </c>
      <c r="D238" s="4">
        <v>163.80000000000001</v>
      </c>
      <c r="E238" s="4">
        <v>104.29</v>
      </c>
      <c r="F238" s="4">
        <v>219.22</v>
      </c>
      <c r="G238" s="4">
        <v>170.04</v>
      </c>
      <c r="H238" s="4">
        <v>112.36</v>
      </c>
    </row>
    <row r="239" spans="1:18" x14ac:dyDescent="0.25">
      <c r="B239" s="4">
        <v>16</v>
      </c>
      <c r="C239" s="4">
        <v>222.33</v>
      </c>
      <c r="D239" s="4">
        <v>239.02</v>
      </c>
      <c r="E239" s="4">
        <v>175.67</v>
      </c>
      <c r="F239" s="4">
        <v>147.12</v>
      </c>
      <c r="G239" s="4">
        <v>134.82</v>
      </c>
      <c r="H239" s="4">
        <v>73.77</v>
      </c>
    </row>
    <row r="240" spans="1:18" x14ac:dyDescent="0.25">
      <c r="B240" s="4">
        <v>19</v>
      </c>
      <c r="C240" s="4">
        <v>339.51</v>
      </c>
      <c r="D240" s="4">
        <v>324.39999999999998</v>
      </c>
      <c r="E240" s="4">
        <v>278.51</v>
      </c>
      <c r="F240" s="4">
        <v>207.33</v>
      </c>
      <c r="G240" s="4">
        <v>183.2</v>
      </c>
      <c r="H240" s="4">
        <v>76.75</v>
      </c>
    </row>
    <row r="241" spans="1:53" x14ac:dyDescent="0.25">
      <c r="C241" s="78" t="s">
        <v>46</v>
      </c>
      <c r="D241" s="78"/>
      <c r="E241" s="78"/>
      <c r="F241" s="78"/>
      <c r="G241" s="78"/>
      <c r="H241" s="78"/>
    </row>
    <row r="242" spans="1:53" x14ac:dyDescent="0.25">
      <c r="B242" s="4">
        <v>7</v>
      </c>
      <c r="C242" s="4">
        <v>151.96</v>
      </c>
      <c r="D242" s="4">
        <v>104.43</v>
      </c>
      <c r="E242" s="4">
        <v>86.62</v>
      </c>
      <c r="F242" s="4">
        <v>69.099999999999994</v>
      </c>
      <c r="G242" s="4">
        <v>87.57</v>
      </c>
      <c r="H242" s="4">
        <v>79.3</v>
      </c>
    </row>
    <row r="243" spans="1:53" x14ac:dyDescent="0.25">
      <c r="B243" s="4">
        <v>10</v>
      </c>
      <c r="C243" s="4">
        <v>315.81</v>
      </c>
      <c r="D243" s="4">
        <v>154.75</v>
      </c>
      <c r="E243" s="4">
        <v>160.47999999999999</v>
      </c>
      <c r="F243" s="4">
        <v>115.33</v>
      </c>
      <c r="G243" s="4">
        <v>86.97</v>
      </c>
      <c r="H243" s="4">
        <v>77.650000000000006</v>
      </c>
    </row>
    <row r="244" spans="1:53" x14ac:dyDescent="0.25">
      <c r="B244" s="4">
        <v>13</v>
      </c>
      <c r="C244" s="4">
        <v>317.85000000000002</v>
      </c>
      <c r="D244" s="4">
        <v>184.79</v>
      </c>
      <c r="E244" s="4">
        <v>186.86</v>
      </c>
      <c r="F244" s="4">
        <v>83.01</v>
      </c>
      <c r="G244" s="4">
        <v>126</v>
      </c>
      <c r="H244" s="4">
        <v>122.99</v>
      </c>
    </row>
    <row r="245" spans="1:53" x14ac:dyDescent="0.25">
      <c r="B245" s="4">
        <v>16</v>
      </c>
      <c r="C245" s="4">
        <v>283.23</v>
      </c>
      <c r="D245" s="4">
        <v>178.04</v>
      </c>
      <c r="E245" s="4">
        <v>218.71</v>
      </c>
      <c r="F245" s="4">
        <v>100.32</v>
      </c>
      <c r="G245" s="4">
        <v>210.13</v>
      </c>
      <c r="H245" s="4">
        <v>163.65</v>
      </c>
    </row>
    <row r="246" spans="1:53" x14ac:dyDescent="0.25">
      <c r="B246" s="4">
        <v>19</v>
      </c>
      <c r="C246" s="4">
        <v>308.70999999999998</v>
      </c>
      <c r="D246" s="4">
        <v>273.20999999999998</v>
      </c>
      <c r="E246" s="4">
        <v>308.14999999999998</v>
      </c>
      <c r="F246" s="4">
        <v>190.2</v>
      </c>
      <c r="G246" s="4">
        <v>276.01</v>
      </c>
      <c r="H246" s="4">
        <v>215.52</v>
      </c>
    </row>
    <row r="247" spans="1:53" ht="13" x14ac:dyDescent="0.25">
      <c r="C247" s="78" t="s">
        <v>47</v>
      </c>
      <c r="D247" s="78"/>
      <c r="E247" s="78"/>
      <c r="F247" s="78"/>
      <c r="G247" s="78"/>
      <c r="H247" s="78"/>
    </row>
    <row r="248" spans="1:53" x14ac:dyDescent="0.25">
      <c r="B248" s="4">
        <v>7</v>
      </c>
      <c r="C248" s="4">
        <v>74.58</v>
      </c>
      <c r="D248" s="4">
        <v>97.05</v>
      </c>
      <c r="E248" s="4">
        <v>90.11</v>
      </c>
      <c r="F248" s="4">
        <v>78.209999999999994</v>
      </c>
      <c r="G248" s="4">
        <v>83.83</v>
      </c>
      <c r="H248" s="4">
        <v>67.17</v>
      </c>
    </row>
    <row r="249" spans="1:53" x14ac:dyDescent="0.25">
      <c r="B249" s="4">
        <v>10</v>
      </c>
      <c r="C249" s="4">
        <v>64.39</v>
      </c>
      <c r="D249" s="4">
        <v>128.27000000000001</v>
      </c>
      <c r="E249" s="4">
        <v>104.86</v>
      </c>
      <c r="F249" s="4">
        <v>87.29</v>
      </c>
      <c r="G249" s="4">
        <v>81.680000000000007</v>
      </c>
      <c r="H249" s="4">
        <v>68.849999999999994</v>
      </c>
    </row>
    <row r="250" spans="1:53" x14ac:dyDescent="0.25">
      <c r="B250" s="4">
        <v>13</v>
      </c>
      <c r="C250" s="4">
        <v>42.76</v>
      </c>
      <c r="D250" s="4">
        <v>58.23</v>
      </c>
      <c r="E250" s="4">
        <v>29.89</v>
      </c>
      <c r="F250" s="4">
        <v>45.16</v>
      </c>
      <c r="G250" s="4">
        <v>44.31</v>
      </c>
      <c r="H250" s="4">
        <v>30.77</v>
      </c>
    </row>
    <row r="251" spans="1:53" x14ac:dyDescent="0.25">
      <c r="B251" s="4">
        <v>16</v>
      </c>
      <c r="C251" s="4">
        <v>26.96</v>
      </c>
      <c r="D251" s="4">
        <v>23.4</v>
      </c>
      <c r="E251" s="4">
        <v>0</v>
      </c>
      <c r="F251" s="4">
        <v>0</v>
      </c>
      <c r="G251" s="4">
        <v>15.42</v>
      </c>
      <c r="H251" s="4">
        <v>10.3</v>
      </c>
    </row>
    <row r="252" spans="1:53" x14ac:dyDescent="0.25">
      <c r="B252" s="4">
        <v>19</v>
      </c>
      <c r="C252" s="4">
        <v>13.5</v>
      </c>
      <c r="D252" s="4">
        <v>11.99</v>
      </c>
      <c r="E252" s="4">
        <v>0</v>
      </c>
      <c r="F252" s="4">
        <v>0</v>
      </c>
      <c r="G252" s="4">
        <v>0</v>
      </c>
      <c r="H252" s="4">
        <v>0</v>
      </c>
    </row>
    <row r="254" spans="1:53" ht="13" x14ac:dyDescent="0.25">
      <c r="A254" s="3" t="s">
        <v>53</v>
      </c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</row>
    <row r="255" spans="1:53" ht="14.5" x14ac:dyDescent="0.25">
      <c r="A255" s="19" t="s">
        <v>54</v>
      </c>
      <c r="B255" s="19"/>
      <c r="C255" s="19"/>
      <c r="D255" s="19"/>
      <c r="E255" s="19"/>
      <c r="F255" s="19"/>
      <c r="G255" s="19"/>
      <c r="H255" s="19"/>
      <c r="L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</row>
    <row r="256" spans="1:53" x14ac:dyDescent="0.25">
      <c r="B256" s="7"/>
      <c r="C256" s="78" t="s">
        <v>17</v>
      </c>
      <c r="D256" s="78"/>
      <c r="E256" s="78"/>
      <c r="F256" s="78"/>
      <c r="G256" s="78"/>
      <c r="H256" s="78"/>
      <c r="L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</row>
    <row r="257" spans="1:53" x14ac:dyDescent="0.25">
      <c r="B257" s="4">
        <v>8</v>
      </c>
      <c r="C257" s="4">
        <v>206.33</v>
      </c>
      <c r="D257" s="4">
        <v>171.8</v>
      </c>
      <c r="E257" s="4">
        <v>146.22999999999999</v>
      </c>
      <c r="F257" s="4">
        <v>154.13999999999999</v>
      </c>
      <c r="G257" s="4">
        <v>140.11000000000001</v>
      </c>
      <c r="H257" s="4">
        <v>151.81</v>
      </c>
      <c r="I257" s="4"/>
      <c r="J257" s="4"/>
      <c r="K257" s="4"/>
      <c r="L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</row>
    <row r="258" spans="1:53" x14ac:dyDescent="0.25">
      <c r="B258" s="4">
        <v>11</v>
      </c>
      <c r="C258" s="4">
        <v>178.52</v>
      </c>
      <c r="D258" s="4">
        <v>149</v>
      </c>
      <c r="E258" s="4">
        <v>89.01</v>
      </c>
      <c r="F258" s="4">
        <v>130.15</v>
      </c>
      <c r="G258" s="4">
        <v>144.69999999999999</v>
      </c>
      <c r="H258" s="4">
        <v>160.63999999999999</v>
      </c>
      <c r="I258" s="4"/>
      <c r="J258" s="4"/>
      <c r="K258" s="4"/>
      <c r="L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</row>
    <row r="259" spans="1:53" x14ac:dyDescent="0.25">
      <c r="B259" s="4">
        <v>15</v>
      </c>
      <c r="C259" s="4">
        <v>180.04</v>
      </c>
      <c r="D259" s="4">
        <v>154.80000000000001</v>
      </c>
      <c r="E259" s="4">
        <v>138.72</v>
      </c>
      <c r="F259" s="4">
        <v>122.54</v>
      </c>
      <c r="G259" s="4">
        <v>159.13999999999999</v>
      </c>
      <c r="H259" s="4">
        <v>182.6</v>
      </c>
      <c r="I259" s="4"/>
      <c r="J259" s="4"/>
      <c r="K259" s="4"/>
      <c r="L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</row>
    <row r="260" spans="1:53" x14ac:dyDescent="0.25">
      <c r="B260" s="4">
        <v>19</v>
      </c>
      <c r="C260" s="4">
        <v>306.32</v>
      </c>
      <c r="D260" s="4">
        <v>241.89</v>
      </c>
      <c r="E260" s="4">
        <v>196.3</v>
      </c>
      <c r="F260" s="4">
        <v>172.19</v>
      </c>
      <c r="G260" s="4">
        <v>258.43</v>
      </c>
      <c r="H260" s="4">
        <v>266.44</v>
      </c>
      <c r="I260" s="4"/>
      <c r="J260" s="4"/>
      <c r="K260" s="4"/>
      <c r="L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</row>
    <row r="261" spans="1:53" x14ac:dyDescent="0.25">
      <c r="B261" s="4">
        <v>23</v>
      </c>
      <c r="C261" s="4">
        <v>563.38</v>
      </c>
      <c r="D261" s="4">
        <v>454.12</v>
      </c>
      <c r="E261" s="4">
        <v>311.70999999999998</v>
      </c>
      <c r="F261" s="4">
        <v>372.11</v>
      </c>
      <c r="G261" s="4">
        <v>477.66</v>
      </c>
      <c r="H261" s="4">
        <v>387.88</v>
      </c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</row>
    <row r="262" spans="1:53" x14ac:dyDescent="0.25">
      <c r="B262" s="4">
        <v>26</v>
      </c>
      <c r="C262" s="4">
        <v>1030.1400000000001</v>
      </c>
      <c r="D262" s="4">
        <v>811.72</v>
      </c>
      <c r="E262" s="4">
        <v>568.95000000000005</v>
      </c>
      <c r="F262" s="4">
        <v>723.97</v>
      </c>
      <c r="G262" s="4">
        <v>815.65</v>
      </c>
      <c r="H262" s="4">
        <v>811.6</v>
      </c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</row>
    <row r="263" spans="1:53" ht="13" x14ac:dyDescent="0.25">
      <c r="C263" s="78" t="s">
        <v>45</v>
      </c>
      <c r="D263" s="78"/>
      <c r="E263" s="78"/>
      <c r="F263" s="78"/>
      <c r="G263" s="78"/>
      <c r="H263" s="78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</row>
    <row r="264" spans="1:53" s="19" customFormat="1" x14ac:dyDescent="0.25">
      <c r="A264" s="5"/>
      <c r="B264" s="4">
        <v>8</v>
      </c>
      <c r="C264" s="4">
        <v>180.12</v>
      </c>
      <c r="D264" s="4">
        <v>109.99</v>
      </c>
      <c r="E264" s="4">
        <v>111.16</v>
      </c>
      <c r="F264" s="4">
        <v>91.81</v>
      </c>
      <c r="G264" s="4">
        <v>123.97</v>
      </c>
      <c r="H264" s="4">
        <v>119.6</v>
      </c>
    </row>
    <row r="265" spans="1:53" x14ac:dyDescent="0.25">
      <c r="B265" s="4">
        <v>11</v>
      </c>
      <c r="C265" s="4">
        <v>176.19</v>
      </c>
      <c r="D265" s="4">
        <v>104.36</v>
      </c>
      <c r="E265" s="4">
        <v>129</v>
      </c>
      <c r="F265" s="4">
        <v>77.03</v>
      </c>
      <c r="G265" s="4">
        <v>105.46</v>
      </c>
      <c r="H265" s="4">
        <v>96.73</v>
      </c>
    </row>
    <row r="266" spans="1:53" x14ac:dyDescent="0.25">
      <c r="B266" s="4">
        <v>15</v>
      </c>
      <c r="C266" s="4">
        <v>213.58</v>
      </c>
      <c r="D266" s="4">
        <v>131.01</v>
      </c>
      <c r="E266" s="4">
        <v>172.01</v>
      </c>
      <c r="F266" s="4">
        <v>99.88</v>
      </c>
      <c r="G266" s="4">
        <v>149.08000000000001</v>
      </c>
      <c r="H266" s="4">
        <v>119.91</v>
      </c>
    </row>
    <row r="267" spans="1:53" x14ac:dyDescent="0.25">
      <c r="B267" s="4">
        <v>19</v>
      </c>
      <c r="C267" s="4">
        <v>340.57</v>
      </c>
      <c r="D267" s="4">
        <v>190.44</v>
      </c>
      <c r="E267" s="4">
        <v>274.10000000000002</v>
      </c>
      <c r="F267" s="4">
        <v>146.16999999999999</v>
      </c>
      <c r="G267" s="4">
        <v>216.36</v>
      </c>
      <c r="H267" s="4">
        <v>166.68</v>
      </c>
    </row>
    <row r="268" spans="1:53" x14ac:dyDescent="0.25">
      <c r="B268" s="4">
        <v>23</v>
      </c>
      <c r="C268" s="4">
        <v>513.55999999999995</v>
      </c>
      <c r="D268" s="4">
        <v>313</v>
      </c>
      <c r="E268" s="4">
        <v>536.95000000000005</v>
      </c>
      <c r="F268" s="4">
        <v>317.51</v>
      </c>
      <c r="G268" s="4">
        <v>400.79</v>
      </c>
      <c r="H268" s="4">
        <v>335.85</v>
      </c>
    </row>
    <row r="269" spans="1:53" x14ac:dyDescent="0.25">
      <c r="B269" s="4">
        <v>26</v>
      </c>
      <c r="C269" s="4">
        <v>1069.2</v>
      </c>
      <c r="D269" s="4">
        <v>585</v>
      </c>
      <c r="E269" s="4">
        <v>1025.9000000000001</v>
      </c>
      <c r="F269" s="4">
        <v>624.02</v>
      </c>
      <c r="G269" s="4">
        <v>784.98</v>
      </c>
      <c r="H269" s="4">
        <v>557.71</v>
      </c>
    </row>
    <row r="270" spans="1:53" x14ac:dyDescent="0.25">
      <c r="C270" s="78" t="s">
        <v>46</v>
      </c>
      <c r="D270" s="78"/>
      <c r="E270" s="78"/>
      <c r="F270" s="78"/>
      <c r="G270" s="78"/>
      <c r="H270" s="78"/>
    </row>
    <row r="271" spans="1:53" x14ac:dyDescent="0.25">
      <c r="B271" s="4">
        <v>8</v>
      </c>
      <c r="C271" s="4">
        <v>239.85</v>
      </c>
      <c r="D271" s="4">
        <v>129.68</v>
      </c>
      <c r="E271" s="4">
        <v>155.25</v>
      </c>
      <c r="F271" s="4">
        <v>133.78</v>
      </c>
      <c r="G271" s="4">
        <v>151.13</v>
      </c>
      <c r="H271" s="4">
        <v>132.5</v>
      </c>
    </row>
    <row r="272" spans="1:53" x14ac:dyDescent="0.25">
      <c r="B272" s="4">
        <v>11</v>
      </c>
      <c r="C272" s="4">
        <v>102.27</v>
      </c>
      <c r="D272" s="4">
        <v>95.59</v>
      </c>
      <c r="E272" s="4">
        <v>134.47</v>
      </c>
      <c r="F272" s="4">
        <v>74.91</v>
      </c>
      <c r="G272" s="4">
        <v>76</v>
      </c>
      <c r="H272" s="4">
        <v>110.24</v>
      </c>
    </row>
    <row r="273" spans="1:9" x14ac:dyDescent="0.25">
      <c r="B273" s="4">
        <v>15</v>
      </c>
      <c r="C273" s="4">
        <v>171.55</v>
      </c>
      <c r="D273" s="4">
        <v>123.08</v>
      </c>
      <c r="E273" s="4">
        <v>158.47</v>
      </c>
      <c r="F273" s="4">
        <v>96.56</v>
      </c>
      <c r="G273" s="4">
        <v>91.46</v>
      </c>
      <c r="H273" s="4">
        <v>130.03</v>
      </c>
    </row>
    <row r="274" spans="1:9" x14ac:dyDescent="0.25">
      <c r="B274" s="4">
        <v>19</v>
      </c>
      <c r="C274" s="4">
        <v>259.24</v>
      </c>
      <c r="D274" s="4">
        <v>170.53</v>
      </c>
      <c r="E274" s="4">
        <v>234.18</v>
      </c>
      <c r="F274" s="4">
        <v>137.68</v>
      </c>
      <c r="G274" s="4">
        <v>128.36000000000001</v>
      </c>
      <c r="H274" s="4">
        <v>248.44</v>
      </c>
    </row>
    <row r="275" spans="1:9" x14ac:dyDescent="0.25">
      <c r="B275" s="4">
        <v>23</v>
      </c>
      <c r="C275" s="4">
        <v>411.91</v>
      </c>
      <c r="D275" s="4">
        <v>233.89</v>
      </c>
      <c r="E275" s="4">
        <v>359.41</v>
      </c>
      <c r="F275" s="4">
        <v>380.5</v>
      </c>
      <c r="G275" s="4">
        <v>320.08</v>
      </c>
      <c r="H275" s="4">
        <v>415.12</v>
      </c>
    </row>
    <row r="276" spans="1:9" x14ac:dyDescent="0.25">
      <c r="B276" s="4">
        <v>26</v>
      </c>
      <c r="C276" s="4">
        <v>894.16</v>
      </c>
      <c r="D276" s="4">
        <v>697.4</v>
      </c>
      <c r="E276" s="4">
        <v>677</v>
      </c>
      <c r="F276" s="4">
        <v>621.14</v>
      </c>
      <c r="G276" s="4">
        <v>542.37</v>
      </c>
      <c r="H276" s="4">
        <v>593.20000000000005</v>
      </c>
    </row>
    <row r="277" spans="1:9" ht="13" x14ac:dyDescent="0.25">
      <c r="C277" s="78" t="s">
        <v>47</v>
      </c>
      <c r="D277" s="78"/>
      <c r="E277" s="78"/>
      <c r="F277" s="78"/>
      <c r="G277" s="78"/>
      <c r="H277" s="78"/>
    </row>
    <row r="278" spans="1:9" x14ac:dyDescent="0.25">
      <c r="B278" s="4">
        <v>8</v>
      </c>
      <c r="C278" s="4">
        <v>134.61000000000001</v>
      </c>
      <c r="D278" s="4">
        <v>121.6</v>
      </c>
      <c r="E278" s="4">
        <v>131.55000000000001</v>
      </c>
      <c r="F278" s="4">
        <v>107.04</v>
      </c>
      <c r="G278" s="4">
        <v>117.31</v>
      </c>
      <c r="H278" s="4">
        <v>146.85</v>
      </c>
    </row>
    <row r="279" spans="1:9" x14ac:dyDescent="0.25">
      <c r="B279" s="4">
        <v>11</v>
      </c>
      <c r="C279" s="4">
        <v>70.16</v>
      </c>
      <c r="D279" s="4">
        <v>66.930000000000007</v>
      </c>
      <c r="E279" s="4">
        <v>79.52</v>
      </c>
      <c r="F279" s="4">
        <v>54.57</v>
      </c>
      <c r="G279" s="4">
        <v>68.760000000000005</v>
      </c>
      <c r="H279" s="4">
        <v>82.39</v>
      </c>
    </row>
    <row r="280" spans="1:9" x14ac:dyDescent="0.25">
      <c r="B280" s="4">
        <v>15</v>
      </c>
      <c r="C280" s="4">
        <v>88.35</v>
      </c>
      <c r="D280" s="4">
        <v>83.89</v>
      </c>
      <c r="E280" s="4">
        <v>65.02</v>
      </c>
      <c r="F280" s="4">
        <v>70.13</v>
      </c>
      <c r="G280" s="4">
        <v>75.13</v>
      </c>
      <c r="H280" s="4">
        <v>101.62</v>
      </c>
    </row>
    <row r="281" spans="1:9" x14ac:dyDescent="0.25">
      <c r="B281" s="4">
        <v>19</v>
      </c>
      <c r="C281" s="4">
        <v>131.44999999999999</v>
      </c>
      <c r="D281" s="4">
        <v>119.17</v>
      </c>
      <c r="E281" s="4">
        <v>78.64</v>
      </c>
      <c r="F281" s="4">
        <v>99.18</v>
      </c>
      <c r="G281" s="4">
        <v>78.86</v>
      </c>
      <c r="H281" s="4">
        <v>117.72</v>
      </c>
    </row>
    <row r="282" spans="1:9" x14ac:dyDescent="0.25">
      <c r="B282" s="4">
        <v>23</v>
      </c>
      <c r="C282" s="4">
        <v>225.56</v>
      </c>
      <c r="D282" s="4">
        <v>197.63</v>
      </c>
      <c r="E282" s="4">
        <v>85.91</v>
      </c>
      <c r="F282" s="4">
        <v>120.78</v>
      </c>
      <c r="G282" s="4">
        <v>86.72</v>
      </c>
      <c r="H282" s="4">
        <v>150.97999999999999</v>
      </c>
    </row>
    <row r="283" spans="1:9" x14ac:dyDescent="0.25">
      <c r="B283" s="4">
        <v>26</v>
      </c>
      <c r="C283" s="4">
        <v>543.59</v>
      </c>
      <c r="D283" s="4">
        <v>472.46</v>
      </c>
      <c r="E283" s="4">
        <v>119.16</v>
      </c>
      <c r="F283" s="4">
        <v>238.26</v>
      </c>
      <c r="G283" s="4">
        <v>179.59</v>
      </c>
      <c r="H283" s="4">
        <v>343.35</v>
      </c>
    </row>
    <row r="284" spans="1:9" x14ac:dyDescent="0.25">
      <c r="B284" s="4"/>
      <c r="C284" s="4"/>
      <c r="D284" s="4"/>
      <c r="E284" s="4"/>
      <c r="F284" s="4"/>
      <c r="G284" s="4"/>
      <c r="H284" s="4"/>
    </row>
    <row r="285" spans="1:9" ht="13" x14ac:dyDescent="0.25">
      <c r="A285" s="3" t="s">
        <v>55</v>
      </c>
      <c r="B285" s="4"/>
    </row>
    <row r="286" spans="1:9" s="1" customFormat="1" ht="14.5" x14ac:dyDescent="0.25">
      <c r="A286" s="19" t="s">
        <v>56</v>
      </c>
      <c r="B286" s="19"/>
      <c r="C286" s="19"/>
      <c r="D286" s="19"/>
      <c r="E286" s="19"/>
      <c r="F286" s="19"/>
      <c r="G286" s="19"/>
      <c r="H286" s="19"/>
    </row>
    <row r="287" spans="1:9" s="19" customFormat="1" x14ac:dyDescent="0.25">
      <c r="A287" s="5"/>
      <c r="B287" s="7"/>
      <c r="C287" s="78" t="s">
        <v>17</v>
      </c>
      <c r="D287" s="78"/>
      <c r="E287" s="78"/>
      <c r="F287" s="78"/>
      <c r="G287" s="78"/>
      <c r="H287" s="78"/>
    </row>
    <row r="288" spans="1:9" x14ac:dyDescent="0.25">
      <c r="B288" s="4">
        <v>7</v>
      </c>
      <c r="C288" s="4">
        <v>90.57</v>
      </c>
      <c r="D288" s="4">
        <v>51.58</v>
      </c>
      <c r="E288" s="4">
        <v>33.69</v>
      </c>
      <c r="F288" s="4">
        <v>74.760000000000005</v>
      </c>
      <c r="G288" s="4">
        <v>51.85</v>
      </c>
      <c r="H288" s="4">
        <v>50.93</v>
      </c>
      <c r="I288" s="4"/>
    </row>
    <row r="289" spans="2:8" x14ac:dyDescent="0.25">
      <c r="B289" s="4">
        <v>11</v>
      </c>
      <c r="C289" s="4">
        <v>372.13</v>
      </c>
      <c r="D289" s="4">
        <v>397.18</v>
      </c>
      <c r="E289" s="4">
        <v>130.86000000000001</v>
      </c>
      <c r="F289" s="4">
        <v>251.99</v>
      </c>
      <c r="G289" s="4">
        <v>323.2</v>
      </c>
      <c r="H289" s="4">
        <v>323.63</v>
      </c>
    </row>
    <row r="290" spans="2:8" x14ac:dyDescent="0.25">
      <c r="B290" s="4">
        <v>15</v>
      </c>
      <c r="C290" s="4">
        <v>1152.31</v>
      </c>
      <c r="D290" s="4">
        <v>1335.36</v>
      </c>
      <c r="E290" s="4">
        <v>577.15</v>
      </c>
      <c r="F290" s="4">
        <v>583.67999999999995</v>
      </c>
      <c r="G290" s="4">
        <v>961.55</v>
      </c>
      <c r="H290" s="4">
        <v>732.59</v>
      </c>
    </row>
    <row r="291" spans="2:8" x14ac:dyDescent="0.25">
      <c r="B291" s="4">
        <v>18</v>
      </c>
      <c r="C291" s="4">
        <v>1826.94</v>
      </c>
      <c r="D291" s="4">
        <v>1892.7</v>
      </c>
      <c r="E291" s="4">
        <v>875.42</v>
      </c>
      <c r="F291" s="4">
        <v>888.08</v>
      </c>
      <c r="G291" s="4">
        <v>1429.74</v>
      </c>
      <c r="H291" s="4">
        <v>1069.49</v>
      </c>
    </row>
    <row r="292" spans="2:8" ht="13" x14ac:dyDescent="0.25">
      <c r="C292" s="78" t="s">
        <v>45</v>
      </c>
      <c r="D292" s="78"/>
      <c r="E292" s="78"/>
      <c r="F292" s="78"/>
      <c r="G292" s="78"/>
      <c r="H292" s="78"/>
    </row>
    <row r="293" spans="2:8" x14ac:dyDescent="0.25">
      <c r="B293" s="4">
        <v>7</v>
      </c>
      <c r="C293" s="4">
        <v>22.79</v>
      </c>
      <c r="D293" s="4">
        <v>52.35</v>
      </c>
      <c r="E293" s="4">
        <v>52.71</v>
      </c>
      <c r="F293" s="4">
        <v>65.989999999999995</v>
      </c>
      <c r="G293" s="4">
        <v>42.69</v>
      </c>
      <c r="H293" s="4">
        <v>29.35</v>
      </c>
    </row>
    <row r="294" spans="2:8" x14ac:dyDescent="0.25">
      <c r="B294" s="4">
        <v>11</v>
      </c>
      <c r="C294" s="4">
        <v>264</v>
      </c>
      <c r="D294" s="4">
        <v>479.15</v>
      </c>
      <c r="E294" s="4">
        <v>222.16</v>
      </c>
      <c r="F294" s="4">
        <v>354</v>
      </c>
      <c r="G294" s="4">
        <v>326.82</v>
      </c>
      <c r="H294" s="4">
        <v>210.93</v>
      </c>
    </row>
    <row r="295" spans="2:8" x14ac:dyDescent="0.25">
      <c r="B295" s="4">
        <v>15</v>
      </c>
      <c r="C295" s="4">
        <v>522.76</v>
      </c>
      <c r="D295" s="4">
        <v>454.31</v>
      </c>
      <c r="E295" s="4">
        <v>769.57</v>
      </c>
      <c r="F295" s="4">
        <v>1088.56</v>
      </c>
      <c r="G295" s="4">
        <v>929.21</v>
      </c>
      <c r="H295" s="4">
        <v>638.78</v>
      </c>
    </row>
    <row r="296" spans="2:8" x14ac:dyDescent="0.25">
      <c r="B296" s="4">
        <v>18</v>
      </c>
      <c r="C296" s="4">
        <v>1197.67</v>
      </c>
      <c r="D296" s="4">
        <v>1172.06</v>
      </c>
      <c r="E296" s="4">
        <v>1232.1400000000001</v>
      </c>
      <c r="F296" s="4">
        <v>1586.6</v>
      </c>
      <c r="G296" s="4">
        <v>886.51</v>
      </c>
      <c r="H296" s="4">
        <v>701.35</v>
      </c>
    </row>
    <row r="297" spans="2:8" x14ac:dyDescent="0.25">
      <c r="C297" s="78" t="s">
        <v>46</v>
      </c>
      <c r="D297" s="78"/>
      <c r="E297" s="78"/>
      <c r="F297" s="78"/>
      <c r="G297" s="78"/>
      <c r="H297" s="78"/>
    </row>
    <row r="298" spans="2:8" x14ac:dyDescent="0.25">
      <c r="B298" s="4">
        <v>7</v>
      </c>
      <c r="C298" s="4">
        <v>43.47</v>
      </c>
      <c r="D298" s="4">
        <v>49.09</v>
      </c>
      <c r="E298" s="4">
        <v>61.1</v>
      </c>
      <c r="F298" s="4">
        <v>43.47</v>
      </c>
      <c r="G298" s="4">
        <v>52.6</v>
      </c>
      <c r="H298" s="4">
        <v>40.869999999999997</v>
      </c>
    </row>
    <row r="299" spans="2:8" x14ac:dyDescent="0.25">
      <c r="B299" s="4">
        <v>11</v>
      </c>
      <c r="C299" s="4">
        <v>510.4</v>
      </c>
      <c r="D299" s="4">
        <v>362.54</v>
      </c>
      <c r="E299" s="4">
        <v>113.4</v>
      </c>
      <c r="F299" s="4">
        <v>160.75</v>
      </c>
      <c r="G299" s="4">
        <v>300.82</v>
      </c>
      <c r="H299" s="4">
        <v>257.61</v>
      </c>
    </row>
    <row r="300" spans="2:8" x14ac:dyDescent="0.25">
      <c r="B300" s="4">
        <v>15</v>
      </c>
      <c r="C300" s="4">
        <v>1410.48</v>
      </c>
      <c r="D300" s="4">
        <v>1290.29</v>
      </c>
      <c r="E300" s="4">
        <v>631.77</v>
      </c>
      <c r="F300" s="4">
        <v>711.36</v>
      </c>
      <c r="G300" s="4">
        <v>899.93</v>
      </c>
      <c r="H300" s="4">
        <v>1001.14</v>
      </c>
    </row>
    <row r="301" spans="2:8" x14ac:dyDescent="0.25">
      <c r="B301" s="4">
        <v>18</v>
      </c>
      <c r="C301" s="4">
        <v>1129.99</v>
      </c>
      <c r="D301" s="4">
        <v>1872.98</v>
      </c>
      <c r="E301" s="4">
        <v>1093.2</v>
      </c>
      <c r="F301" s="4">
        <v>1146.8800000000001</v>
      </c>
      <c r="G301" s="4">
        <v>1497.89</v>
      </c>
      <c r="H301" s="4">
        <v>1671.57</v>
      </c>
    </row>
    <row r="302" spans="2:8" ht="13" x14ac:dyDescent="0.25">
      <c r="C302" s="78" t="s">
        <v>47</v>
      </c>
      <c r="D302" s="78"/>
      <c r="E302" s="78"/>
      <c r="F302" s="78"/>
      <c r="G302" s="78"/>
      <c r="H302" s="78"/>
    </row>
    <row r="303" spans="2:8" x14ac:dyDescent="0.25">
      <c r="B303" s="4">
        <v>7</v>
      </c>
      <c r="C303" s="4">
        <v>44.13</v>
      </c>
      <c r="D303" s="4">
        <v>38.159999999999997</v>
      </c>
      <c r="E303" s="4">
        <v>43.88</v>
      </c>
      <c r="F303" s="4">
        <v>50.35</v>
      </c>
      <c r="G303" s="4">
        <v>44.41</v>
      </c>
      <c r="H303" s="4">
        <v>72.86</v>
      </c>
    </row>
    <row r="304" spans="2:8" x14ac:dyDescent="0.25">
      <c r="B304" s="4">
        <v>11</v>
      </c>
      <c r="C304" s="4">
        <v>164.16</v>
      </c>
      <c r="D304" s="4">
        <v>216.37</v>
      </c>
      <c r="E304" s="4">
        <v>204.84</v>
      </c>
      <c r="F304" s="4">
        <v>163.84</v>
      </c>
      <c r="G304" s="4">
        <v>234.96</v>
      </c>
      <c r="H304" s="4">
        <v>260.43</v>
      </c>
    </row>
    <row r="305" spans="1:53" x14ac:dyDescent="0.25">
      <c r="B305" s="4">
        <v>15</v>
      </c>
      <c r="C305" s="4">
        <v>203.01</v>
      </c>
      <c r="D305" s="4">
        <v>480.91</v>
      </c>
      <c r="E305" s="4">
        <v>369.99</v>
      </c>
      <c r="F305" s="4">
        <v>419.28</v>
      </c>
      <c r="G305" s="4">
        <v>300.83999999999997</v>
      </c>
      <c r="H305" s="4">
        <v>467.97</v>
      </c>
    </row>
    <row r="306" spans="1:53" x14ac:dyDescent="0.25">
      <c r="B306" s="4">
        <v>18</v>
      </c>
      <c r="C306" s="4">
        <v>321.73</v>
      </c>
      <c r="D306" s="4">
        <v>637.55999999999995</v>
      </c>
      <c r="E306" s="4">
        <v>589.17999999999995</v>
      </c>
      <c r="F306" s="4">
        <v>660.51</v>
      </c>
      <c r="G306" s="4">
        <v>457.75</v>
      </c>
      <c r="H306" s="4">
        <v>607.99</v>
      </c>
      <c r="L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</row>
    <row r="307" spans="1:53" x14ac:dyDescent="0.25">
      <c r="B307" s="4"/>
      <c r="C307" s="4"/>
      <c r="D307" s="4"/>
      <c r="E307" s="4"/>
      <c r="F307" s="4"/>
      <c r="G307" s="4"/>
      <c r="H307" s="4"/>
      <c r="L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</row>
    <row r="308" spans="1:53" ht="14" x14ac:dyDescent="0.25">
      <c r="A308" s="3" t="s">
        <v>57</v>
      </c>
      <c r="B308" s="4"/>
      <c r="C308" s="4"/>
      <c r="D308" s="4"/>
      <c r="E308" s="4"/>
      <c r="F308" s="4"/>
      <c r="G308" s="4"/>
      <c r="H308" s="4"/>
      <c r="I308" s="4"/>
      <c r="J308" s="3" t="s">
        <v>58</v>
      </c>
      <c r="K308" s="1"/>
      <c r="L308" s="1"/>
      <c r="M308" s="1"/>
      <c r="N308" s="1"/>
      <c r="O308" s="1"/>
      <c r="P308" s="1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</row>
    <row r="309" spans="1:53" ht="14.5" x14ac:dyDescent="0.25">
      <c r="A309" s="19" t="s">
        <v>59</v>
      </c>
      <c r="B309" s="19"/>
      <c r="C309" s="19"/>
      <c r="D309" s="19"/>
      <c r="E309" s="19"/>
      <c r="F309" s="19"/>
      <c r="G309" s="19"/>
      <c r="H309" s="19"/>
      <c r="I309" s="4"/>
      <c r="J309" s="19" t="s">
        <v>7</v>
      </c>
      <c r="K309" s="19"/>
      <c r="L309" s="19"/>
      <c r="M309" s="19"/>
      <c r="N309" s="19"/>
      <c r="O309" s="19"/>
      <c r="P309" s="19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</row>
    <row r="310" spans="1:53" x14ac:dyDescent="0.25">
      <c r="B310" s="7"/>
      <c r="C310" s="78" t="s">
        <v>17</v>
      </c>
      <c r="D310" s="78"/>
      <c r="E310" s="78"/>
      <c r="F310" s="78"/>
      <c r="G310" s="78"/>
      <c r="H310" s="78"/>
      <c r="I310" s="4"/>
      <c r="J310" s="4" t="s">
        <v>17</v>
      </c>
      <c r="K310" s="4">
        <v>646</v>
      </c>
      <c r="L310" s="4">
        <v>518</v>
      </c>
      <c r="M310" s="4">
        <v>439</v>
      </c>
      <c r="N310" s="4">
        <v>465</v>
      </c>
      <c r="O310" s="4">
        <v>560</v>
      </c>
      <c r="P310" s="4">
        <v>538</v>
      </c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</row>
    <row r="311" spans="1:53" ht="13" x14ac:dyDescent="0.25">
      <c r="B311" s="4">
        <v>7</v>
      </c>
      <c r="C311" s="4">
        <v>193.93</v>
      </c>
      <c r="D311" s="4">
        <v>136.03</v>
      </c>
      <c r="E311" s="4">
        <v>120.18</v>
      </c>
      <c r="F311" s="4">
        <v>134.72999999999999</v>
      </c>
      <c r="G311" s="4">
        <v>107.07</v>
      </c>
      <c r="H311" s="4">
        <v>93.85</v>
      </c>
      <c r="I311" s="4"/>
      <c r="J311" s="4" t="s">
        <v>45</v>
      </c>
      <c r="K311" s="4">
        <v>313</v>
      </c>
      <c r="L311" s="4">
        <v>289</v>
      </c>
      <c r="M311" s="4">
        <v>417</v>
      </c>
      <c r="N311" s="4">
        <v>242</v>
      </c>
      <c r="O311" s="4">
        <v>414</v>
      </c>
      <c r="P311" s="4">
        <v>370</v>
      </c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</row>
    <row r="312" spans="1:53" x14ac:dyDescent="0.25">
      <c r="B312" s="4">
        <v>10</v>
      </c>
      <c r="C312" s="4">
        <v>262.26</v>
      </c>
      <c r="D312" s="4">
        <v>207.26</v>
      </c>
      <c r="E312" s="4">
        <v>206.01</v>
      </c>
      <c r="F312" s="4">
        <v>170.52</v>
      </c>
      <c r="G312" s="4">
        <v>243.68</v>
      </c>
      <c r="H312" s="4">
        <v>206.58</v>
      </c>
      <c r="I312" s="4"/>
      <c r="J312" s="4" t="s">
        <v>46</v>
      </c>
      <c r="K312" s="4">
        <v>369</v>
      </c>
      <c r="L312" s="4">
        <v>438</v>
      </c>
      <c r="M312" s="4">
        <v>250</v>
      </c>
      <c r="N312" s="4">
        <v>415</v>
      </c>
      <c r="O312" s="4">
        <v>275</v>
      </c>
      <c r="P312" s="4">
        <v>278</v>
      </c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</row>
    <row r="313" spans="1:53" s="1" customFormat="1" ht="14" x14ac:dyDescent="0.25">
      <c r="A313" s="5"/>
      <c r="B313" s="4">
        <v>13</v>
      </c>
      <c r="C313" s="4">
        <v>387.14</v>
      </c>
      <c r="D313" s="4">
        <v>286.33</v>
      </c>
      <c r="E313" s="4">
        <v>345.61</v>
      </c>
      <c r="F313" s="4">
        <v>258.92</v>
      </c>
      <c r="G313" s="4">
        <v>278.04000000000002</v>
      </c>
      <c r="H313" s="4">
        <v>271.45999999999998</v>
      </c>
      <c r="I313" s="4"/>
      <c r="J313" s="4" t="s">
        <v>47</v>
      </c>
      <c r="K313" s="4">
        <v>101</v>
      </c>
      <c r="L313" s="4">
        <v>158</v>
      </c>
      <c r="M313" s="4">
        <v>181</v>
      </c>
      <c r="N313" s="4">
        <v>170</v>
      </c>
      <c r="O313" s="4">
        <v>176</v>
      </c>
      <c r="P313" s="4">
        <v>119</v>
      </c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</row>
    <row r="314" spans="1:53" s="19" customFormat="1" x14ac:dyDescent="0.25">
      <c r="A314" s="5"/>
      <c r="B314" s="4">
        <v>16</v>
      </c>
      <c r="C314" s="4">
        <v>643.89</v>
      </c>
      <c r="D314" s="4">
        <v>398.79</v>
      </c>
      <c r="E314" s="4">
        <v>456.81</v>
      </c>
      <c r="F314" s="4">
        <v>413.14</v>
      </c>
      <c r="G314" s="4">
        <v>464.24</v>
      </c>
      <c r="H314" s="4">
        <v>481.68</v>
      </c>
    </row>
    <row r="315" spans="1:53" x14ac:dyDescent="0.25">
      <c r="B315" s="4">
        <v>20</v>
      </c>
      <c r="C315" s="4">
        <v>1043.32</v>
      </c>
      <c r="D315" s="4">
        <v>674.03</v>
      </c>
      <c r="E315" s="4">
        <v>696.01</v>
      </c>
      <c r="F315" s="4">
        <v>691.48</v>
      </c>
      <c r="G315" s="4">
        <v>834.21</v>
      </c>
      <c r="H315" s="4">
        <v>791.6</v>
      </c>
    </row>
    <row r="316" spans="1:53" ht="13" x14ac:dyDescent="0.25">
      <c r="C316" s="78" t="s">
        <v>45</v>
      </c>
      <c r="D316" s="78"/>
      <c r="E316" s="78"/>
      <c r="F316" s="78"/>
      <c r="G316" s="78"/>
      <c r="H316" s="78"/>
    </row>
    <row r="317" spans="1:53" x14ac:dyDescent="0.25">
      <c r="B317" s="4">
        <v>8</v>
      </c>
      <c r="C317" s="4">
        <v>175.67</v>
      </c>
      <c r="D317" s="4">
        <v>117.84</v>
      </c>
      <c r="E317" s="4">
        <v>89.62</v>
      </c>
      <c r="F317" s="4">
        <v>77.12</v>
      </c>
      <c r="G317" s="4">
        <v>65.930000000000007</v>
      </c>
      <c r="H317" s="4">
        <v>56.14</v>
      </c>
    </row>
    <row r="318" spans="1:53" x14ac:dyDescent="0.25">
      <c r="B318" s="4">
        <v>11</v>
      </c>
      <c r="C318" s="4">
        <v>289.27999999999997</v>
      </c>
      <c r="D318" s="4">
        <v>184</v>
      </c>
      <c r="E318" s="4">
        <v>156.03</v>
      </c>
      <c r="F318" s="4">
        <v>133.74</v>
      </c>
      <c r="G318" s="4">
        <v>114.37</v>
      </c>
      <c r="H318" s="4">
        <v>98.09</v>
      </c>
    </row>
    <row r="319" spans="1:53" x14ac:dyDescent="0.25">
      <c r="B319" s="4">
        <v>15</v>
      </c>
      <c r="C319" s="4">
        <v>424.82</v>
      </c>
      <c r="D319" s="4">
        <v>277.64999999999998</v>
      </c>
      <c r="E319" s="4">
        <v>257.45999999999998</v>
      </c>
      <c r="F319" s="4">
        <v>219.45</v>
      </c>
      <c r="G319" s="4">
        <v>177.11</v>
      </c>
      <c r="H319" s="4">
        <v>147.86000000000001</v>
      </c>
    </row>
    <row r="320" spans="1:53" x14ac:dyDescent="0.25">
      <c r="B320" s="4">
        <v>19</v>
      </c>
      <c r="C320" s="4">
        <v>610.6</v>
      </c>
      <c r="D320" s="4">
        <v>447.19</v>
      </c>
      <c r="E320" s="4">
        <v>296.24</v>
      </c>
      <c r="F320" s="4">
        <v>313.83999999999997</v>
      </c>
      <c r="G320" s="4">
        <v>243.66</v>
      </c>
      <c r="H320" s="4">
        <v>218.87</v>
      </c>
    </row>
    <row r="321" spans="1:8" x14ac:dyDescent="0.25">
      <c r="B321" s="4">
        <v>23</v>
      </c>
      <c r="C321" s="4">
        <v>796.15</v>
      </c>
      <c r="D321" s="4">
        <v>599.91</v>
      </c>
      <c r="E321" s="4">
        <v>427.89</v>
      </c>
      <c r="F321" s="4">
        <v>506.8</v>
      </c>
      <c r="G321" s="4">
        <v>372.38</v>
      </c>
      <c r="H321" s="4">
        <v>336.49</v>
      </c>
    </row>
    <row r="322" spans="1:8" x14ac:dyDescent="0.25">
      <c r="C322" s="78" t="s">
        <v>46</v>
      </c>
      <c r="D322" s="78"/>
      <c r="E322" s="78"/>
      <c r="F322" s="78"/>
      <c r="G322" s="78"/>
      <c r="H322" s="78"/>
    </row>
    <row r="323" spans="1:8" x14ac:dyDescent="0.25">
      <c r="B323" s="4">
        <v>8</v>
      </c>
      <c r="C323" s="4">
        <v>162.24</v>
      </c>
      <c r="D323" s="4">
        <v>144.19999999999999</v>
      </c>
      <c r="E323" s="4">
        <v>179.21</v>
      </c>
      <c r="F323" s="4">
        <v>98.43</v>
      </c>
      <c r="G323" s="4">
        <v>111.31</v>
      </c>
      <c r="H323" s="4">
        <v>108.86</v>
      </c>
    </row>
    <row r="324" spans="1:8" x14ac:dyDescent="0.25">
      <c r="B324" s="4">
        <v>11</v>
      </c>
      <c r="C324" s="4">
        <v>298.11</v>
      </c>
      <c r="D324" s="4">
        <v>218.68</v>
      </c>
      <c r="E324" s="4">
        <v>270.44</v>
      </c>
      <c r="F324" s="4">
        <v>176.56</v>
      </c>
      <c r="G324" s="4">
        <v>209.62</v>
      </c>
      <c r="H324" s="4">
        <v>170.14</v>
      </c>
    </row>
    <row r="325" spans="1:8" x14ac:dyDescent="0.25">
      <c r="B325" s="4">
        <v>15</v>
      </c>
      <c r="C325" s="4">
        <v>425.46</v>
      </c>
      <c r="D325" s="4">
        <v>329.23</v>
      </c>
      <c r="E325" s="4">
        <v>441.6</v>
      </c>
      <c r="F325" s="4">
        <v>266.58999999999997</v>
      </c>
      <c r="G325" s="4">
        <v>323.3</v>
      </c>
      <c r="H325" s="4">
        <v>234.55</v>
      </c>
    </row>
    <row r="326" spans="1:8" x14ac:dyDescent="0.25">
      <c r="B326" s="4">
        <v>19</v>
      </c>
      <c r="C326" s="4">
        <v>451.21</v>
      </c>
      <c r="D326" s="4">
        <v>384.72</v>
      </c>
      <c r="E326" s="4">
        <v>560.99</v>
      </c>
      <c r="F326" s="4">
        <v>265.83</v>
      </c>
      <c r="G326" s="4">
        <v>573.5</v>
      </c>
      <c r="H326" s="4">
        <v>326.74</v>
      </c>
    </row>
    <row r="327" spans="1:8" x14ac:dyDescent="0.25">
      <c r="B327" s="4">
        <v>23</v>
      </c>
      <c r="C327" s="4">
        <v>471.51</v>
      </c>
      <c r="D327" s="4">
        <v>421.26</v>
      </c>
      <c r="E327" s="4">
        <v>765</v>
      </c>
      <c r="F327" s="4">
        <v>310.49</v>
      </c>
      <c r="G327" s="4">
        <v>792.91</v>
      </c>
      <c r="H327" s="4">
        <v>460.84</v>
      </c>
    </row>
    <row r="328" spans="1:8" ht="13" x14ac:dyDescent="0.25">
      <c r="C328" s="78" t="s">
        <v>47</v>
      </c>
      <c r="D328" s="78"/>
      <c r="E328" s="78"/>
      <c r="F328" s="78"/>
      <c r="G328" s="78"/>
      <c r="H328" s="78"/>
    </row>
    <row r="329" spans="1:8" x14ac:dyDescent="0.25">
      <c r="B329" s="4">
        <v>8</v>
      </c>
      <c r="C329" s="4">
        <v>89.94</v>
      </c>
      <c r="D329" s="4">
        <v>85.91</v>
      </c>
      <c r="E329" s="4">
        <v>80.09</v>
      </c>
      <c r="F329" s="4">
        <v>115.62</v>
      </c>
      <c r="G329" s="4">
        <v>77.97</v>
      </c>
      <c r="H329" s="4">
        <v>108.46</v>
      </c>
    </row>
    <row r="330" spans="1:8" x14ac:dyDescent="0.25">
      <c r="B330" s="4">
        <v>11</v>
      </c>
      <c r="C330" s="4">
        <v>147.68</v>
      </c>
      <c r="D330" s="4">
        <v>188.81</v>
      </c>
      <c r="E330" s="4">
        <v>136.52000000000001</v>
      </c>
      <c r="F330" s="4">
        <v>145.72</v>
      </c>
      <c r="G330" s="4">
        <v>135.91</v>
      </c>
      <c r="H330" s="4">
        <v>156.44</v>
      </c>
    </row>
    <row r="331" spans="1:8" x14ac:dyDescent="0.25">
      <c r="B331" s="4">
        <v>15</v>
      </c>
      <c r="C331" s="4">
        <v>213.23</v>
      </c>
      <c r="D331" s="4">
        <v>229.72</v>
      </c>
      <c r="E331" s="4">
        <v>284.75</v>
      </c>
      <c r="F331" s="4">
        <v>211.86</v>
      </c>
      <c r="G331" s="4">
        <v>215.05</v>
      </c>
      <c r="H331" s="4">
        <v>222.59</v>
      </c>
    </row>
    <row r="332" spans="1:8" x14ac:dyDescent="0.25">
      <c r="B332" s="4">
        <v>19</v>
      </c>
      <c r="C332" s="4">
        <v>227.96</v>
      </c>
      <c r="D332" s="4">
        <v>271.44</v>
      </c>
      <c r="E332" s="4">
        <v>300.01</v>
      </c>
      <c r="F332" s="4">
        <v>265.19</v>
      </c>
      <c r="G332" s="4">
        <v>308.74</v>
      </c>
      <c r="H332" s="4">
        <v>291.8</v>
      </c>
    </row>
    <row r="333" spans="1:8" x14ac:dyDescent="0.25">
      <c r="B333" s="4">
        <v>23</v>
      </c>
      <c r="C333" s="4">
        <v>222.33</v>
      </c>
      <c r="D333" s="4">
        <v>262.54000000000002</v>
      </c>
      <c r="E333" s="4">
        <v>282.64999999999998</v>
      </c>
      <c r="F333" s="4">
        <v>290.45999999999998</v>
      </c>
      <c r="G333" s="4">
        <v>219.68</v>
      </c>
      <c r="H333" s="4">
        <v>264.26</v>
      </c>
    </row>
    <row r="334" spans="1:8" x14ac:dyDescent="0.25">
      <c r="B334" s="4"/>
      <c r="C334" s="4"/>
      <c r="D334" s="4"/>
      <c r="E334" s="4"/>
      <c r="F334" s="4"/>
      <c r="G334" s="4"/>
      <c r="H334" s="4"/>
    </row>
    <row r="335" spans="1:8" ht="13" x14ac:dyDescent="0.25">
      <c r="A335" s="3" t="s">
        <v>60</v>
      </c>
      <c r="B335" s="4"/>
      <c r="C335" s="4"/>
      <c r="D335" s="4"/>
      <c r="E335" s="4"/>
      <c r="F335" s="4"/>
      <c r="G335" s="4"/>
      <c r="H335" s="4"/>
    </row>
    <row r="336" spans="1:8" x14ac:dyDescent="0.25">
      <c r="A336" s="19" t="s">
        <v>61</v>
      </c>
      <c r="B336" s="19"/>
      <c r="C336" s="19"/>
      <c r="D336" s="19"/>
      <c r="E336" s="19"/>
      <c r="F336" s="19"/>
      <c r="G336" s="19"/>
      <c r="H336" s="19"/>
    </row>
    <row r="337" spans="2:6" x14ac:dyDescent="0.25">
      <c r="B337" s="7"/>
      <c r="C337" s="78" t="s">
        <v>50</v>
      </c>
      <c r="D337" s="78"/>
      <c r="E337" s="78"/>
      <c r="F337" s="78"/>
    </row>
    <row r="338" spans="2:6" ht="25.5" x14ac:dyDescent="0.25">
      <c r="B338" s="7" t="s">
        <v>51</v>
      </c>
      <c r="C338" s="7" t="s">
        <v>17</v>
      </c>
      <c r="D338" s="7" t="s">
        <v>45</v>
      </c>
      <c r="E338" s="7" t="s">
        <v>46</v>
      </c>
      <c r="F338" s="7" t="s">
        <v>47</v>
      </c>
    </row>
    <row r="339" spans="2:6" x14ac:dyDescent="0.25">
      <c r="B339" s="4">
        <v>23</v>
      </c>
      <c r="C339" s="4">
        <v>1</v>
      </c>
      <c r="D339" s="4"/>
      <c r="E339" s="4"/>
      <c r="F339" s="4"/>
    </row>
    <row r="340" spans="2:6" x14ac:dyDescent="0.25">
      <c r="B340" s="4">
        <v>24</v>
      </c>
      <c r="C340" s="4">
        <v>1</v>
      </c>
      <c r="D340" s="4"/>
      <c r="E340" s="4"/>
      <c r="F340" s="4"/>
    </row>
    <row r="341" spans="2:6" x14ac:dyDescent="0.25">
      <c r="B341" s="4">
        <v>27</v>
      </c>
      <c r="C341" s="4">
        <v>1</v>
      </c>
      <c r="D341" s="4"/>
      <c r="E341" s="4"/>
      <c r="F341" s="4"/>
    </row>
    <row r="342" spans="2:6" x14ac:dyDescent="0.25">
      <c r="B342" s="4">
        <v>26</v>
      </c>
      <c r="C342" s="4">
        <v>1</v>
      </c>
      <c r="D342" s="4"/>
      <c r="E342" s="4"/>
      <c r="F342" s="4"/>
    </row>
    <row r="343" spans="2:6" x14ac:dyDescent="0.25">
      <c r="B343" s="4">
        <v>33</v>
      </c>
      <c r="C343" s="4">
        <v>1</v>
      </c>
      <c r="D343" s="4"/>
      <c r="E343" s="4"/>
      <c r="F343" s="4"/>
    </row>
    <row r="344" spans="2:6" x14ac:dyDescent="0.25">
      <c r="B344" s="4">
        <v>29</v>
      </c>
      <c r="C344" s="4">
        <v>1</v>
      </c>
      <c r="D344" s="4"/>
      <c r="E344" s="4"/>
      <c r="F344" s="4"/>
    </row>
    <row r="345" spans="2:6" x14ac:dyDescent="0.25">
      <c r="B345" s="4">
        <v>29</v>
      </c>
      <c r="C345" s="4">
        <v>1</v>
      </c>
      <c r="D345" s="4"/>
      <c r="E345" s="4"/>
      <c r="F345" s="4"/>
    </row>
    <row r="346" spans="2:6" x14ac:dyDescent="0.25">
      <c r="B346" s="4">
        <v>27</v>
      </c>
      <c r="C346" s="4">
        <v>1</v>
      </c>
      <c r="D346" s="4"/>
      <c r="E346" s="4"/>
      <c r="F346" s="4"/>
    </row>
    <row r="347" spans="2:6" x14ac:dyDescent="0.25">
      <c r="B347" s="4">
        <v>28</v>
      </c>
      <c r="C347" s="4"/>
      <c r="D347" s="4"/>
      <c r="E347" s="4">
        <v>1</v>
      </c>
      <c r="F347" s="4"/>
    </row>
    <row r="348" spans="2:6" x14ac:dyDescent="0.25">
      <c r="B348" s="4">
        <v>29</v>
      </c>
      <c r="C348" s="4"/>
      <c r="D348" s="4"/>
      <c r="E348" s="4">
        <v>1</v>
      </c>
      <c r="F348" s="4"/>
    </row>
    <row r="349" spans="2:6" x14ac:dyDescent="0.25">
      <c r="B349" s="4">
        <v>31</v>
      </c>
      <c r="C349" s="4"/>
      <c r="D349" s="4"/>
      <c r="E349" s="4">
        <v>1</v>
      </c>
      <c r="F349" s="4"/>
    </row>
    <row r="350" spans="2:6" x14ac:dyDescent="0.25">
      <c r="B350" s="4">
        <v>27</v>
      </c>
      <c r="C350" s="4"/>
      <c r="D350" s="4"/>
      <c r="E350" s="4">
        <v>1</v>
      </c>
      <c r="F350" s="4"/>
    </row>
    <row r="351" spans="2:6" x14ac:dyDescent="0.25">
      <c r="B351" s="4">
        <v>36</v>
      </c>
      <c r="C351" s="4"/>
      <c r="D351" s="4"/>
      <c r="E351" s="4">
        <v>1</v>
      </c>
      <c r="F351" s="4"/>
    </row>
    <row r="352" spans="2:6" x14ac:dyDescent="0.25">
      <c r="B352" s="4">
        <v>35</v>
      </c>
      <c r="C352" s="4"/>
      <c r="D352" s="4"/>
      <c r="E352" s="4">
        <v>1</v>
      </c>
      <c r="F352" s="4"/>
    </row>
    <row r="353" spans="2:10" x14ac:dyDescent="0.25">
      <c r="B353" s="4">
        <v>25</v>
      </c>
      <c r="C353" s="4"/>
      <c r="D353" s="4"/>
      <c r="E353" s="4">
        <v>1</v>
      </c>
      <c r="F353" s="4"/>
    </row>
    <row r="354" spans="2:10" x14ac:dyDescent="0.25">
      <c r="B354" s="4">
        <v>29</v>
      </c>
      <c r="C354" s="4"/>
      <c r="D354" s="4"/>
      <c r="E354" s="4">
        <v>1</v>
      </c>
      <c r="F354" s="4"/>
    </row>
    <row r="355" spans="2:10" x14ac:dyDescent="0.25">
      <c r="B355" s="4">
        <v>26</v>
      </c>
      <c r="C355" s="4"/>
      <c r="D355" s="4">
        <v>1</v>
      </c>
      <c r="E355" s="4"/>
      <c r="F355" s="4"/>
    </row>
    <row r="356" spans="2:10" x14ac:dyDescent="0.25">
      <c r="B356" s="4">
        <v>28</v>
      </c>
      <c r="C356" s="4"/>
      <c r="D356" s="4">
        <v>1</v>
      </c>
      <c r="E356" s="4"/>
      <c r="F356" s="4"/>
    </row>
    <row r="357" spans="2:10" x14ac:dyDescent="0.25">
      <c r="B357" s="4">
        <v>30</v>
      </c>
      <c r="C357" s="4"/>
      <c r="D357" s="4">
        <v>1</v>
      </c>
      <c r="E357" s="4"/>
      <c r="F357" s="4"/>
    </row>
    <row r="358" spans="2:10" x14ac:dyDescent="0.25">
      <c r="B358" s="4">
        <v>30</v>
      </c>
      <c r="C358" s="4"/>
      <c r="D358" s="4">
        <v>1</v>
      </c>
      <c r="E358" s="4"/>
      <c r="F358" s="4"/>
    </row>
    <row r="359" spans="2:10" x14ac:dyDescent="0.25">
      <c r="B359" s="4">
        <v>35</v>
      </c>
      <c r="C359" s="4"/>
      <c r="D359" s="4">
        <v>1</v>
      </c>
      <c r="E359" s="4"/>
      <c r="F359" s="4"/>
    </row>
    <row r="360" spans="2:10" x14ac:dyDescent="0.25">
      <c r="B360" s="4">
        <v>35</v>
      </c>
      <c r="C360" s="4"/>
      <c r="D360" s="4">
        <v>1</v>
      </c>
      <c r="E360" s="4"/>
      <c r="F360" s="4"/>
    </row>
    <row r="361" spans="2:10" x14ac:dyDescent="0.25">
      <c r="B361" s="4">
        <v>32</v>
      </c>
      <c r="C361" s="4"/>
      <c r="D361" s="4">
        <v>1</v>
      </c>
      <c r="E361" s="4"/>
      <c r="F361" s="4"/>
      <c r="J361" s="19"/>
    </row>
    <row r="362" spans="2:10" x14ac:dyDescent="0.25">
      <c r="B362" s="4">
        <v>32</v>
      </c>
      <c r="C362" s="4"/>
      <c r="D362" s="4">
        <v>1</v>
      </c>
      <c r="E362" s="4"/>
      <c r="F362" s="4"/>
    </row>
    <row r="363" spans="2:10" x14ac:dyDescent="0.25">
      <c r="B363" s="4">
        <v>35</v>
      </c>
      <c r="C363" s="4"/>
      <c r="D363" s="4"/>
      <c r="E363" s="4"/>
      <c r="F363" s="4">
        <v>1</v>
      </c>
    </row>
    <row r="364" spans="2:10" x14ac:dyDescent="0.25">
      <c r="B364" s="4">
        <v>33</v>
      </c>
      <c r="C364" s="4"/>
      <c r="D364" s="4"/>
      <c r="E364" s="4"/>
      <c r="F364" s="4">
        <v>1</v>
      </c>
    </row>
    <row r="365" spans="2:10" x14ac:dyDescent="0.25">
      <c r="B365" s="4">
        <v>40</v>
      </c>
      <c r="C365" s="4"/>
      <c r="D365" s="4"/>
      <c r="E365" s="4"/>
      <c r="F365" s="4">
        <v>1</v>
      </c>
    </row>
    <row r="366" spans="2:10" x14ac:dyDescent="0.25">
      <c r="B366" s="4">
        <v>39</v>
      </c>
      <c r="C366" s="4"/>
      <c r="D366" s="4"/>
      <c r="E366" s="4"/>
      <c r="F366" s="4">
        <v>1</v>
      </c>
    </row>
    <row r="367" spans="2:10" x14ac:dyDescent="0.25">
      <c r="B367" s="4">
        <v>41</v>
      </c>
      <c r="C367" s="4"/>
      <c r="D367" s="4"/>
      <c r="E367" s="4"/>
      <c r="F367" s="4">
        <v>1</v>
      </c>
    </row>
    <row r="368" spans="2:10" x14ac:dyDescent="0.25">
      <c r="B368" s="4">
        <v>44</v>
      </c>
      <c r="C368" s="4"/>
      <c r="D368" s="4"/>
      <c r="E368" s="4"/>
      <c r="F368" s="4">
        <v>1</v>
      </c>
    </row>
    <row r="369" spans="2:6" x14ac:dyDescent="0.25">
      <c r="B369" s="4">
        <v>36</v>
      </c>
      <c r="C369" s="4"/>
      <c r="D369" s="4"/>
      <c r="E369" s="4"/>
      <c r="F369" s="4">
        <v>1</v>
      </c>
    </row>
    <row r="370" spans="2:6" x14ac:dyDescent="0.25">
      <c r="B370" s="4">
        <v>50</v>
      </c>
      <c r="C370" s="4"/>
      <c r="D370" s="4"/>
      <c r="E370" s="4"/>
      <c r="F370" s="4">
        <v>0</v>
      </c>
    </row>
    <row r="371" spans="2:6" x14ac:dyDescent="0.25">
      <c r="B371" s="4"/>
      <c r="C371" s="4"/>
      <c r="D371" s="4"/>
      <c r="E371" s="4"/>
      <c r="F371" s="4"/>
    </row>
  </sheetData>
  <mergeCells count="48">
    <mergeCell ref="C4:H4"/>
    <mergeCell ref="C10:H10"/>
    <mergeCell ref="C16:H16"/>
    <mergeCell ref="C25:H25"/>
    <mergeCell ref="C31:H31"/>
    <mergeCell ref="C37:H37"/>
    <mergeCell ref="C46:H46"/>
    <mergeCell ref="C52:H52"/>
    <mergeCell ref="C58:H58"/>
    <mergeCell ref="C67:H67"/>
    <mergeCell ref="C73:H73"/>
    <mergeCell ref="C82:H82"/>
    <mergeCell ref="C87:H87"/>
    <mergeCell ref="C95:H95"/>
    <mergeCell ref="C101:H101"/>
    <mergeCell ref="C107:H107"/>
    <mergeCell ref="C116:H116"/>
    <mergeCell ref="C122:H122"/>
    <mergeCell ref="C128:H128"/>
    <mergeCell ref="C137:J137"/>
    <mergeCell ref="C140:J140"/>
    <mergeCell ref="C144:J144"/>
    <mergeCell ref="C147:J147"/>
    <mergeCell ref="C153:J153"/>
    <mergeCell ref="C160:J160"/>
    <mergeCell ref="I214:R214"/>
    <mergeCell ref="C229:H229"/>
    <mergeCell ref="C235:H235"/>
    <mergeCell ref="C241:H241"/>
    <mergeCell ref="C167:J167"/>
    <mergeCell ref="C174:J174"/>
    <mergeCell ref="C184:F184"/>
    <mergeCell ref="I185:R185"/>
    <mergeCell ref="I197:R197"/>
    <mergeCell ref="C247:H247"/>
    <mergeCell ref="C256:H256"/>
    <mergeCell ref="C263:H263"/>
    <mergeCell ref="C270:H270"/>
    <mergeCell ref="C277:H277"/>
    <mergeCell ref="C316:H316"/>
    <mergeCell ref="C322:H322"/>
    <mergeCell ref="C328:H328"/>
    <mergeCell ref="C337:F337"/>
    <mergeCell ref="C287:H287"/>
    <mergeCell ref="C292:H292"/>
    <mergeCell ref="C297:H297"/>
    <mergeCell ref="C302:H302"/>
    <mergeCell ref="C310:H310"/>
  </mergeCells>
  <phoneticPr fontId="2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98"/>
  <sheetViews>
    <sheetView workbookViewId="0"/>
  </sheetViews>
  <sheetFormatPr defaultColWidth="8.81640625" defaultRowHeight="12.5" x14ac:dyDescent="0.25"/>
  <cols>
    <col min="1" max="1" width="13.453125" style="5" customWidth="1"/>
    <col min="2" max="2" width="8.81640625" style="5"/>
    <col min="3" max="3" width="11.08984375" style="5" customWidth="1"/>
    <col min="4" max="4" width="12.81640625" style="5" customWidth="1"/>
    <col min="5" max="5" width="10.08984375" style="5" customWidth="1"/>
    <col min="6" max="6" width="13.08984375" style="5" customWidth="1"/>
    <col min="7" max="8" width="11.08984375" style="5" customWidth="1"/>
    <col min="9" max="9" width="11.54296875" style="5" customWidth="1"/>
    <col min="10" max="10" width="11.1796875" style="5" customWidth="1"/>
    <col min="11" max="11" width="13.1796875" style="5" customWidth="1"/>
    <col min="12" max="12" width="12.81640625" style="5" customWidth="1"/>
    <col min="13" max="14" width="10.90625" style="5" customWidth="1"/>
    <col min="15" max="15" width="11" style="5" customWidth="1"/>
    <col min="16" max="16384" width="8.81640625" style="5"/>
  </cols>
  <sheetData>
    <row r="1" spans="1:9" ht="13" x14ac:dyDescent="0.25">
      <c r="A1" s="2" t="s">
        <v>100</v>
      </c>
    </row>
    <row r="2" spans="1:9" x14ac:dyDescent="0.25">
      <c r="A2" s="4" t="s">
        <v>101</v>
      </c>
    </row>
    <row r="3" spans="1:9" ht="13" x14ac:dyDescent="0.25">
      <c r="A3" s="3" t="s">
        <v>102</v>
      </c>
      <c r="F3" s="3" t="s">
        <v>103</v>
      </c>
    </row>
    <row r="4" spans="1:9" ht="14.5" x14ac:dyDescent="0.25">
      <c r="A4" s="4" t="s">
        <v>104</v>
      </c>
      <c r="F4" s="5" t="s">
        <v>105</v>
      </c>
    </row>
    <row r="5" spans="1:9" ht="15" customHeight="1" x14ac:dyDescent="0.25">
      <c r="A5" s="11" t="s">
        <v>106</v>
      </c>
      <c r="B5" s="5" t="s">
        <v>17</v>
      </c>
      <c r="C5" s="5" t="s">
        <v>107</v>
      </c>
      <c r="D5" s="5" t="s">
        <v>108</v>
      </c>
      <c r="F5" s="11" t="s">
        <v>106</v>
      </c>
      <c r="G5" s="5" t="s">
        <v>17</v>
      </c>
      <c r="H5" s="5" t="s">
        <v>107</v>
      </c>
      <c r="I5" s="5" t="s">
        <v>108</v>
      </c>
    </row>
    <row r="6" spans="1:9" x14ac:dyDescent="0.25">
      <c r="B6" s="4">
        <v>72.959999999999994</v>
      </c>
      <c r="C6" s="4">
        <v>60.02</v>
      </c>
      <c r="D6" s="4">
        <v>85.56</v>
      </c>
      <c r="G6" s="4">
        <v>10.99</v>
      </c>
      <c r="H6" s="4">
        <v>17.73</v>
      </c>
      <c r="I6" s="4">
        <v>24.48</v>
      </c>
    </row>
    <row r="7" spans="1:9" x14ac:dyDescent="0.25">
      <c r="B7" s="4">
        <v>30.76</v>
      </c>
      <c r="C7" s="4">
        <v>154.19</v>
      </c>
      <c r="D7" s="4">
        <v>95.46</v>
      </c>
      <c r="G7" s="4">
        <v>13.06</v>
      </c>
      <c r="H7" s="4">
        <v>26.19</v>
      </c>
      <c r="I7" s="4">
        <v>19.43</v>
      </c>
    </row>
    <row r="8" spans="1:9" x14ac:dyDescent="0.25">
      <c r="B8" s="4">
        <v>70.040000000000006</v>
      </c>
      <c r="C8" s="4">
        <v>157.99</v>
      </c>
      <c r="D8" s="4">
        <v>99.88</v>
      </c>
      <c r="G8" s="4">
        <v>12.34</v>
      </c>
      <c r="H8" s="4">
        <v>26.02</v>
      </c>
      <c r="I8" s="4">
        <v>13.99</v>
      </c>
    </row>
    <row r="9" spans="1:9" x14ac:dyDescent="0.25">
      <c r="B9" s="4">
        <v>86.32</v>
      </c>
      <c r="C9" s="4">
        <v>129.91</v>
      </c>
      <c r="D9" s="4">
        <v>179.9</v>
      </c>
      <c r="G9" s="4">
        <v>14.31</v>
      </c>
      <c r="H9" s="4">
        <v>26.07</v>
      </c>
      <c r="I9" s="4">
        <v>24.42</v>
      </c>
    </row>
    <row r="10" spans="1:9" x14ac:dyDescent="0.25">
      <c r="B10" s="4">
        <v>30.64</v>
      </c>
      <c r="C10" s="4">
        <v>156.88</v>
      </c>
      <c r="D10" s="4">
        <v>82.31</v>
      </c>
      <c r="G10" s="4">
        <v>11.2</v>
      </c>
      <c r="H10" s="4">
        <v>24.68</v>
      </c>
      <c r="I10" s="4">
        <v>14.98</v>
      </c>
    </row>
    <row r="12" spans="1:9" ht="13" x14ac:dyDescent="0.25">
      <c r="A12" s="3" t="s">
        <v>109</v>
      </c>
      <c r="F12" s="3" t="s">
        <v>110</v>
      </c>
    </row>
    <row r="13" spans="1:9" ht="14.5" x14ac:dyDescent="0.25">
      <c r="A13" s="4" t="s">
        <v>104</v>
      </c>
      <c r="F13" s="5" t="s">
        <v>105</v>
      </c>
    </row>
    <row r="14" spans="1:9" ht="13" x14ac:dyDescent="0.25">
      <c r="A14" s="11" t="s">
        <v>111</v>
      </c>
      <c r="B14" s="5" t="s">
        <v>17</v>
      </c>
      <c r="C14" s="5" t="s">
        <v>107</v>
      </c>
      <c r="D14" s="5" t="s">
        <v>108</v>
      </c>
      <c r="F14" s="11" t="s">
        <v>111</v>
      </c>
      <c r="G14" s="5" t="s">
        <v>17</v>
      </c>
      <c r="H14" s="5" t="s">
        <v>107</v>
      </c>
      <c r="I14" s="5" t="s">
        <v>108</v>
      </c>
    </row>
    <row r="15" spans="1:9" x14ac:dyDescent="0.25">
      <c r="B15" s="4">
        <v>79.040000000000006</v>
      </c>
      <c r="C15" s="4">
        <v>129.21799999999999</v>
      </c>
      <c r="D15" s="4">
        <v>182.70599999999999</v>
      </c>
      <c r="G15" s="4">
        <v>7.83</v>
      </c>
      <c r="H15" s="4">
        <v>13.17</v>
      </c>
      <c r="I15" s="4">
        <v>12.34</v>
      </c>
    </row>
    <row r="16" spans="1:9" x14ac:dyDescent="0.25">
      <c r="B16" s="4">
        <v>50.548000000000002</v>
      </c>
      <c r="C16" s="4">
        <v>142.34399999999999</v>
      </c>
      <c r="D16" s="4">
        <v>172.47200000000001</v>
      </c>
      <c r="G16" s="4">
        <v>5.93</v>
      </c>
      <c r="H16" s="4">
        <v>12.03</v>
      </c>
      <c r="I16" s="4">
        <v>14.35</v>
      </c>
    </row>
    <row r="17" spans="1:14" x14ac:dyDescent="0.25">
      <c r="B17" s="4">
        <v>54.933999999999997</v>
      </c>
      <c r="C17" s="4">
        <v>143.285</v>
      </c>
      <c r="D17" s="4">
        <v>164.446</v>
      </c>
      <c r="G17" s="4">
        <v>6.66</v>
      </c>
      <c r="H17" s="4">
        <v>11.07</v>
      </c>
      <c r="I17" s="4">
        <v>12.98</v>
      </c>
    </row>
    <row r="18" spans="1:14" x14ac:dyDescent="0.25">
      <c r="B18" s="4">
        <v>64.572000000000003</v>
      </c>
      <c r="C18" s="4">
        <v>153.09200000000001</v>
      </c>
      <c r="D18" s="4">
        <v>132.47399999999999</v>
      </c>
      <c r="G18" s="4">
        <v>8.68</v>
      </c>
      <c r="H18" s="4">
        <v>13.63</v>
      </c>
      <c r="I18" s="4">
        <v>13.42</v>
      </c>
    </row>
    <row r="19" spans="1:14" x14ac:dyDescent="0.25">
      <c r="B19" s="4">
        <v>135.93899999999999</v>
      </c>
      <c r="C19" s="4">
        <v>186.404</v>
      </c>
      <c r="D19" s="4">
        <v>170.977</v>
      </c>
      <c r="G19" s="4">
        <v>8.86</v>
      </c>
      <c r="H19" s="4">
        <v>13.49</v>
      </c>
      <c r="I19" s="4">
        <v>12.65</v>
      </c>
    </row>
    <row r="20" spans="1:14" x14ac:dyDescent="0.25">
      <c r="B20" s="4">
        <v>60.249000000000002</v>
      </c>
      <c r="C20" s="4">
        <v>102.15600000000001</v>
      </c>
      <c r="D20" s="4">
        <v>129.57900000000001</v>
      </c>
      <c r="G20" s="4">
        <v>7.5</v>
      </c>
      <c r="H20" s="4">
        <v>14.14</v>
      </c>
      <c r="I20" s="4">
        <v>10.75</v>
      </c>
    </row>
    <row r="22" spans="1:14" ht="13" x14ac:dyDescent="0.25">
      <c r="A22" s="3" t="s">
        <v>112</v>
      </c>
      <c r="F22" s="3" t="s">
        <v>113</v>
      </c>
      <c r="K22" s="3" t="s">
        <v>114</v>
      </c>
    </row>
    <row r="23" spans="1:14" ht="15" x14ac:dyDescent="0.25">
      <c r="A23" s="5" t="s">
        <v>115</v>
      </c>
      <c r="F23" s="5" t="s">
        <v>116</v>
      </c>
      <c r="K23" s="5" t="s">
        <v>117</v>
      </c>
    </row>
    <row r="24" spans="1:14" ht="13" x14ac:dyDescent="0.25">
      <c r="A24" s="11" t="s">
        <v>106</v>
      </c>
      <c r="B24" s="5" t="s">
        <v>17</v>
      </c>
      <c r="C24" s="5" t="s">
        <v>107</v>
      </c>
      <c r="D24" s="5" t="s">
        <v>108</v>
      </c>
      <c r="F24" s="5" t="s">
        <v>118</v>
      </c>
      <c r="G24" s="5" t="s">
        <v>17</v>
      </c>
      <c r="H24" s="5" t="s">
        <v>107</v>
      </c>
      <c r="I24" s="5" t="s">
        <v>108</v>
      </c>
      <c r="K24" s="5" t="s">
        <v>118</v>
      </c>
      <c r="L24" s="5" t="s">
        <v>17</v>
      </c>
      <c r="M24" s="5" t="s">
        <v>107</v>
      </c>
      <c r="N24" s="5" t="s">
        <v>108</v>
      </c>
    </row>
    <row r="25" spans="1:14" x14ac:dyDescent="0.25">
      <c r="B25" s="4">
        <v>14.13</v>
      </c>
      <c r="C25" s="4">
        <v>20.76</v>
      </c>
      <c r="D25" s="4">
        <v>39.92</v>
      </c>
      <c r="G25" s="4">
        <v>20.28</v>
      </c>
      <c r="H25" s="4">
        <v>26.36</v>
      </c>
      <c r="I25" s="4">
        <v>21.62</v>
      </c>
      <c r="L25" s="4">
        <v>15.57</v>
      </c>
      <c r="M25" s="4">
        <v>29.09</v>
      </c>
      <c r="N25" s="4">
        <v>16.22</v>
      </c>
    </row>
    <row r="26" spans="1:14" x14ac:dyDescent="0.25">
      <c r="B26" s="4">
        <v>20.61</v>
      </c>
      <c r="C26" s="4">
        <v>35.81</v>
      </c>
      <c r="D26" s="4">
        <v>46.36</v>
      </c>
      <c r="G26" s="4">
        <v>14.78</v>
      </c>
      <c r="H26" s="4">
        <v>41.95</v>
      </c>
      <c r="I26" s="4">
        <v>58.13</v>
      </c>
      <c r="L26" s="4">
        <v>18.61</v>
      </c>
      <c r="M26" s="4">
        <v>32</v>
      </c>
      <c r="N26" s="4">
        <v>35.67</v>
      </c>
    </row>
    <row r="27" spans="1:14" x14ac:dyDescent="0.25">
      <c r="B27" s="4">
        <v>15.78</v>
      </c>
      <c r="C27" s="4">
        <v>30.84</v>
      </c>
      <c r="D27" s="4">
        <v>23.19</v>
      </c>
      <c r="G27" s="4">
        <v>15.21</v>
      </c>
      <c r="H27" s="4">
        <v>37.29</v>
      </c>
      <c r="I27" s="4">
        <v>43.6</v>
      </c>
      <c r="L27" s="4">
        <v>14.83</v>
      </c>
      <c r="M27" s="4">
        <v>24.42</v>
      </c>
      <c r="N27" s="4">
        <v>21.36</v>
      </c>
    </row>
    <row r="28" spans="1:14" x14ac:dyDescent="0.25">
      <c r="B28" s="4">
        <v>6.66</v>
      </c>
      <c r="C28" s="4">
        <v>39</v>
      </c>
      <c r="D28" s="4">
        <v>37.69</v>
      </c>
      <c r="G28" s="4">
        <v>11.73</v>
      </c>
      <c r="H28" s="4">
        <v>19.45</v>
      </c>
      <c r="I28" s="4">
        <v>26.04</v>
      </c>
      <c r="L28" s="4">
        <v>11.05</v>
      </c>
      <c r="M28" s="4">
        <v>14.63</v>
      </c>
      <c r="N28" s="4">
        <v>18.63</v>
      </c>
    </row>
    <row r="29" spans="1:14" x14ac:dyDescent="0.25">
      <c r="B29" s="4">
        <v>10.02</v>
      </c>
      <c r="C29" s="4">
        <v>37.32</v>
      </c>
      <c r="D29" s="4">
        <v>35.03</v>
      </c>
      <c r="G29" s="4">
        <v>12.7</v>
      </c>
      <c r="H29" s="4">
        <v>19.48</v>
      </c>
      <c r="I29" s="4">
        <v>33.049999999999997</v>
      </c>
      <c r="L29" s="4">
        <v>8.16</v>
      </c>
      <c r="M29" s="4">
        <v>14.32</v>
      </c>
      <c r="N29" s="4">
        <v>21.45</v>
      </c>
    </row>
    <row r="30" spans="1:14" x14ac:dyDescent="0.25">
      <c r="G30" s="4">
        <v>10.65</v>
      </c>
      <c r="H30" s="4">
        <v>74.739999999999995</v>
      </c>
      <c r="I30" s="4">
        <v>29.14</v>
      </c>
      <c r="L30" s="4">
        <v>10.32</v>
      </c>
      <c r="M30" s="4">
        <v>52.54</v>
      </c>
      <c r="N30" s="4">
        <v>24.38</v>
      </c>
    </row>
    <row r="31" spans="1:14" x14ac:dyDescent="0.25">
      <c r="G31" s="4"/>
      <c r="H31" s="4"/>
      <c r="I31" s="4"/>
      <c r="L31" s="4"/>
      <c r="M31" s="4"/>
      <c r="N31" s="4"/>
    </row>
    <row r="32" spans="1:14" ht="13" x14ac:dyDescent="0.25">
      <c r="A32" s="3" t="s">
        <v>119</v>
      </c>
      <c r="F32" s="3" t="s">
        <v>120</v>
      </c>
      <c r="K32" s="3" t="s">
        <v>121</v>
      </c>
    </row>
    <row r="33" spans="1:14" ht="14.5" x14ac:dyDescent="0.25">
      <c r="A33" s="4" t="s">
        <v>122</v>
      </c>
      <c r="F33" s="5" t="s">
        <v>123</v>
      </c>
      <c r="K33" s="4" t="s">
        <v>124</v>
      </c>
    </row>
    <row r="34" spans="1:14" ht="14.75" customHeight="1" x14ac:dyDescent="0.25">
      <c r="A34" s="11" t="s">
        <v>106</v>
      </c>
      <c r="B34" s="5" t="s">
        <v>17</v>
      </c>
      <c r="C34" s="5" t="s">
        <v>107</v>
      </c>
      <c r="D34" s="5" t="s">
        <v>108</v>
      </c>
      <c r="F34" s="5" t="s">
        <v>118</v>
      </c>
      <c r="G34" s="5" t="s">
        <v>17</v>
      </c>
      <c r="H34" s="5" t="s">
        <v>107</v>
      </c>
      <c r="I34" s="5" t="s">
        <v>108</v>
      </c>
      <c r="K34" s="11" t="s">
        <v>106</v>
      </c>
      <c r="L34" s="5" t="s">
        <v>17</v>
      </c>
      <c r="M34" s="5" t="s">
        <v>107</v>
      </c>
      <c r="N34" s="5" t="s">
        <v>108</v>
      </c>
    </row>
    <row r="35" spans="1:14" x14ac:dyDescent="0.25">
      <c r="B35" s="4">
        <v>119.58</v>
      </c>
      <c r="C35" s="4">
        <v>39.549999999999997</v>
      </c>
      <c r="D35" s="4">
        <v>21.093</v>
      </c>
      <c r="G35" s="4">
        <v>5.3</v>
      </c>
      <c r="H35" s="4">
        <v>6.16</v>
      </c>
      <c r="I35" s="4">
        <v>6.11</v>
      </c>
      <c r="L35" s="4">
        <v>29.349</v>
      </c>
      <c r="M35" s="4">
        <v>22.684999999999999</v>
      </c>
      <c r="N35" s="4">
        <v>15.029</v>
      </c>
    </row>
    <row r="36" spans="1:14" x14ac:dyDescent="0.25">
      <c r="B36" s="4">
        <v>37.073999999999998</v>
      </c>
      <c r="C36" s="4">
        <v>29.515999999999998</v>
      </c>
      <c r="D36" s="4">
        <v>35.896000000000001</v>
      </c>
      <c r="G36" s="4">
        <v>6.94</v>
      </c>
      <c r="H36" s="4">
        <v>8.81</v>
      </c>
      <c r="I36" s="4">
        <v>8.7799999999999994</v>
      </c>
      <c r="L36" s="4">
        <v>11.316000000000001</v>
      </c>
      <c r="M36" s="4">
        <v>34.17</v>
      </c>
      <c r="N36" s="4">
        <v>15.49</v>
      </c>
    </row>
    <row r="37" spans="1:14" x14ac:dyDescent="0.25">
      <c r="B37" s="4">
        <v>71.69</v>
      </c>
      <c r="C37" s="4">
        <v>36.137</v>
      </c>
      <c r="D37" s="4">
        <v>50.558</v>
      </c>
      <c r="G37" s="4">
        <v>4.6900000000000004</v>
      </c>
      <c r="H37" s="4">
        <v>5.5</v>
      </c>
      <c r="I37" s="4">
        <v>8.59</v>
      </c>
      <c r="L37" s="4">
        <v>24.439</v>
      </c>
      <c r="M37" s="4">
        <v>24.966999999999999</v>
      </c>
      <c r="N37" s="4">
        <v>19.593</v>
      </c>
    </row>
    <row r="38" spans="1:14" x14ac:dyDescent="0.25">
      <c r="B38" s="4">
        <v>43.082000000000001</v>
      </c>
      <c r="C38" s="4">
        <v>30.369</v>
      </c>
      <c r="D38" s="4">
        <v>62.122999999999998</v>
      </c>
      <c r="G38" s="4">
        <v>5.67</v>
      </c>
      <c r="H38" s="4">
        <v>6.87</v>
      </c>
      <c r="I38" s="4">
        <v>6.88</v>
      </c>
      <c r="L38" s="4">
        <v>27.076000000000001</v>
      </c>
      <c r="M38" s="4">
        <v>23.917999999999999</v>
      </c>
      <c r="N38" s="4">
        <v>28.920999999999999</v>
      </c>
    </row>
    <row r="39" spans="1:14" x14ac:dyDescent="0.25">
      <c r="B39" s="4">
        <v>36.084000000000003</v>
      </c>
      <c r="C39" s="4">
        <v>34.902999999999999</v>
      </c>
      <c r="D39" s="4">
        <v>45.243000000000002</v>
      </c>
      <c r="G39" s="4">
        <v>6.75</v>
      </c>
      <c r="H39" s="4">
        <v>6.75</v>
      </c>
      <c r="I39" s="4">
        <v>6.57</v>
      </c>
      <c r="L39" s="4">
        <v>11.593</v>
      </c>
      <c r="M39" s="4">
        <v>35.32</v>
      </c>
      <c r="N39" s="4">
        <v>19.018000000000001</v>
      </c>
    </row>
    <row r="40" spans="1:14" x14ac:dyDescent="0.25">
      <c r="B40" s="4"/>
      <c r="C40" s="4"/>
      <c r="D40" s="4"/>
      <c r="G40" s="4">
        <v>5.53</v>
      </c>
      <c r="H40" s="4">
        <v>8.42</v>
      </c>
      <c r="I40" s="4">
        <v>5.45</v>
      </c>
    </row>
    <row r="41" spans="1:14" x14ac:dyDescent="0.25">
      <c r="B41" s="4"/>
      <c r="C41" s="4"/>
      <c r="D41" s="4"/>
      <c r="H41" s="4"/>
      <c r="I41" s="4"/>
      <c r="J41" s="4"/>
    </row>
    <row r="42" spans="1:14" ht="13" x14ac:dyDescent="0.25">
      <c r="A42" s="3" t="s">
        <v>125</v>
      </c>
      <c r="G42" s="3" t="s">
        <v>126</v>
      </c>
    </row>
    <row r="43" spans="1:14" ht="15" x14ac:dyDescent="0.25">
      <c r="A43" s="5" t="s">
        <v>105</v>
      </c>
      <c r="G43" s="5" t="s">
        <v>115</v>
      </c>
    </row>
    <row r="44" spans="1:14" s="11" customFormat="1" ht="25.5" x14ac:dyDescent="0.25">
      <c r="A44" s="11" t="s">
        <v>106</v>
      </c>
      <c r="B44" s="7" t="s">
        <v>17</v>
      </c>
      <c r="C44" s="7" t="s">
        <v>45</v>
      </c>
      <c r="D44" s="7" t="s">
        <v>46</v>
      </c>
      <c r="E44" s="7" t="s">
        <v>47</v>
      </c>
      <c r="F44" s="7"/>
      <c r="G44" s="11" t="s">
        <v>106</v>
      </c>
      <c r="H44" s="7" t="s">
        <v>17</v>
      </c>
      <c r="I44" s="7" t="s">
        <v>45</v>
      </c>
      <c r="J44" s="7" t="s">
        <v>46</v>
      </c>
      <c r="K44" s="7" t="s">
        <v>47</v>
      </c>
    </row>
    <row r="45" spans="1:14" x14ac:dyDescent="0.25">
      <c r="B45" s="24">
        <v>14.7447</v>
      </c>
      <c r="C45" s="24">
        <v>20.099139999999998</v>
      </c>
      <c r="D45" s="24">
        <v>18.79119</v>
      </c>
      <c r="E45" s="24">
        <v>33.346330000000002</v>
      </c>
      <c r="F45" s="24"/>
      <c r="H45" s="4">
        <v>23.97</v>
      </c>
      <c r="I45" s="4">
        <v>41.14</v>
      </c>
      <c r="J45" s="4">
        <v>35.5</v>
      </c>
      <c r="K45" s="4">
        <v>52.4</v>
      </c>
    </row>
    <row r="46" spans="1:14" x14ac:dyDescent="0.25">
      <c r="B46" s="24">
        <v>12.63222</v>
      </c>
      <c r="C46" s="24">
        <v>20.87471</v>
      </c>
      <c r="D46" s="24">
        <v>22.701370000000001</v>
      </c>
      <c r="E46" s="24">
        <v>39.450690000000002</v>
      </c>
      <c r="F46" s="24"/>
      <c r="H46" s="4">
        <v>15.37</v>
      </c>
      <c r="I46" s="4">
        <v>36.229999999999997</v>
      </c>
      <c r="J46" s="4">
        <v>44.77</v>
      </c>
      <c r="K46" s="4">
        <v>54.3</v>
      </c>
    </row>
    <row r="47" spans="1:14" x14ac:dyDescent="0.25">
      <c r="B47" s="24">
        <v>13.15513</v>
      </c>
      <c r="C47" s="24">
        <v>17.671230000000001</v>
      </c>
      <c r="D47" s="24">
        <v>15.048120000000001</v>
      </c>
      <c r="E47" s="24">
        <v>29.176110000000001</v>
      </c>
      <c r="F47" s="24"/>
      <c r="H47" s="4">
        <v>27.91</v>
      </c>
      <c r="I47" s="4">
        <v>46.18</v>
      </c>
      <c r="J47" s="4">
        <v>39.299999999999997</v>
      </c>
      <c r="K47" s="4">
        <v>58.68</v>
      </c>
    </row>
    <row r="48" spans="1:14" x14ac:dyDescent="0.25">
      <c r="B48" s="24">
        <v>12.077349999999999</v>
      </c>
      <c r="C48" s="24">
        <v>25.07715</v>
      </c>
      <c r="D48" s="24">
        <v>20.726140000000001</v>
      </c>
      <c r="E48" s="24">
        <v>36.882719999999999</v>
      </c>
      <c r="F48" s="24"/>
      <c r="H48" s="4">
        <v>26.26</v>
      </c>
      <c r="I48" s="4">
        <v>40.29</v>
      </c>
      <c r="J48" s="4">
        <v>44.55</v>
      </c>
      <c r="K48" s="4">
        <v>68.62</v>
      </c>
    </row>
    <row r="49" spans="1:11" x14ac:dyDescent="0.25">
      <c r="B49" s="24">
        <v>12.9069</v>
      </c>
      <c r="C49" s="24">
        <v>19.53284</v>
      </c>
      <c r="D49" s="24">
        <v>16.106629999999999</v>
      </c>
      <c r="E49" s="24">
        <v>30.301169999999999</v>
      </c>
      <c r="F49" s="24"/>
      <c r="H49" s="4">
        <v>22.45</v>
      </c>
      <c r="I49" s="4">
        <v>45.32</v>
      </c>
      <c r="J49" s="4">
        <v>31.82</v>
      </c>
      <c r="K49" s="4">
        <v>60.65</v>
      </c>
    </row>
    <row r="50" spans="1:11" x14ac:dyDescent="0.25">
      <c r="B50" s="24">
        <v>12.138920000000001</v>
      </c>
      <c r="C50" s="24">
        <v>18.089030000000001</v>
      </c>
      <c r="D50" s="24">
        <v>19.43384</v>
      </c>
      <c r="E50" s="24">
        <v>35.66301</v>
      </c>
      <c r="F50" s="24"/>
      <c r="H50" s="4">
        <v>16.920000000000002</v>
      </c>
      <c r="I50" s="4">
        <v>42.98</v>
      </c>
      <c r="J50" s="4">
        <v>37.69</v>
      </c>
      <c r="K50" s="4">
        <v>57.1</v>
      </c>
    </row>
    <row r="52" spans="1:11" ht="13" x14ac:dyDescent="0.25">
      <c r="A52" s="3" t="s">
        <v>127</v>
      </c>
      <c r="E52" s="3" t="s">
        <v>128</v>
      </c>
    </row>
    <row r="53" spans="1:11" ht="14.5" x14ac:dyDescent="0.25">
      <c r="A53" s="5" t="s">
        <v>105</v>
      </c>
      <c r="E53" s="4" t="s">
        <v>104</v>
      </c>
    </row>
    <row r="54" spans="1:11" ht="14" customHeight="1" x14ac:dyDescent="0.25">
      <c r="A54" s="11" t="s">
        <v>106</v>
      </c>
      <c r="B54" s="7" t="s">
        <v>27</v>
      </c>
      <c r="C54" s="7" t="s">
        <v>68</v>
      </c>
      <c r="E54" s="11" t="s">
        <v>106</v>
      </c>
      <c r="F54" s="7" t="s">
        <v>27</v>
      </c>
      <c r="G54" s="7" t="s">
        <v>68</v>
      </c>
    </row>
    <row r="55" spans="1:11" x14ac:dyDescent="0.25">
      <c r="B55" s="4">
        <v>16.97</v>
      </c>
      <c r="C55" s="4">
        <v>12.12</v>
      </c>
      <c r="F55" s="4">
        <v>82.227999999999994</v>
      </c>
      <c r="G55" s="4">
        <v>66.623000000000005</v>
      </c>
    </row>
    <row r="56" spans="1:11" x14ac:dyDescent="0.25">
      <c r="B56" s="4">
        <v>14.07</v>
      </c>
      <c r="C56" s="4">
        <v>9.51</v>
      </c>
      <c r="F56" s="4">
        <v>145.26900000000001</v>
      </c>
      <c r="G56" s="4">
        <v>50.869</v>
      </c>
    </row>
    <row r="57" spans="1:11" x14ac:dyDescent="0.25">
      <c r="B57" s="4">
        <v>17.260000000000002</v>
      </c>
      <c r="C57" s="4">
        <v>6.95</v>
      </c>
      <c r="F57" s="4">
        <v>74.367000000000004</v>
      </c>
      <c r="G57" s="4">
        <v>66.698999999999998</v>
      </c>
    </row>
    <row r="58" spans="1:11" x14ac:dyDescent="0.25">
      <c r="B58" s="4">
        <v>17.18</v>
      </c>
      <c r="C58" s="4">
        <v>9.6999999999999993</v>
      </c>
      <c r="F58" s="4">
        <v>95.935000000000002</v>
      </c>
      <c r="G58" s="4">
        <v>66.25</v>
      </c>
    </row>
    <row r="59" spans="1:11" x14ac:dyDescent="0.25">
      <c r="B59" s="4">
        <v>14.22</v>
      </c>
      <c r="C59" s="4">
        <v>9.43</v>
      </c>
      <c r="F59" s="4">
        <v>119.28</v>
      </c>
      <c r="G59" s="4">
        <v>46.429000000000002</v>
      </c>
    </row>
    <row r="60" spans="1:11" x14ac:dyDescent="0.25">
      <c r="B60" s="4">
        <v>6.99</v>
      </c>
      <c r="C60" s="4">
        <v>9.69</v>
      </c>
      <c r="F60" s="4">
        <v>81.069000000000003</v>
      </c>
      <c r="G60" s="4">
        <v>45.454999999999998</v>
      </c>
    </row>
    <row r="62" spans="1:11" x14ac:dyDescent="0.25">
      <c r="A62" s="5" t="s">
        <v>129</v>
      </c>
      <c r="B62" s="4"/>
      <c r="C62" s="4"/>
      <c r="F62" s="4"/>
      <c r="G62" s="4"/>
    </row>
    <row r="63" spans="1:11" ht="13" x14ac:dyDescent="0.25">
      <c r="A63" s="3" t="s">
        <v>130</v>
      </c>
      <c r="B63" s="4"/>
      <c r="C63" s="4"/>
      <c r="E63" s="3" t="s">
        <v>131</v>
      </c>
      <c r="F63" s="4"/>
      <c r="G63" s="4"/>
    </row>
    <row r="64" spans="1:11" ht="14.5" x14ac:dyDescent="0.25">
      <c r="A64" s="11" t="s">
        <v>132</v>
      </c>
      <c r="B64" s="4" t="s">
        <v>133</v>
      </c>
      <c r="C64" s="11"/>
      <c r="E64" s="11" t="s">
        <v>106</v>
      </c>
      <c r="F64" s="4" t="s">
        <v>133</v>
      </c>
    </row>
    <row r="65" spans="1:12" ht="25.5" x14ac:dyDescent="0.25">
      <c r="B65" s="7" t="s">
        <v>27</v>
      </c>
      <c r="C65" s="7" t="s">
        <v>68</v>
      </c>
      <c r="F65" s="7" t="s">
        <v>17</v>
      </c>
      <c r="G65" s="7" t="s">
        <v>45</v>
      </c>
      <c r="H65" s="7" t="s">
        <v>46</v>
      </c>
      <c r="I65" s="7" t="s">
        <v>47</v>
      </c>
    </row>
    <row r="66" spans="1:12" x14ac:dyDescent="0.25">
      <c r="B66" s="28">
        <v>17.14331</v>
      </c>
      <c r="C66" s="28">
        <v>13.33114</v>
      </c>
      <c r="F66" s="28">
        <v>10.164300000000001</v>
      </c>
      <c r="G66" s="28">
        <v>10.40536</v>
      </c>
      <c r="H66" s="28">
        <v>14.89362</v>
      </c>
      <c r="I66" s="28">
        <v>47.704590000000003</v>
      </c>
    </row>
    <row r="67" spans="1:12" x14ac:dyDescent="0.25">
      <c r="B67" s="28">
        <v>20.721620000000001</v>
      </c>
      <c r="C67" s="28">
        <v>9.3676980000000007</v>
      </c>
      <c r="F67" s="28">
        <v>2.181365</v>
      </c>
      <c r="G67" s="28">
        <v>30.140619999999998</v>
      </c>
      <c r="H67" s="28">
        <v>16.266739999999999</v>
      </c>
      <c r="I67" s="28">
        <v>50.146889999999999</v>
      </c>
    </row>
    <row r="68" spans="1:12" x14ac:dyDescent="0.25">
      <c r="B68" s="28">
        <v>26.623470000000001</v>
      </c>
      <c r="C68" s="28">
        <v>9.4352090000000004</v>
      </c>
      <c r="F68" s="28">
        <v>7.7840740000000004</v>
      </c>
      <c r="G68" s="28">
        <v>20.433240000000001</v>
      </c>
      <c r="H68" s="28">
        <v>29.45879</v>
      </c>
      <c r="I68" s="28">
        <v>45.85322</v>
      </c>
    </row>
    <row r="69" spans="1:12" x14ac:dyDescent="0.25">
      <c r="B69" s="28">
        <v>35.619779999999999</v>
      </c>
      <c r="C69" s="28">
        <v>5.4199130000000002</v>
      </c>
      <c r="F69" s="28">
        <v>6.9933920000000001</v>
      </c>
      <c r="G69" s="28">
        <v>27.63626</v>
      </c>
      <c r="H69" s="28">
        <v>16.097149999999999</v>
      </c>
      <c r="I69" s="28">
        <v>52.365929999999999</v>
      </c>
    </row>
    <row r="70" spans="1:12" x14ac:dyDescent="0.25">
      <c r="B70" s="28">
        <v>53.896830000000001</v>
      </c>
      <c r="C70" s="28">
        <v>8.9261459999999992</v>
      </c>
      <c r="F70" s="28">
        <v>11.41338</v>
      </c>
      <c r="G70" s="28">
        <v>23.795660000000002</v>
      </c>
      <c r="H70" s="28">
        <v>29.302610000000001</v>
      </c>
      <c r="I70" s="28">
        <v>35.210819999999998</v>
      </c>
    </row>
    <row r="71" spans="1:12" x14ac:dyDescent="0.25">
      <c r="B71" s="28">
        <v>14.84042</v>
      </c>
      <c r="C71" s="28">
        <v>9.7572360000000007</v>
      </c>
      <c r="F71" s="28">
        <v>5.5624229999999999</v>
      </c>
      <c r="G71" s="28">
        <v>29.050889999999999</v>
      </c>
      <c r="H71" s="28">
        <v>14.89362</v>
      </c>
      <c r="I71" s="28">
        <v>43.530799999999999</v>
      </c>
    </row>
    <row r="72" spans="1:12" x14ac:dyDescent="0.25">
      <c r="B72" s="28"/>
      <c r="C72" s="28"/>
      <c r="F72" s="28"/>
      <c r="G72" s="28"/>
      <c r="H72" s="28"/>
      <c r="I72" s="28"/>
    </row>
    <row r="73" spans="1:12" ht="13" x14ac:dyDescent="0.25">
      <c r="A73" s="3" t="s">
        <v>134</v>
      </c>
    </row>
    <row r="74" spans="1:12" ht="14.5" x14ac:dyDescent="0.25">
      <c r="A74" s="4" t="s">
        <v>135</v>
      </c>
      <c r="L74" s="4"/>
    </row>
    <row r="75" spans="1:12" x14ac:dyDescent="0.25">
      <c r="C75" s="81" t="s">
        <v>17</v>
      </c>
      <c r="D75" s="81"/>
      <c r="E75" s="81"/>
      <c r="F75" s="81"/>
      <c r="G75" s="81"/>
      <c r="H75" s="81"/>
    </row>
    <row r="76" spans="1:12" x14ac:dyDescent="0.25">
      <c r="B76" s="4">
        <v>8</v>
      </c>
      <c r="C76" s="4">
        <v>210.8</v>
      </c>
      <c r="D76" s="4">
        <v>229.4</v>
      </c>
      <c r="E76" s="4">
        <v>178.78</v>
      </c>
      <c r="F76" s="4">
        <v>102.23</v>
      </c>
      <c r="G76" s="4">
        <v>154.31</v>
      </c>
      <c r="H76" s="4">
        <v>97.28</v>
      </c>
    </row>
    <row r="77" spans="1:12" x14ac:dyDescent="0.25">
      <c r="B77" s="4">
        <v>11</v>
      </c>
      <c r="C77" s="4">
        <v>317.38</v>
      </c>
      <c r="D77" s="4">
        <v>295.45</v>
      </c>
      <c r="E77" s="4">
        <v>182.25</v>
      </c>
      <c r="F77" s="4">
        <v>115.71</v>
      </c>
      <c r="G77" s="4">
        <v>199.71</v>
      </c>
      <c r="H77" s="4">
        <v>139.44999999999999</v>
      </c>
    </row>
    <row r="78" spans="1:12" x14ac:dyDescent="0.25">
      <c r="B78" s="4">
        <v>14</v>
      </c>
      <c r="C78" s="4">
        <v>350.61</v>
      </c>
      <c r="D78" s="4">
        <v>489.46</v>
      </c>
      <c r="E78" s="4">
        <v>179.32</v>
      </c>
      <c r="F78" s="4">
        <v>171.29</v>
      </c>
      <c r="G78" s="4">
        <v>322.75</v>
      </c>
      <c r="H78" s="4">
        <v>249.69</v>
      </c>
    </row>
    <row r="79" spans="1:12" x14ac:dyDescent="0.25">
      <c r="B79" s="4">
        <v>17</v>
      </c>
      <c r="C79" s="4">
        <v>657.99</v>
      </c>
      <c r="D79" s="4">
        <v>706.55</v>
      </c>
      <c r="E79" s="4">
        <v>213.01</v>
      </c>
      <c r="F79" s="4">
        <v>152.72</v>
      </c>
      <c r="G79" s="4">
        <v>425.52</v>
      </c>
      <c r="H79" s="4">
        <v>346.91</v>
      </c>
    </row>
    <row r="80" spans="1:12" x14ac:dyDescent="0.25">
      <c r="B80" s="4">
        <v>20</v>
      </c>
      <c r="C80" s="4">
        <v>709.98</v>
      </c>
      <c r="D80" s="4">
        <v>1013.64</v>
      </c>
      <c r="E80" s="4">
        <v>257.11</v>
      </c>
      <c r="F80" s="4">
        <v>216.92</v>
      </c>
      <c r="G80" s="4">
        <v>614.47</v>
      </c>
      <c r="H80" s="4">
        <v>562.07000000000005</v>
      </c>
    </row>
    <row r="81" spans="2:8" x14ac:dyDescent="0.25">
      <c r="C81" s="78" t="s">
        <v>136</v>
      </c>
      <c r="D81" s="78"/>
      <c r="E81" s="78"/>
      <c r="F81" s="78"/>
      <c r="G81" s="78"/>
      <c r="H81" s="78"/>
    </row>
    <row r="82" spans="2:8" x14ac:dyDescent="0.25">
      <c r="B82" s="4">
        <v>8</v>
      </c>
      <c r="C82" s="4">
        <v>264.44</v>
      </c>
      <c r="D82" s="4">
        <v>200.27</v>
      </c>
      <c r="E82" s="4">
        <v>123.79</v>
      </c>
      <c r="F82" s="4">
        <v>138.79</v>
      </c>
      <c r="G82" s="4">
        <v>98.77</v>
      </c>
      <c r="H82" s="4">
        <v>167.23</v>
      </c>
    </row>
    <row r="83" spans="2:8" x14ac:dyDescent="0.25">
      <c r="B83" s="4">
        <v>11</v>
      </c>
      <c r="C83" s="4">
        <v>493.96</v>
      </c>
      <c r="D83" s="4">
        <v>386.37</v>
      </c>
      <c r="E83" s="4">
        <v>308.33999999999997</v>
      </c>
      <c r="F83" s="4">
        <v>290.14999999999998</v>
      </c>
      <c r="G83" s="4">
        <v>229.53</v>
      </c>
      <c r="H83" s="4">
        <v>364.92</v>
      </c>
    </row>
    <row r="84" spans="2:8" x14ac:dyDescent="0.25">
      <c r="B84" s="4">
        <v>14</v>
      </c>
      <c r="C84" s="4">
        <v>563.72</v>
      </c>
      <c r="D84" s="4">
        <v>502.07</v>
      </c>
      <c r="E84" s="4">
        <v>546.42999999999995</v>
      </c>
      <c r="F84" s="4">
        <v>527.21</v>
      </c>
      <c r="G84" s="4">
        <v>572.82000000000005</v>
      </c>
      <c r="H84" s="4">
        <v>692</v>
      </c>
    </row>
    <row r="85" spans="2:8" x14ac:dyDescent="0.25">
      <c r="B85" s="4">
        <v>17</v>
      </c>
      <c r="C85" s="4">
        <v>837.82</v>
      </c>
      <c r="D85" s="4">
        <v>862.04</v>
      </c>
      <c r="E85" s="4">
        <v>996.06</v>
      </c>
      <c r="F85" s="4">
        <v>1020.22</v>
      </c>
      <c r="G85" s="4">
        <v>714.94</v>
      </c>
      <c r="H85" s="4">
        <v>987.74</v>
      </c>
    </row>
    <row r="86" spans="2:8" x14ac:dyDescent="0.25">
      <c r="B86" s="4">
        <v>20</v>
      </c>
      <c r="C86" s="4">
        <v>1310.71</v>
      </c>
      <c r="D86" s="4">
        <v>1228.73</v>
      </c>
      <c r="E86" s="4">
        <v>1305.08</v>
      </c>
      <c r="F86" s="4">
        <v>1231.96</v>
      </c>
      <c r="G86" s="4">
        <v>895.36</v>
      </c>
      <c r="H86" s="4">
        <v>1265.3499999999999</v>
      </c>
    </row>
    <row r="87" spans="2:8" ht="13" x14ac:dyDescent="0.25">
      <c r="C87" s="78" t="s">
        <v>45</v>
      </c>
      <c r="D87" s="78"/>
      <c r="E87" s="78"/>
      <c r="F87" s="78"/>
      <c r="G87" s="78"/>
      <c r="H87" s="78"/>
    </row>
    <row r="88" spans="2:8" x14ac:dyDescent="0.25">
      <c r="B88" s="4">
        <v>8</v>
      </c>
      <c r="C88" s="4">
        <v>101.59</v>
      </c>
      <c r="D88" s="4">
        <v>163.35</v>
      </c>
      <c r="E88" s="4">
        <v>103.4</v>
      </c>
      <c r="F88" s="4">
        <v>111.33</v>
      </c>
      <c r="G88" s="4">
        <v>95.2</v>
      </c>
      <c r="H88" s="4">
        <v>95.44</v>
      </c>
    </row>
    <row r="89" spans="2:8" x14ac:dyDescent="0.25">
      <c r="B89" s="4">
        <v>11</v>
      </c>
      <c r="C89" s="4">
        <v>78.38</v>
      </c>
      <c r="D89" s="4">
        <v>162.53</v>
      </c>
      <c r="E89" s="4">
        <v>112.31</v>
      </c>
      <c r="F89" s="4">
        <v>145.97</v>
      </c>
      <c r="G89" s="4">
        <v>95.01</v>
      </c>
      <c r="H89" s="4">
        <v>77.31</v>
      </c>
    </row>
    <row r="90" spans="2:8" x14ac:dyDescent="0.25">
      <c r="B90" s="4">
        <v>14</v>
      </c>
      <c r="C90" s="4">
        <v>125.31</v>
      </c>
      <c r="D90" s="4">
        <v>145.82</v>
      </c>
      <c r="E90" s="4">
        <v>114.55</v>
      </c>
      <c r="F90" s="4">
        <v>135.88999999999999</v>
      </c>
      <c r="G90" s="4">
        <v>107.41</v>
      </c>
      <c r="H90" s="4">
        <v>93.73</v>
      </c>
    </row>
    <row r="91" spans="2:8" x14ac:dyDescent="0.25">
      <c r="B91" s="4">
        <v>17</v>
      </c>
      <c r="C91" s="4">
        <v>115.6</v>
      </c>
      <c r="D91" s="4">
        <v>209.37</v>
      </c>
      <c r="E91" s="4">
        <v>136.78</v>
      </c>
      <c r="F91" s="4">
        <v>170.79</v>
      </c>
      <c r="G91" s="4">
        <v>136</v>
      </c>
      <c r="H91" s="4">
        <v>74.8</v>
      </c>
    </row>
    <row r="92" spans="2:8" x14ac:dyDescent="0.25">
      <c r="B92" s="4">
        <v>20</v>
      </c>
      <c r="C92" s="4">
        <v>218.53</v>
      </c>
      <c r="D92" s="4">
        <v>299.25</v>
      </c>
      <c r="E92" s="4">
        <v>188.36</v>
      </c>
      <c r="F92" s="4">
        <v>296.02</v>
      </c>
      <c r="G92" s="4">
        <v>162.86000000000001</v>
      </c>
      <c r="H92" s="4">
        <v>89.2</v>
      </c>
    </row>
    <row r="93" spans="2:8" ht="13" x14ac:dyDescent="0.25">
      <c r="C93" s="78" t="s">
        <v>137</v>
      </c>
      <c r="D93" s="78"/>
      <c r="E93" s="78"/>
      <c r="F93" s="78"/>
      <c r="G93" s="78"/>
      <c r="H93" s="78"/>
    </row>
    <row r="94" spans="2:8" x14ac:dyDescent="0.25">
      <c r="B94" s="4">
        <v>8</v>
      </c>
      <c r="C94" s="4">
        <v>127.19</v>
      </c>
      <c r="D94" s="4">
        <v>128.61000000000001</v>
      </c>
      <c r="E94" s="4">
        <v>101.84</v>
      </c>
      <c r="F94" s="4">
        <v>135.27000000000001</v>
      </c>
      <c r="G94" s="4">
        <v>119.51</v>
      </c>
      <c r="H94" s="4">
        <v>88.04</v>
      </c>
    </row>
    <row r="95" spans="2:8" x14ac:dyDescent="0.25">
      <c r="B95" s="4">
        <v>11</v>
      </c>
      <c r="C95" s="4">
        <v>383.49</v>
      </c>
      <c r="D95" s="4">
        <v>336.36</v>
      </c>
      <c r="E95" s="4">
        <v>283.20999999999998</v>
      </c>
      <c r="F95" s="4">
        <v>219.27</v>
      </c>
      <c r="G95" s="4">
        <v>318.45999999999998</v>
      </c>
      <c r="H95" s="4">
        <v>213.13</v>
      </c>
    </row>
    <row r="96" spans="2:8" x14ac:dyDescent="0.25">
      <c r="B96" s="4">
        <v>14</v>
      </c>
      <c r="C96" s="4">
        <v>705.99</v>
      </c>
      <c r="D96" s="4">
        <v>400.78</v>
      </c>
      <c r="E96" s="4">
        <v>456.52</v>
      </c>
      <c r="F96" s="4">
        <v>322.66000000000003</v>
      </c>
      <c r="G96" s="4">
        <v>454.26</v>
      </c>
      <c r="H96" s="4">
        <v>475.97</v>
      </c>
    </row>
    <row r="97" spans="2:8" x14ac:dyDescent="0.25">
      <c r="B97" s="4">
        <v>17</v>
      </c>
      <c r="C97" s="4">
        <v>1203.06</v>
      </c>
      <c r="D97" s="4">
        <v>722.15</v>
      </c>
      <c r="E97" s="4">
        <v>839.73</v>
      </c>
      <c r="F97" s="4">
        <v>622.12</v>
      </c>
      <c r="G97" s="4">
        <v>921.67</v>
      </c>
      <c r="H97" s="4">
        <v>674.5</v>
      </c>
    </row>
    <row r="98" spans="2:8" x14ac:dyDescent="0.25">
      <c r="B98" s="4">
        <v>20</v>
      </c>
      <c r="C98" s="4">
        <v>1599.47</v>
      </c>
      <c r="D98" s="4">
        <v>973.75</v>
      </c>
      <c r="E98" s="4">
        <v>1048.08</v>
      </c>
      <c r="F98" s="4">
        <v>902.08</v>
      </c>
      <c r="G98" s="4">
        <v>1250.02</v>
      </c>
      <c r="H98" s="4">
        <v>1044.4000000000001</v>
      </c>
    </row>
  </sheetData>
  <mergeCells count="4">
    <mergeCell ref="C75:H75"/>
    <mergeCell ref="C81:H81"/>
    <mergeCell ref="C87:H87"/>
    <mergeCell ref="C93:H93"/>
  </mergeCells>
  <phoneticPr fontId="25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C323"/>
  <sheetViews>
    <sheetView workbookViewId="0"/>
  </sheetViews>
  <sheetFormatPr defaultColWidth="8.81640625" defaultRowHeight="14" x14ac:dyDescent="0.25"/>
  <cols>
    <col min="1" max="1" width="14.81640625" style="1" customWidth="1"/>
    <col min="2" max="2" width="11.90625" style="1" customWidth="1"/>
    <col min="3" max="3" width="10.81640625" style="1" customWidth="1"/>
    <col min="4" max="4" width="14.36328125" style="1" customWidth="1"/>
    <col min="5" max="5" width="12.08984375" style="1" customWidth="1"/>
    <col min="6" max="6" width="11.1796875" style="1" customWidth="1"/>
    <col min="7" max="7" width="11" style="1" customWidth="1"/>
    <col min="8" max="8" width="10.81640625" style="1" customWidth="1"/>
    <col min="9" max="9" width="11.1796875" style="1" customWidth="1"/>
    <col min="10" max="10" width="13.08984375" style="1" customWidth="1"/>
    <col min="11" max="11" width="10.1796875" style="1" customWidth="1"/>
    <col min="12" max="13" width="8.81640625" style="1"/>
    <col min="14" max="14" width="9.54296875" style="1"/>
    <col min="15" max="15" width="10.1796875" style="1" customWidth="1"/>
    <col min="16" max="16" width="12" style="1" customWidth="1"/>
    <col min="17" max="17" width="9.453125" style="1" customWidth="1"/>
    <col min="18" max="18" width="10.81640625" style="1"/>
    <col min="19" max="16384" width="8.81640625" style="1"/>
  </cols>
  <sheetData>
    <row r="1" spans="1:22" ht="14" customHeight="1" x14ac:dyDescent="0.25">
      <c r="A1" s="2" t="s">
        <v>164</v>
      </c>
    </row>
    <row r="2" spans="1:22" ht="14" customHeight="1" x14ac:dyDescent="0.25">
      <c r="A2" s="3" t="s">
        <v>165</v>
      </c>
    </row>
    <row r="3" spans="1:22" s="19" customFormat="1" ht="15.5" customHeight="1" x14ac:dyDescent="0.25">
      <c r="A3" s="19" t="s">
        <v>15</v>
      </c>
    </row>
    <row r="4" spans="1:22" x14ac:dyDescent="0.25">
      <c r="A4" s="5"/>
      <c r="B4" s="7" t="s">
        <v>3</v>
      </c>
    </row>
    <row r="5" spans="1:22" x14ac:dyDescent="0.25">
      <c r="B5" s="4"/>
      <c r="C5" s="78" t="s">
        <v>17</v>
      </c>
      <c r="D5" s="78"/>
      <c r="E5" s="78"/>
      <c r="F5" s="78"/>
      <c r="G5" s="78"/>
      <c r="H5" s="78"/>
      <c r="I5" s="4"/>
      <c r="J5" s="4"/>
      <c r="K5" s="4"/>
      <c r="L5" s="4"/>
      <c r="S5" s="4"/>
      <c r="T5" s="4"/>
      <c r="U5" s="4"/>
      <c r="V5" s="4"/>
    </row>
    <row r="6" spans="1:22" x14ac:dyDescent="0.25">
      <c r="B6" s="4">
        <v>8</v>
      </c>
      <c r="C6" s="4">
        <v>72.150000000000006</v>
      </c>
      <c r="D6" s="4">
        <v>85.73</v>
      </c>
      <c r="E6" s="4">
        <v>120.08</v>
      </c>
      <c r="F6" s="4">
        <v>87.55</v>
      </c>
      <c r="G6" s="4">
        <v>145.04</v>
      </c>
      <c r="H6" s="4">
        <v>139.21</v>
      </c>
      <c r="I6" s="4"/>
      <c r="J6" s="4"/>
      <c r="K6" s="4"/>
      <c r="L6" s="4"/>
      <c r="S6" s="4"/>
      <c r="T6" s="4"/>
      <c r="U6" s="4"/>
      <c r="V6" s="4"/>
    </row>
    <row r="7" spans="1:22" x14ac:dyDescent="0.25">
      <c r="B7" s="4">
        <v>11</v>
      </c>
      <c r="C7" s="4">
        <v>215.82</v>
      </c>
      <c r="D7" s="4">
        <v>152.1</v>
      </c>
      <c r="E7" s="4">
        <v>260.42</v>
      </c>
      <c r="F7" s="4">
        <v>172.7</v>
      </c>
      <c r="G7" s="4">
        <v>155.76</v>
      </c>
      <c r="H7" s="4">
        <v>273.95999999999998</v>
      </c>
      <c r="I7" s="4"/>
      <c r="J7" s="4"/>
      <c r="K7" s="4"/>
      <c r="L7" s="4"/>
      <c r="S7" s="4"/>
      <c r="T7" s="4"/>
      <c r="U7" s="4"/>
      <c r="V7" s="4"/>
    </row>
    <row r="8" spans="1:22" x14ac:dyDescent="0.25">
      <c r="B8" s="4">
        <v>14</v>
      </c>
      <c r="C8" s="4">
        <v>337.46</v>
      </c>
      <c r="D8" s="4">
        <v>392.9</v>
      </c>
      <c r="E8" s="4">
        <v>375.23</v>
      </c>
      <c r="F8" s="4">
        <v>321</v>
      </c>
      <c r="G8" s="4">
        <v>178.41</v>
      </c>
      <c r="H8" s="4">
        <v>324.88</v>
      </c>
      <c r="I8" s="4"/>
      <c r="J8" s="4"/>
      <c r="K8" s="4"/>
      <c r="L8" s="4"/>
      <c r="S8" s="4"/>
      <c r="T8" s="4"/>
      <c r="U8" s="4"/>
      <c r="V8" s="4"/>
    </row>
    <row r="9" spans="1:22" x14ac:dyDescent="0.25">
      <c r="B9" s="4">
        <v>17</v>
      </c>
      <c r="C9" s="4">
        <v>504.22</v>
      </c>
      <c r="D9" s="4">
        <v>489.62</v>
      </c>
      <c r="E9" s="4">
        <v>272.2</v>
      </c>
      <c r="F9" s="4">
        <v>325.60000000000002</v>
      </c>
      <c r="G9" s="4">
        <v>493.25</v>
      </c>
      <c r="H9" s="4">
        <v>626.85</v>
      </c>
      <c r="I9" s="4"/>
      <c r="J9" s="4"/>
      <c r="K9" s="4"/>
      <c r="L9" s="4"/>
      <c r="S9" s="4"/>
      <c r="T9" s="4"/>
      <c r="U9" s="4"/>
      <c r="V9" s="4"/>
    </row>
    <row r="10" spans="1:22" x14ac:dyDescent="0.25">
      <c r="B10" s="4">
        <v>21</v>
      </c>
      <c r="C10" s="4">
        <v>656.46</v>
      </c>
      <c r="D10" s="4">
        <v>731.13</v>
      </c>
      <c r="E10" s="4">
        <v>1059.24</v>
      </c>
      <c r="F10" s="4">
        <v>945.91</v>
      </c>
      <c r="G10" s="4">
        <v>800.19</v>
      </c>
      <c r="H10" s="4">
        <v>658.69</v>
      </c>
      <c r="I10" s="4"/>
      <c r="J10" s="4"/>
      <c r="K10" s="4"/>
      <c r="L10" s="4"/>
      <c r="S10" s="4"/>
      <c r="T10" s="4"/>
      <c r="U10" s="4"/>
      <c r="V10" s="4"/>
    </row>
    <row r="11" spans="1:22" x14ac:dyDescent="0.25">
      <c r="C11" s="78" t="s">
        <v>45</v>
      </c>
      <c r="D11" s="78"/>
      <c r="E11" s="78"/>
      <c r="F11" s="78"/>
      <c r="G11" s="78"/>
      <c r="H11" s="78"/>
    </row>
    <row r="12" spans="1:22" x14ac:dyDescent="0.25">
      <c r="B12" s="4">
        <v>8</v>
      </c>
      <c r="C12" s="4">
        <v>134.04</v>
      </c>
      <c r="D12" s="4">
        <v>116.97</v>
      </c>
      <c r="E12" s="4">
        <v>102.98</v>
      </c>
      <c r="F12" s="4">
        <v>62.49</v>
      </c>
      <c r="G12" s="4">
        <v>94.42</v>
      </c>
      <c r="H12" s="4">
        <v>110.52</v>
      </c>
    </row>
    <row r="13" spans="1:22" x14ac:dyDescent="0.25">
      <c r="B13" s="4">
        <v>11</v>
      </c>
      <c r="C13" s="4">
        <v>190.6</v>
      </c>
      <c r="D13" s="4">
        <v>227.73</v>
      </c>
      <c r="E13" s="4">
        <v>164.14</v>
      </c>
      <c r="F13" s="4">
        <v>140.54</v>
      </c>
      <c r="G13" s="4">
        <v>165.04</v>
      </c>
      <c r="H13" s="4">
        <v>229.38</v>
      </c>
    </row>
    <row r="14" spans="1:22" x14ac:dyDescent="0.25">
      <c r="B14" s="4">
        <v>14</v>
      </c>
      <c r="C14" s="4">
        <v>341.9</v>
      </c>
      <c r="D14" s="4">
        <v>238.58</v>
      </c>
      <c r="E14" s="4">
        <v>256.95</v>
      </c>
      <c r="F14" s="4">
        <v>174.59</v>
      </c>
      <c r="G14" s="4">
        <v>292.31</v>
      </c>
      <c r="H14" s="4">
        <v>225.59</v>
      </c>
    </row>
    <row r="15" spans="1:22" x14ac:dyDescent="0.25">
      <c r="B15" s="4">
        <v>17</v>
      </c>
      <c r="C15" s="4">
        <v>417.28</v>
      </c>
      <c r="D15" s="4">
        <v>326.66000000000003</v>
      </c>
      <c r="E15" s="4">
        <v>296.19</v>
      </c>
      <c r="F15" s="4">
        <v>457.22</v>
      </c>
      <c r="G15" s="4">
        <v>313.33</v>
      </c>
      <c r="H15" s="4">
        <v>150.30000000000001</v>
      </c>
    </row>
    <row r="16" spans="1:22" x14ac:dyDescent="0.25">
      <c r="B16" s="4">
        <v>21</v>
      </c>
      <c r="C16" s="4">
        <v>602</v>
      </c>
      <c r="D16" s="4">
        <v>333.7</v>
      </c>
      <c r="E16" s="4">
        <v>148.72</v>
      </c>
      <c r="F16" s="4">
        <v>443.81</v>
      </c>
      <c r="G16" s="4">
        <v>459.15</v>
      </c>
      <c r="H16" s="4">
        <v>658.94</v>
      </c>
    </row>
    <row r="17" spans="1:12" x14ac:dyDescent="0.25">
      <c r="C17" s="78" t="s">
        <v>166</v>
      </c>
      <c r="D17" s="78"/>
      <c r="E17" s="78"/>
      <c r="F17" s="78"/>
      <c r="G17" s="78"/>
      <c r="H17" s="78"/>
      <c r="I17" s="4"/>
      <c r="J17" s="4"/>
      <c r="K17" s="4"/>
      <c r="L17" s="4"/>
    </row>
    <row r="18" spans="1:12" x14ac:dyDescent="0.25">
      <c r="B18" s="4">
        <v>8</v>
      </c>
      <c r="C18" s="4">
        <v>133.88999999999999</v>
      </c>
      <c r="D18" s="4">
        <v>132.35</v>
      </c>
      <c r="E18" s="4">
        <v>111.88</v>
      </c>
      <c r="F18" s="4">
        <v>84.04</v>
      </c>
      <c r="G18" s="4">
        <v>89.07</v>
      </c>
      <c r="H18" s="4">
        <v>138.88</v>
      </c>
      <c r="I18" s="4"/>
      <c r="J18" s="4"/>
      <c r="K18" s="4"/>
      <c r="L18" s="4"/>
    </row>
    <row r="19" spans="1:12" x14ac:dyDescent="0.25">
      <c r="B19" s="4">
        <v>11</v>
      </c>
      <c r="C19" s="4">
        <v>238.33</v>
      </c>
      <c r="D19" s="4">
        <v>219.22</v>
      </c>
      <c r="E19" s="4">
        <v>250.49</v>
      </c>
      <c r="F19" s="4">
        <v>283.66000000000003</v>
      </c>
      <c r="G19" s="4">
        <v>187.66</v>
      </c>
      <c r="H19" s="4">
        <v>186.97</v>
      </c>
      <c r="I19" s="4"/>
      <c r="J19" s="4"/>
      <c r="K19" s="4"/>
      <c r="L19" s="4"/>
    </row>
    <row r="20" spans="1:12" x14ac:dyDescent="0.25">
      <c r="B20" s="4">
        <v>14</v>
      </c>
      <c r="C20" s="4">
        <v>365.13</v>
      </c>
      <c r="D20" s="4">
        <v>351.99</v>
      </c>
      <c r="E20" s="4">
        <v>267.35000000000002</v>
      </c>
      <c r="F20" s="4">
        <v>368.79</v>
      </c>
      <c r="G20" s="4">
        <v>300.38</v>
      </c>
      <c r="H20" s="4">
        <v>459.74</v>
      </c>
      <c r="I20" s="4"/>
      <c r="J20" s="4"/>
      <c r="K20" s="4"/>
      <c r="L20" s="4"/>
    </row>
    <row r="21" spans="1:12" x14ac:dyDescent="0.25">
      <c r="B21" s="4">
        <v>17</v>
      </c>
      <c r="C21" s="4">
        <v>466</v>
      </c>
      <c r="D21" s="4">
        <v>507.43</v>
      </c>
      <c r="E21" s="4">
        <v>396.99</v>
      </c>
      <c r="F21" s="4">
        <v>605.67999999999995</v>
      </c>
      <c r="G21" s="4">
        <v>529.55999999999995</v>
      </c>
      <c r="H21" s="4">
        <v>614.52</v>
      </c>
      <c r="I21" s="4"/>
      <c r="J21" s="4"/>
      <c r="K21" s="4"/>
      <c r="L21" s="4"/>
    </row>
    <row r="22" spans="1:12" x14ac:dyDescent="0.25">
      <c r="B22" s="4">
        <v>21</v>
      </c>
      <c r="C22" s="4">
        <v>915.29</v>
      </c>
      <c r="D22" s="4">
        <v>841.32</v>
      </c>
      <c r="E22" s="4">
        <v>800.93</v>
      </c>
      <c r="F22" s="4">
        <v>1047.57</v>
      </c>
      <c r="G22" s="4">
        <v>435.36</v>
      </c>
      <c r="H22" s="4">
        <v>1309.8800000000001</v>
      </c>
      <c r="I22" s="4"/>
      <c r="J22" s="4"/>
      <c r="K22" s="4"/>
      <c r="L22" s="4"/>
    </row>
    <row r="24" spans="1:12" x14ac:dyDescent="0.25">
      <c r="A24" s="3" t="s">
        <v>167</v>
      </c>
    </row>
    <row r="25" spans="1:12" s="19" customFormat="1" ht="14.5" x14ac:dyDescent="0.25">
      <c r="A25" s="19" t="s">
        <v>15</v>
      </c>
    </row>
    <row r="26" spans="1:12" x14ac:dyDescent="0.25">
      <c r="A26" s="5"/>
      <c r="B26" s="7" t="s">
        <v>3</v>
      </c>
    </row>
    <row r="27" spans="1:12" x14ac:dyDescent="0.25">
      <c r="B27" s="4"/>
      <c r="C27" s="78" t="s">
        <v>17</v>
      </c>
      <c r="D27" s="78"/>
      <c r="E27" s="78"/>
      <c r="F27" s="78"/>
      <c r="G27" s="78"/>
      <c r="H27" s="78"/>
      <c r="I27" s="78"/>
      <c r="J27" s="78"/>
    </row>
    <row r="28" spans="1:12" x14ac:dyDescent="0.25">
      <c r="B28" s="4">
        <v>9</v>
      </c>
      <c r="C28" s="6">
        <v>173.77</v>
      </c>
      <c r="D28" s="6">
        <v>186.02</v>
      </c>
      <c r="E28" s="6">
        <v>112.35</v>
      </c>
      <c r="F28" s="6">
        <v>136.28</v>
      </c>
      <c r="G28" s="6">
        <v>130.12</v>
      </c>
      <c r="H28" s="6">
        <v>110.8</v>
      </c>
      <c r="I28" s="6">
        <v>91.88</v>
      </c>
      <c r="J28" s="6">
        <v>114.06</v>
      </c>
    </row>
    <row r="29" spans="1:12" x14ac:dyDescent="0.25">
      <c r="B29" s="4">
        <v>13</v>
      </c>
      <c r="C29" s="6">
        <v>360.89</v>
      </c>
      <c r="D29" s="6">
        <v>324.86</v>
      </c>
      <c r="E29" s="6">
        <v>236.36</v>
      </c>
      <c r="F29" s="6">
        <v>187.27</v>
      </c>
      <c r="G29" s="6">
        <v>220.41</v>
      </c>
      <c r="H29" s="6">
        <v>208.94</v>
      </c>
      <c r="I29" s="6">
        <v>187.92</v>
      </c>
      <c r="J29" s="6">
        <v>178.55</v>
      </c>
    </row>
    <row r="30" spans="1:12" x14ac:dyDescent="0.25">
      <c r="B30" s="4">
        <v>17</v>
      </c>
      <c r="C30" s="6">
        <v>716.66</v>
      </c>
      <c r="D30" s="6">
        <v>576.20000000000005</v>
      </c>
      <c r="E30" s="6">
        <v>443.4</v>
      </c>
      <c r="F30" s="6">
        <v>389.2</v>
      </c>
      <c r="G30" s="6">
        <v>434.83</v>
      </c>
      <c r="H30" s="6">
        <v>360.19</v>
      </c>
      <c r="I30" s="6">
        <v>307.23</v>
      </c>
      <c r="J30" s="6">
        <v>381.14</v>
      </c>
    </row>
    <row r="31" spans="1:12" x14ac:dyDescent="0.25">
      <c r="B31" s="4">
        <v>20</v>
      </c>
      <c r="C31" s="6">
        <v>1035.83</v>
      </c>
      <c r="D31" s="6">
        <v>902.08</v>
      </c>
      <c r="E31" s="6">
        <v>778.79</v>
      </c>
      <c r="F31" s="6">
        <v>787.26</v>
      </c>
      <c r="G31" s="6">
        <v>769.48</v>
      </c>
      <c r="H31" s="6">
        <v>758.52</v>
      </c>
      <c r="I31" s="6">
        <v>976.55</v>
      </c>
      <c r="J31" s="6">
        <v>738.45</v>
      </c>
    </row>
    <row r="32" spans="1:12" x14ac:dyDescent="0.25">
      <c r="C32" s="78" t="s">
        <v>168</v>
      </c>
      <c r="D32" s="78"/>
      <c r="E32" s="78"/>
      <c r="F32" s="78"/>
      <c r="G32" s="78"/>
      <c r="H32" s="78"/>
      <c r="I32" s="78"/>
      <c r="J32" s="78"/>
    </row>
    <row r="33" spans="1:41" x14ac:dyDescent="0.25">
      <c r="B33" s="4">
        <v>9</v>
      </c>
      <c r="C33" s="4">
        <v>137.31</v>
      </c>
      <c r="D33" s="4">
        <v>115.47</v>
      </c>
      <c r="E33" s="4">
        <v>92.04</v>
      </c>
      <c r="F33" s="4">
        <v>95.11</v>
      </c>
      <c r="G33" s="4">
        <v>79.64</v>
      </c>
      <c r="H33" s="4">
        <v>111.54</v>
      </c>
      <c r="I33" s="4">
        <v>35.85</v>
      </c>
      <c r="J33" s="4">
        <v>120.72</v>
      </c>
    </row>
    <row r="34" spans="1:41" x14ac:dyDescent="0.25">
      <c r="B34" s="4">
        <v>13</v>
      </c>
      <c r="C34" s="4">
        <v>227</v>
      </c>
      <c r="D34" s="4">
        <v>166.64</v>
      </c>
      <c r="E34" s="4">
        <v>170.64</v>
      </c>
      <c r="F34" s="4">
        <v>185.89</v>
      </c>
      <c r="G34" s="4">
        <v>165.04</v>
      </c>
      <c r="H34" s="4">
        <v>198.43</v>
      </c>
      <c r="I34" s="4">
        <v>63.52</v>
      </c>
      <c r="J34" s="4">
        <v>183.77</v>
      </c>
    </row>
    <row r="35" spans="1:41" x14ac:dyDescent="0.25">
      <c r="B35" s="4">
        <v>17</v>
      </c>
      <c r="C35" s="4">
        <v>332.73</v>
      </c>
      <c r="D35" s="4">
        <v>266.70999999999998</v>
      </c>
      <c r="E35" s="4">
        <v>354.61</v>
      </c>
      <c r="F35" s="4">
        <v>366.37</v>
      </c>
      <c r="G35" s="4">
        <v>334.73</v>
      </c>
      <c r="H35" s="4">
        <v>374.77</v>
      </c>
      <c r="I35" s="4">
        <v>93.96</v>
      </c>
      <c r="J35" s="4">
        <v>293.88</v>
      </c>
    </row>
    <row r="36" spans="1:41" x14ac:dyDescent="0.25">
      <c r="B36" s="4">
        <v>20</v>
      </c>
      <c r="C36" s="4">
        <v>605.61</v>
      </c>
      <c r="D36" s="4">
        <v>505.25</v>
      </c>
      <c r="E36" s="4">
        <v>657.85</v>
      </c>
      <c r="F36" s="4">
        <v>653.29999999999995</v>
      </c>
      <c r="G36" s="4">
        <v>623.79999999999995</v>
      </c>
      <c r="H36" s="4">
        <v>590.38</v>
      </c>
      <c r="I36" s="4">
        <v>171.4</v>
      </c>
      <c r="J36" s="4">
        <v>503.4</v>
      </c>
    </row>
    <row r="37" spans="1:41" x14ac:dyDescent="0.25">
      <c r="C37" s="84" t="s">
        <v>169</v>
      </c>
      <c r="D37" s="84"/>
      <c r="E37" s="84"/>
      <c r="F37" s="84"/>
      <c r="G37" s="84"/>
      <c r="H37" s="84"/>
      <c r="I37" s="84"/>
      <c r="J37" s="84"/>
    </row>
    <row r="38" spans="1:41" x14ac:dyDescent="0.25">
      <c r="B38" s="4">
        <v>9</v>
      </c>
      <c r="C38" s="4">
        <v>188.39</v>
      </c>
      <c r="D38" s="4">
        <v>157.87</v>
      </c>
      <c r="E38" s="4">
        <v>85.27</v>
      </c>
      <c r="F38" s="4">
        <v>118.7</v>
      </c>
      <c r="G38" s="4">
        <v>144.09</v>
      </c>
      <c r="H38" s="4">
        <v>103.52</v>
      </c>
      <c r="I38" s="4">
        <v>90.51</v>
      </c>
      <c r="J38" s="4">
        <v>111.04</v>
      </c>
      <c r="K38" s="4"/>
      <c r="T38" s="4"/>
      <c r="U38" s="4"/>
      <c r="AD38" s="4"/>
      <c r="AE38" s="4"/>
      <c r="AN38" s="4"/>
      <c r="AO38" s="4"/>
    </row>
    <row r="39" spans="1:41" x14ac:dyDescent="0.25">
      <c r="B39" s="4">
        <v>13</v>
      </c>
      <c r="C39" s="4">
        <v>421.54</v>
      </c>
      <c r="D39" s="4">
        <v>406.43</v>
      </c>
      <c r="E39" s="4">
        <v>218.93</v>
      </c>
      <c r="F39" s="4">
        <v>214.57</v>
      </c>
      <c r="G39" s="4">
        <v>240.21</v>
      </c>
      <c r="H39" s="4">
        <v>209.36</v>
      </c>
      <c r="I39" s="4">
        <v>220.29</v>
      </c>
      <c r="J39" s="4">
        <v>276.05</v>
      </c>
      <c r="K39" s="4"/>
      <c r="T39" s="4"/>
      <c r="U39" s="4"/>
      <c r="AD39" s="4"/>
      <c r="AE39" s="4"/>
      <c r="AN39" s="4"/>
      <c r="AO39" s="4"/>
    </row>
    <row r="40" spans="1:41" x14ac:dyDescent="0.25">
      <c r="B40" s="4">
        <v>17</v>
      </c>
      <c r="C40" s="4">
        <v>756.74</v>
      </c>
      <c r="D40" s="4">
        <v>697.98</v>
      </c>
      <c r="E40" s="4">
        <v>480.95</v>
      </c>
      <c r="F40" s="4">
        <v>385.52</v>
      </c>
      <c r="G40" s="4">
        <v>401.68</v>
      </c>
      <c r="H40" s="4">
        <v>452.64</v>
      </c>
      <c r="I40" s="4">
        <v>513.12</v>
      </c>
      <c r="J40" s="4">
        <v>610.58000000000004</v>
      </c>
      <c r="K40" s="4"/>
      <c r="T40" s="4"/>
      <c r="U40" s="4"/>
      <c r="AD40" s="4"/>
      <c r="AE40" s="4"/>
      <c r="AN40" s="4"/>
      <c r="AO40" s="4"/>
    </row>
    <row r="41" spans="1:41" x14ac:dyDescent="0.25">
      <c r="B41" s="4">
        <v>20</v>
      </c>
      <c r="C41" s="4">
        <v>1036.1199999999999</v>
      </c>
      <c r="D41" s="4">
        <v>1095.1199999999999</v>
      </c>
      <c r="E41" s="4">
        <v>643.62</v>
      </c>
      <c r="F41" s="4">
        <v>671.71</v>
      </c>
      <c r="G41" s="4">
        <v>743.01</v>
      </c>
      <c r="H41" s="4">
        <v>928.58</v>
      </c>
      <c r="I41" s="4">
        <v>979.05</v>
      </c>
      <c r="J41" s="4">
        <v>1205.51</v>
      </c>
      <c r="K41" s="4"/>
      <c r="T41" s="4"/>
      <c r="U41" s="4"/>
      <c r="AD41" s="4"/>
      <c r="AE41" s="4"/>
      <c r="AN41" s="4"/>
      <c r="AO41" s="4"/>
    </row>
    <row r="42" spans="1:41" x14ac:dyDescent="0.25">
      <c r="C42" s="78" t="s">
        <v>170</v>
      </c>
      <c r="D42" s="78"/>
      <c r="E42" s="78"/>
      <c r="F42" s="78"/>
      <c r="G42" s="78"/>
      <c r="H42" s="78"/>
      <c r="I42" s="78"/>
      <c r="J42" s="78"/>
      <c r="K42" s="4"/>
      <c r="T42" s="4"/>
      <c r="U42" s="4"/>
      <c r="AD42" s="4"/>
      <c r="AE42" s="4"/>
      <c r="AN42" s="4"/>
      <c r="AO42" s="4"/>
    </row>
    <row r="43" spans="1:41" x14ac:dyDescent="0.25">
      <c r="B43" s="4">
        <v>9</v>
      </c>
      <c r="C43" s="4">
        <v>161.13</v>
      </c>
      <c r="D43" s="4">
        <v>272.32</v>
      </c>
      <c r="E43" s="4">
        <v>173.59</v>
      </c>
      <c r="F43" s="4">
        <v>189.25</v>
      </c>
      <c r="G43" s="4">
        <v>124.37</v>
      </c>
      <c r="H43" s="4">
        <v>181.14</v>
      </c>
      <c r="I43" s="4">
        <v>79.88</v>
      </c>
      <c r="J43" s="4">
        <v>136.56</v>
      </c>
    </row>
    <row r="44" spans="1:41" x14ac:dyDescent="0.25">
      <c r="B44" s="4">
        <v>13</v>
      </c>
      <c r="C44" s="4">
        <v>227.56</v>
      </c>
      <c r="D44" s="4">
        <v>328.54</v>
      </c>
      <c r="E44" s="4">
        <v>298.77</v>
      </c>
      <c r="F44" s="4">
        <v>325.04000000000002</v>
      </c>
      <c r="G44" s="4">
        <v>205.75</v>
      </c>
      <c r="H44" s="4">
        <v>324.52</v>
      </c>
      <c r="I44" s="4">
        <v>136.80000000000001</v>
      </c>
      <c r="J44" s="4">
        <v>280.14999999999998</v>
      </c>
    </row>
    <row r="45" spans="1:41" x14ac:dyDescent="0.25">
      <c r="B45" s="4">
        <v>17</v>
      </c>
      <c r="C45" s="4">
        <v>420.2</v>
      </c>
      <c r="D45" s="4">
        <v>577.48</v>
      </c>
      <c r="E45" s="4">
        <v>617.29</v>
      </c>
      <c r="F45" s="4">
        <v>446.79</v>
      </c>
      <c r="G45" s="4">
        <v>408.06</v>
      </c>
      <c r="H45" s="4">
        <v>534.98</v>
      </c>
      <c r="I45" s="4">
        <v>268.08999999999997</v>
      </c>
      <c r="J45" s="4">
        <v>403.17</v>
      </c>
    </row>
    <row r="46" spans="1:41" x14ac:dyDescent="0.25">
      <c r="B46" s="4">
        <v>20</v>
      </c>
      <c r="C46" s="4">
        <v>687.8</v>
      </c>
      <c r="D46" s="4">
        <v>1032.3399999999999</v>
      </c>
      <c r="E46" s="4">
        <v>924.14</v>
      </c>
      <c r="F46" s="4">
        <v>878.53</v>
      </c>
      <c r="G46" s="4">
        <v>711.29</v>
      </c>
      <c r="H46" s="4">
        <v>1028.45</v>
      </c>
      <c r="I46" s="4">
        <v>500.25</v>
      </c>
      <c r="J46" s="4">
        <v>825.53</v>
      </c>
    </row>
    <row r="47" spans="1:41" x14ac:dyDescent="0.25">
      <c r="B47" s="4"/>
      <c r="C47" s="4"/>
      <c r="D47" s="4"/>
      <c r="E47" s="4"/>
      <c r="F47" s="4"/>
      <c r="G47" s="4"/>
      <c r="H47" s="4"/>
      <c r="I47" s="4"/>
      <c r="J47" s="4"/>
    </row>
    <row r="48" spans="1:41" x14ac:dyDescent="0.25">
      <c r="A48" s="3" t="s">
        <v>171</v>
      </c>
    </row>
    <row r="49" spans="1:62" s="19" customFormat="1" ht="14.5" x14ac:dyDescent="0.25">
      <c r="A49" s="19" t="s">
        <v>23</v>
      </c>
    </row>
    <row r="50" spans="1:62" x14ac:dyDescent="0.25">
      <c r="A50" s="5"/>
      <c r="B50" s="7" t="s">
        <v>3</v>
      </c>
      <c r="C50" s="78" t="s">
        <v>172</v>
      </c>
      <c r="D50" s="78"/>
      <c r="E50" s="78"/>
      <c r="F50" s="78"/>
      <c r="G50" s="78"/>
      <c r="H50" s="78"/>
      <c r="I50" s="4"/>
      <c r="J50" s="4"/>
      <c r="K50" s="4"/>
      <c r="L50" s="4"/>
      <c r="S50" s="4"/>
      <c r="T50" s="4"/>
      <c r="U50" s="4"/>
      <c r="V50" s="4"/>
      <c r="AC50" s="4"/>
      <c r="AD50" s="4"/>
      <c r="AE50" s="4"/>
      <c r="AF50" s="4"/>
      <c r="AM50" s="4"/>
      <c r="AN50" s="4"/>
      <c r="AO50" s="4"/>
      <c r="AP50" s="4"/>
      <c r="BG50" s="4"/>
      <c r="BH50" s="4"/>
      <c r="BI50" s="4"/>
      <c r="BJ50" s="4"/>
    </row>
    <row r="51" spans="1:62" x14ac:dyDescent="0.25">
      <c r="B51" s="4">
        <v>10</v>
      </c>
      <c r="C51" s="4">
        <v>91.03</v>
      </c>
      <c r="D51" s="4">
        <v>74.98</v>
      </c>
      <c r="E51" s="4">
        <v>82.34</v>
      </c>
      <c r="F51" s="4">
        <v>148.56</v>
      </c>
      <c r="G51" s="4">
        <v>104.54</v>
      </c>
      <c r="H51" s="4">
        <v>103.35</v>
      </c>
      <c r="I51" s="4"/>
      <c r="J51" s="4"/>
      <c r="K51" s="4"/>
      <c r="L51" s="4"/>
      <c r="S51" s="4"/>
      <c r="T51" s="4"/>
      <c r="U51" s="4"/>
      <c r="V51" s="4"/>
      <c r="AC51" s="4"/>
      <c r="AD51" s="4"/>
      <c r="AE51" s="4"/>
      <c r="AF51" s="4"/>
      <c r="AM51" s="4"/>
      <c r="AN51" s="4"/>
      <c r="AO51" s="4"/>
      <c r="AP51" s="4"/>
      <c r="BG51" s="4"/>
      <c r="BH51" s="4"/>
      <c r="BI51" s="4"/>
      <c r="BJ51" s="4"/>
    </row>
    <row r="52" spans="1:62" x14ac:dyDescent="0.25">
      <c r="B52" s="4">
        <v>13</v>
      </c>
      <c r="C52" s="4">
        <v>150.4</v>
      </c>
      <c r="D52" s="4">
        <v>218.93</v>
      </c>
      <c r="E52" s="4">
        <v>108</v>
      </c>
      <c r="F52" s="4">
        <v>130.63999999999999</v>
      </c>
      <c r="G52" s="4">
        <v>200.07</v>
      </c>
      <c r="H52" s="4">
        <v>163.79</v>
      </c>
      <c r="I52" s="4"/>
      <c r="J52" s="4"/>
      <c r="K52" s="4"/>
      <c r="L52" s="4"/>
      <c r="S52" s="4"/>
      <c r="T52" s="4"/>
      <c r="U52" s="4"/>
      <c r="V52" s="4"/>
      <c r="AC52" s="4"/>
      <c r="AD52" s="4"/>
      <c r="AE52" s="4"/>
      <c r="AF52" s="4"/>
      <c r="AM52" s="4"/>
      <c r="AN52" s="4"/>
      <c r="AO52" s="4"/>
      <c r="AP52" s="4"/>
      <c r="BG52" s="4"/>
      <c r="BH52" s="4"/>
      <c r="BI52" s="4"/>
      <c r="BJ52" s="4"/>
    </row>
    <row r="53" spans="1:62" x14ac:dyDescent="0.25">
      <c r="B53" s="4">
        <v>16</v>
      </c>
      <c r="C53" s="4">
        <v>264.13</v>
      </c>
      <c r="D53" s="4">
        <v>271.08999999999997</v>
      </c>
      <c r="E53" s="4">
        <v>378.72</v>
      </c>
      <c r="F53" s="4">
        <v>379.2</v>
      </c>
      <c r="G53" s="4">
        <v>258.17</v>
      </c>
      <c r="H53" s="4">
        <v>193.3</v>
      </c>
      <c r="I53" s="4"/>
      <c r="J53" s="4"/>
      <c r="K53" s="4"/>
      <c r="L53" s="4"/>
      <c r="S53" s="4"/>
      <c r="T53" s="4"/>
      <c r="U53" s="4"/>
      <c r="V53" s="4"/>
      <c r="AC53" s="4"/>
      <c r="AD53" s="4"/>
      <c r="AE53" s="4"/>
      <c r="AF53" s="4"/>
      <c r="AM53" s="4"/>
      <c r="AN53" s="4"/>
      <c r="AO53" s="4"/>
      <c r="AP53" s="4"/>
      <c r="BG53" s="4"/>
      <c r="BH53" s="4"/>
      <c r="BI53" s="4"/>
      <c r="BJ53" s="4"/>
    </row>
    <row r="54" spans="1:62" x14ac:dyDescent="0.25">
      <c r="B54" s="4">
        <v>19</v>
      </c>
      <c r="C54" s="4">
        <v>493.21</v>
      </c>
      <c r="D54" s="4">
        <v>806.1</v>
      </c>
      <c r="E54" s="4">
        <v>787.15</v>
      </c>
      <c r="F54" s="4">
        <v>540.29999999999995</v>
      </c>
      <c r="G54" s="4">
        <v>593</v>
      </c>
      <c r="H54" s="4">
        <v>834.48</v>
      </c>
      <c r="I54" s="4"/>
      <c r="J54" s="4"/>
      <c r="K54" s="4"/>
      <c r="L54" s="4"/>
      <c r="S54" s="4"/>
      <c r="T54" s="4"/>
      <c r="U54" s="4"/>
      <c r="V54" s="4"/>
      <c r="AC54" s="4"/>
      <c r="AD54" s="4"/>
      <c r="AE54" s="4"/>
      <c r="AF54" s="4"/>
      <c r="AM54" s="4"/>
      <c r="AN54" s="4"/>
      <c r="AO54" s="4"/>
      <c r="AP54" s="4"/>
      <c r="BG54" s="4"/>
      <c r="BH54" s="4"/>
      <c r="BI54" s="4"/>
      <c r="BJ54" s="4"/>
    </row>
    <row r="55" spans="1:62" x14ac:dyDescent="0.25">
      <c r="C55" s="78" t="s">
        <v>173</v>
      </c>
      <c r="D55" s="78"/>
      <c r="E55" s="78"/>
      <c r="F55" s="78"/>
      <c r="G55" s="78"/>
      <c r="H55" s="78"/>
    </row>
    <row r="56" spans="1:62" x14ac:dyDescent="0.25">
      <c r="B56" s="4">
        <v>10</v>
      </c>
      <c r="C56" s="4">
        <v>154.79</v>
      </c>
      <c r="D56" s="4">
        <v>153.87</v>
      </c>
      <c r="E56" s="4">
        <v>149.76</v>
      </c>
      <c r="F56" s="4">
        <v>116.14</v>
      </c>
      <c r="G56" s="4">
        <v>132.15</v>
      </c>
      <c r="H56" s="4">
        <v>120.42</v>
      </c>
    </row>
    <row r="57" spans="1:62" x14ac:dyDescent="0.25">
      <c r="B57" s="4">
        <v>13</v>
      </c>
      <c r="C57" s="4">
        <v>292.33999999999997</v>
      </c>
      <c r="D57" s="4">
        <v>181.99</v>
      </c>
      <c r="E57" s="4">
        <v>202.81</v>
      </c>
      <c r="F57" s="4">
        <v>341.64</v>
      </c>
      <c r="G57" s="4">
        <v>301.22000000000003</v>
      </c>
      <c r="H57" s="4">
        <v>176.54</v>
      </c>
    </row>
    <row r="58" spans="1:62" x14ac:dyDescent="0.25">
      <c r="B58" s="4">
        <v>16</v>
      </c>
      <c r="C58" s="4">
        <v>386.84</v>
      </c>
      <c r="D58" s="4">
        <v>263.64</v>
      </c>
      <c r="E58" s="4">
        <v>369.87</v>
      </c>
      <c r="F58" s="4">
        <v>448.5</v>
      </c>
      <c r="G58" s="4">
        <v>434.56</v>
      </c>
      <c r="H58" s="4">
        <v>427.34</v>
      </c>
    </row>
    <row r="59" spans="1:62" x14ac:dyDescent="0.25">
      <c r="B59" s="4">
        <v>19</v>
      </c>
      <c r="C59" s="4">
        <v>681.7</v>
      </c>
      <c r="D59" s="4">
        <v>890.17</v>
      </c>
      <c r="E59" s="4">
        <v>866.97</v>
      </c>
      <c r="F59" s="4">
        <v>797.31</v>
      </c>
      <c r="G59" s="4">
        <v>818.4</v>
      </c>
      <c r="H59" s="4">
        <v>936.44</v>
      </c>
    </row>
    <row r="60" spans="1:62" x14ac:dyDescent="0.25">
      <c r="C60" s="78" t="s">
        <v>174</v>
      </c>
      <c r="D60" s="78"/>
      <c r="E60" s="78"/>
      <c r="F60" s="78"/>
      <c r="G60" s="78"/>
      <c r="H60" s="78"/>
    </row>
    <row r="61" spans="1:62" x14ac:dyDescent="0.25">
      <c r="B61" s="4">
        <v>10</v>
      </c>
      <c r="C61" s="4">
        <v>59.59</v>
      </c>
      <c r="D61" s="4">
        <v>61.52</v>
      </c>
      <c r="E61" s="4">
        <v>70.86</v>
      </c>
      <c r="F61" s="4">
        <v>77.709999999999994</v>
      </c>
      <c r="G61" s="4">
        <v>76.5</v>
      </c>
      <c r="H61" s="4">
        <v>78.12</v>
      </c>
    </row>
    <row r="62" spans="1:62" x14ac:dyDescent="0.25">
      <c r="B62" s="4">
        <v>13</v>
      </c>
      <c r="C62" s="4">
        <v>84.55</v>
      </c>
      <c r="D62" s="4">
        <v>130.68</v>
      </c>
      <c r="E62" s="4">
        <v>138.97</v>
      </c>
      <c r="F62" s="4">
        <v>134.07</v>
      </c>
      <c r="G62" s="4">
        <v>125.68</v>
      </c>
      <c r="H62" s="4">
        <v>112.64</v>
      </c>
    </row>
    <row r="63" spans="1:62" x14ac:dyDescent="0.25">
      <c r="B63" s="4">
        <v>16</v>
      </c>
      <c r="C63" s="4">
        <v>132.46</v>
      </c>
      <c r="D63" s="4">
        <v>206.1</v>
      </c>
      <c r="E63" s="4">
        <v>135.94</v>
      </c>
      <c r="F63" s="4">
        <v>197.6</v>
      </c>
      <c r="G63" s="4">
        <v>104.33</v>
      </c>
      <c r="H63" s="4">
        <v>121.72</v>
      </c>
    </row>
    <row r="64" spans="1:62" x14ac:dyDescent="0.25">
      <c r="B64" s="4">
        <v>19</v>
      </c>
      <c r="C64" s="4">
        <v>425.64</v>
      </c>
      <c r="D64" s="4">
        <v>269.17</v>
      </c>
      <c r="E64" s="4">
        <v>377.39</v>
      </c>
      <c r="F64" s="4">
        <v>271.12</v>
      </c>
      <c r="G64" s="4">
        <v>372.56</v>
      </c>
      <c r="H64" s="4">
        <v>520.80999999999995</v>
      </c>
    </row>
    <row r="65" spans="2:12" x14ac:dyDescent="0.25">
      <c r="C65" s="78" t="s">
        <v>175</v>
      </c>
      <c r="D65" s="78"/>
      <c r="E65" s="78"/>
      <c r="F65" s="78"/>
      <c r="G65" s="78"/>
      <c r="H65" s="78"/>
    </row>
    <row r="66" spans="2:12" x14ac:dyDescent="0.25">
      <c r="B66" s="4">
        <v>10</v>
      </c>
      <c r="C66" s="4">
        <v>90.93</v>
      </c>
      <c r="D66" s="4">
        <v>83.08</v>
      </c>
      <c r="E66" s="4">
        <v>82.45</v>
      </c>
      <c r="F66" s="4">
        <v>74.37</v>
      </c>
      <c r="G66" s="4">
        <v>75.569999999999993</v>
      </c>
      <c r="H66" s="4">
        <v>113.01</v>
      </c>
    </row>
    <row r="67" spans="2:12" x14ac:dyDescent="0.25">
      <c r="B67" s="4">
        <v>13</v>
      </c>
      <c r="C67" s="4">
        <v>193.69</v>
      </c>
      <c r="D67" s="4">
        <v>173.7</v>
      </c>
      <c r="E67" s="4">
        <v>171.86</v>
      </c>
      <c r="F67" s="4">
        <v>181.84</v>
      </c>
      <c r="G67" s="4">
        <v>142.31</v>
      </c>
      <c r="H67" s="4">
        <v>115.18</v>
      </c>
    </row>
    <row r="68" spans="2:12" x14ac:dyDescent="0.25">
      <c r="B68" s="4">
        <v>16</v>
      </c>
      <c r="C68" s="4">
        <v>248.77</v>
      </c>
      <c r="D68" s="4">
        <v>231.63</v>
      </c>
      <c r="E68" s="4">
        <v>141.96</v>
      </c>
      <c r="F68" s="4">
        <v>197.79</v>
      </c>
      <c r="G68" s="4">
        <v>192.54</v>
      </c>
      <c r="H68" s="4">
        <v>232.75</v>
      </c>
    </row>
    <row r="69" spans="2:12" x14ac:dyDescent="0.25">
      <c r="B69" s="4">
        <v>19</v>
      </c>
      <c r="C69" s="4">
        <v>358.39</v>
      </c>
      <c r="D69" s="4">
        <v>589.09</v>
      </c>
      <c r="E69" s="4">
        <v>384.59</v>
      </c>
      <c r="F69" s="4">
        <v>540.28</v>
      </c>
      <c r="G69" s="4">
        <v>479.08</v>
      </c>
      <c r="H69" s="4">
        <v>284.08</v>
      </c>
    </row>
    <row r="70" spans="2:12" x14ac:dyDescent="0.25">
      <c r="C70" s="78" t="s">
        <v>176</v>
      </c>
      <c r="D70" s="78"/>
      <c r="E70" s="78"/>
      <c r="F70" s="78"/>
      <c r="G70" s="78"/>
      <c r="H70" s="78"/>
      <c r="I70" s="4"/>
      <c r="J70" s="4"/>
      <c r="K70" s="4"/>
      <c r="L70" s="4"/>
    </row>
    <row r="71" spans="2:12" x14ac:dyDescent="0.25">
      <c r="B71" s="4">
        <v>10</v>
      </c>
      <c r="C71" s="4">
        <v>59.82</v>
      </c>
      <c r="D71" s="4">
        <v>67.16</v>
      </c>
      <c r="E71" s="4">
        <v>71.09</v>
      </c>
      <c r="F71" s="4">
        <v>60.54</v>
      </c>
      <c r="G71" s="4">
        <v>45.32</v>
      </c>
      <c r="H71" s="4">
        <v>55.63</v>
      </c>
      <c r="I71" s="4"/>
      <c r="J71" s="4"/>
      <c r="K71" s="4"/>
      <c r="L71" s="4"/>
    </row>
    <row r="72" spans="2:12" x14ac:dyDescent="0.25">
      <c r="B72" s="4">
        <v>13</v>
      </c>
      <c r="C72" s="4">
        <v>65.349999999999994</v>
      </c>
      <c r="D72" s="4">
        <v>87.28</v>
      </c>
      <c r="E72" s="4">
        <v>117.85</v>
      </c>
      <c r="F72" s="4">
        <v>78.63</v>
      </c>
      <c r="G72" s="4">
        <v>90.32</v>
      </c>
      <c r="H72" s="4">
        <v>136.84</v>
      </c>
      <c r="I72" s="4"/>
      <c r="J72" s="4"/>
      <c r="K72" s="4"/>
      <c r="L72" s="4"/>
    </row>
    <row r="73" spans="2:12" x14ac:dyDescent="0.25">
      <c r="B73" s="4">
        <v>16</v>
      </c>
      <c r="C73" s="4">
        <v>49.53</v>
      </c>
      <c r="D73" s="4">
        <v>137.61000000000001</v>
      </c>
      <c r="E73" s="4">
        <v>45</v>
      </c>
      <c r="F73" s="4">
        <v>152.41999999999999</v>
      </c>
      <c r="G73" s="4">
        <v>252.67</v>
      </c>
      <c r="H73" s="4">
        <v>115.49</v>
      </c>
      <c r="I73" s="4"/>
      <c r="J73" s="4"/>
      <c r="K73" s="4"/>
      <c r="L73" s="4"/>
    </row>
    <row r="74" spans="2:12" x14ac:dyDescent="0.25">
      <c r="B74" s="4">
        <v>19</v>
      </c>
      <c r="C74" s="4">
        <v>53.85</v>
      </c>
      <c r="D74" s="4">
        <v>258.20999999999998</v>
      </c>
      <c r="E74" s="4">
        <v>466.79</v>
      </c>
      <c r="F74" s="4">
        <v>87.77</v>
      </c>
      <c r="G74" s="4">
        <v>124.22</v>
      </c>
      <c r="H74" s="4">
        <v>241.41</v>
      </c>
      <c r="I74" s="4"/>
      <c r="J74" s="4"/>
      <c r="K74" s="4"/>
      <c r="L74" s="4"/>
    </row>
    <row r="75" spans="2:12" x14ac:dyDescent="0.25">
      <c r="C75" s="78" t="s">
        <v>177</v>
      </c>
      <c r="D75" s="78"/>
      <c r="E75" s="78"/>
      <c r="F75" s="78"/>
      <c r="G75" s="78"/>
      <c r="H75" s="78"/>
    </row>
    <row r="76" spans="2:12" x14ac:dyDescent="0.25">
      <c r="B76" s="4">
        <v>10</v>
      </c>
      <c r="C76" s="4">
        <v>111.72</v>
      </c>
      <c r="D76" s="4">
        <v>113.28</v>
      </c>
      <c r="E76" s="4">
        <v>89.36</v>
      </c>
      <c r="F76" s="4">
        <v>124.35</v>
      </c>
      <c r="G76" s="4">
        <v>123.78</v>
      </c>
      <c r="H76" s="4">
        <v>117.81</v>
      </c>
    </row>
    <row r="77" spans="2:12" x14ac:dyDescent="0.25">
      <c r="B77" s="4">
        <v>13</v>
      </c>
      <c r="C77" s="4">
        <v>247.71</v>
      </c>
      <c r="D77" s="4">
        <v>205.96</v>
      </c>
      <c r="E77" s="4">
        <v>198.49</v>
      </c>
      <c r="F77" s="4">
        <v>246.57</v>
      </c>
      <c r="G77" s="4">
        <v>113.76</v>
      </c>
      <c r="H77" s="4">
        <v>196.02</v>
      </c>
    </row>
    <row r="78" spans="2:12" x14ac:dyDescent="0.25">
      <c r="B78" s="4">
        <v>16</v>
      </c>
      <c r="C78" s="4">
        <v>304.85000000000002</v>
      </c>
      <c r="D78" s="4">
        <v>250.72</v>
      </c>
      <c r="E78" s="4">
        <v>198.26</v>
      </c>
      <c r="F78" s="4">
        <v>442.39</v>
      </c>
      <c r="G78" s="4">
        <v>595.95000000000005</v>
      </c>
      <c r="H78" s="4">
        <v>218.57</v>
      </c>
    </row>
    <row r="79" spans="2:12" x14ac:dyDescent="0.25">
      <c r="B79" s="4">
        <v>19</v>
      </c>
      <c r="C79" s="4">
        <v>641.30999999999995</v>
      </c>
      <c r="D79" s="4">
        <v>550.28</v>
      </c>
      <c r="E79" s="4">
        <v>561.04999999999995</v>
      </c>
      <c r="F79" s="4">
        <v>671.35</v>
      </c>
      <c r="G79" s="4">
        <v>384</v>
      </c>
      <c r="H79" s="4">
        <v>421.34</v>
      </c>
    </row>
    <row r="81" spans="1:12" x14ac:dyDescent="0.25">
      <c r="A81" s="3" t="s">
        <v>178</v>
      </c>
    </row>
    <row r="82" spans="1:12" ht="14.5" x14ac:dyDescent="0.25">
      <c r="A82" s="19" t="s">
        <v>15</v>
      </c>
    </row>
    <row r="83" spans="1:12" x14ac:dyDescent="0.25">
      <c r="B83" s="6"/>
      <c r="C83" s="82" t="s">
        <v>179</v>
      </c>
      <c r="D83" s="82"/>
      <c r="E83" s="82"/>
      <c r="F83" s="82"/>
      <c r="G83" s="82"/>
      <c r="H83" s="82"/>
      <c r="I83" s="6"/>
      <c r="J83" s="6"/>
      <c r="K83" s="6"/>
      <c r="L83" s="6"/>
    </row>
    <row r="84" spans="1:12" x14ac:dyDescent="0.25">
      <c r="B84" s="6">
        <v>7</v>
      </c>
      <c r="C84" s="6">
        <v>127.13</v>
      </c>
      <c r="D84" s="6">
        <v>101.25</v>
      </c>
      <c r="E84" s="6">
        <v>80.45</v>
      </c>
      <c r="F84" s="6">
        <v>84.86</v>
      </c>
      <c r="G84" s="6">
        <v>107.58</v>
      </c>
      <c r="H84" s="6">
        <v>150.66999999999999</v>
      </c>
      <c r="I84" s="6"/>
      <c r="J84" s="6"/>
      <c r="K84" s="6"/>
      <c r="L84" s="6"/>
    </row>
    <row r="85" spans="1:12" x14ac:dyDescent="0.25">
      <c r="B85" s="6">
        <v>10</v>
      </c>
      <c r="C85" s="6">
        <v>187.79</v>
      </c>
      <c r="D85" s="6">
        <v>146.09</v>
      </c>
      <c r="E85" s="6">
        <v>200.69</v>
      </c>
      <c r="F85" s="6">
        <v>79.069999999999993</v>
      </c>
      <c r="G85" s="6">
        <v>162.76</v>
      </c>
      <c r="H85" s="6">
        <v>158.24</v>
      </c>
      <c r="I85" s="6"/>
      <c r="J85" s="6"/>
      <c r="K85" s="6"/>
      <c r="L85" s="6"/>
    </row>
    <row r="86" spans="1:12" x14ac:dyDescent="0.25">
      <c r="B86" s="6">
        <v>13</v>
      </c>
      <c r="C86" s="6">
        <v>313.77</v>
      </c>
      <c r="D86" s="6">
        <v>233.74</v>
      </c>
      <c r="E86" s="6">
        <v>287.61</v>
      </c>
      <c r="F86" s="6">
        <v>249.71</v>
      </c>
      <c r="G86" s="6">
        <v>254.18</v>
      </c>
      <c r="H86" s="6">
        <v>154.61000000000001</v>
      </c>
      <c r="I86" s="6"/>
      <c r="J86" s="6"/>
      <c r="K86" s="6"/>
      <c r="L86" s="6"/>
    </row>
    <row r="87" spans="1:12" x14ac:dyDescent="0.25">
      <c r="B87" s="6">
        <v>16</v>
      </c>
      <c r="C87" s="6">
        <v>591.53</v>
      </c>
      <c r="D87" s="6">
        <v>258.99</v>
      </c>
      <c r="E87" s="6">
        <v>462.76</v>
      </c>
      <c r="F87" s="6">
        <v>457.33</v>
      </c>
      <c r="G87" s="6">
        <v>361.2</v>
      </c>
      <c r="H87" s="6">
        <v>346.06</v>
      </c>
      <c r="I87" s="6"/>
      <c r="J87" s="6"/>
      <c r="K87" s="6"/>
      <c r="L87" s="6"/>
    </row>
    <row r="88" spans="1:12" x14ac:dyDescent="0.25">
      <c r="B88" s="6">
        <v>19</v>
      </c>
      <c r="C88" s="6">
        <v>645.20000000000005</v>
      </c>
      <c r="D88" s="6">
        <v>919.52</v>
      </c>
      <c r="E88" s="6">
        <v>775.14</v>
      </c>
      <c r="F88" s="6">
        <v>485.35</v>
      </c>
      <c r="G88" s="6">
        <v>917.03</v>
      </c>
      <c r="H88" s="6">
        <v>926.4</v>
      </c>
      <c r="I88" s="6"/>
      <c r="J88" s="6"/>
      <c r="K88" s="6"/>
      <c r="L88" s="6"/>
    </row>
    <row r="89" spans="1:12" x14ac:dyDescent="0.3">
      <c r="C89" s="82" t="s">
        <v>180</v>
      </c>
      <c r="D89" s="82"/>
      <c r="E89" s="82"/>
      <c r="F89" s="82"/>
      <c r="G89" s="82"/>
      <c r="H89" s="82"/>
      <c r="I89" s="6"/>
      <c r="J89" s="6"/>
      <c r="K89" s="6"/>
      <c r="L89" s="6"/>
    </row>
    <row r="90" spans="1:12" x14ac:dyDescent="0.25">
      <c r="B90" s="6">
        <v>7</v>
      </c>
      <c r="C90" s="6">
        <v>61.38</v>
      </c>
      <c r="D90" s="6">
        <v>107.72</v>
      </c>
      <c r="E90" s="6">
        <v>80.7</v>
      </c>
      <c r="F90" s="6">
        <v>66.33</v>
      </c>
      <c r="G90" s="6">
        <v>114.4</v>
      </c>
      <c r="H90" s="6">
        <v>53.83</v>
      </c>
      <c r="I90" s="6"/>
      <c r="J90" s="6"/>
      <c r="K90" s="6"/>
      <c r="L90" s="6"/>
    </row>
    <row r="91" spans="1:12" x14ac:dyDescent="0.25">
      <c r="B91" s="6">
        <v>10</v>
      </c>
      <c r="C91" s="6">
        <v>99.74</v>
      </c>
      <c r="D91" s="6">
        <v>85.2</v>
      </c>
      <c r="E91" s="6">
        <v>93.57</v>
      </c>
      <c r="F91" s="6">
        <v>146.21</v>
      </c>
      <c r="G91" s="6">
        <v>112.76</v>
      </c>
      <c r="H91" s="6">
        <v>77.42</v>
      </c>
      <c r="I91" s="6"/>
      <c r="J91" s="6"/>
      <c r="K91" s="6"/>
      <c r="L91" s="6"/>
    </row>
    <row r="92" spans="1:12" x14ac:dyDescent="0.25">
      <c r="B92" s="6">
        <v>13</v>
      </c>
      <c r="C92" s="6">
        <v>191.35</v>
      </c>
      <c r="D92" s="6">
        <v>71.17</v>
      </c>
      <c r="E92" s="6">
        <v>99.37</v>
      </c>
      <c r="F92" s="6">
        <v>83.32</v>
      </c>
      <c r="G92" s="6">
        <v>115.15</v>
      </c>
      <c r="H92" s="6">
        <v>150.80000000000001</v>
      </c>
      <c r="I92" s="6"/>
      <c r="J92" s="6"/>
      <c r="K92" s="6"/>
      <c r="L92" s="6"/>
    </row>
    <row r="93" spans="1:12" x14ac:dyDescent="0.25">
      <c r="B93" s="6">
        <v>16</v>
      </c>
      <c r="C93" s="6">
        <v>198.35</v>
      </c>
      <c r="D93" s="6">
        <v>350.11</v>
      </c>
      <c r="E93" s="6">
        <v>203.41</v>
      </c>
      <c r="F93" s="6">
        <v>171.68</v>
      </c>
      <c r="G93" s="6">
        <v>173.46</v>
      </c>
      <c r="H93" s="6">
        <v>140.1</v>
      </c>
      <c r="I93" s="6"/>
      <c r="J93" s="6"/>
      <c r="K93" s="6"/>
      <c r="L93" s="6"/>
    </row>
    <row r="94" spans="1:12" x14ac:dyDescent="0.25">
      <c r="B94" s="6">
        <v>19</v>
      </c>
      <c r="C94" s="6">
        <v>231.61</v>
      </c>
      <c r="D94" s="6">
        <v>279.11</v>
      </c>
      <c r="E94" s="6">
        <v>331.37</v>
      </c>
      <c r="F94" s="6">
        <v>672.33</v>
      </c>
      <c r="G94" s="6">
        <v>241.88</v>
      </c>
      <c r="H94" s="6">
        <v>289.17</v>
      </c>
      <c r="I94" s="6"/>
      <c r="J94" s="6"/>
      <c r="K94" s="6"/>
      <c r="L94" s="6"/>
    </row>
    <row r="95" spans="1:12" x14ac:dyDescent="0.3">
      <c r="C95" s="82" t="s">
        <v>181</v>
      </c>
      <c r="D95" s="82"/>
      <c r="E95" s="82"/>
      <c r="F95" s="82"/>
      <c r="G95" s="82"/>
      <c r="H95" s="82"/>
      <c r="I95" s="6"/>
      <c r="J95" s="6"/>
      <c r="K95" s="6"/>
      <c r="L95" s="6"/>
    </row>
    <row r="96" spans="1:12" x14ac:dyDescent="0.25">
      <c r="B96" s="6">
        <v>7</v>
      </c>
      <c r="C96" s="6">
        <v>89.23</v>
      </c>
      <c r="D96" s="6">
        <v>77.599999999999994</v>
      </c>
      <c r="E96" s="6">
        <v>153</v>
      </c>
      <c r="F96" s="6">
        <v>225.19</v>
      </c>
      <c r="G96" s="6">
        <v>108.37</v>
      </c>
      <c r="H96" s="6">
        <v>149.22</v>
      </c>
      <c r="I96" s="6"/>
      <c r="J96" s="6"/>
      <c r="K96" s="6"/>
      <c r="L96" s="6"/>
    </row>
    <row r="97" spans="1:21" x14ac:dyDescent="0.25">
      <c r="B97" s="6">
        <v>10</v>
      </c>
      <c r="C97" s="6">
        <v>144.19</v>
      </c>
      <c r="D97" s="6">
        <v>206.4</v>
      </c>
      <c r="E97" s="6">
        <v>214.33</v>
      </c>
      <c r="F97" s="6">
        <v>189.08</v>
      </c>
      <c r="G97" s="6">
        <v>229.73</v>
      </c>
      <c r="H97" s="6">
        <v>378.57</v>
      </c>
      <c r="I97" s="6"/>
      <c r="J97" s="6"/>
      <c r="K97" s="6"/>
      <c r="L97" s="6"/>
    </row>
    <row r="98" spans="1:21" x14ac:dyDescent="0.25">
      <c r="B98" s="6">
        <v>13</v>
      </c>
      <c r="C98" s="6">
        <v>437.78</v>
      </c>
      <c r="D98" s="6">
        <v>329.17</v>
      </c>
      <c r="E98" s="6">
        <v>358.58</v>
      </c>
      <c r="F98" s="6">
        <v>349.4</v>
      </c>
      <c r="G98" s="6">
        <v>408.67</v>
      </c>
      <c r="H98" s="6">
        <v>301.3</v>
      </c>
      <c r="I98" s="6"/>
      <c r="J98" s="6"/>
      <c r="K98" s="6"/>
      <c r="L98" s="6"/>
    </row>
    <row r="99" spans="1:21" x14ac:dyDescent="0.25">
      <c r="B99" s="6">
        <v>16</v>
      </c>
      <c r="C99" s="6">
        <v>649.19000000000005</v>
      </c>
      <c r="D99" s="6">
        <v>574.70000000000005</v>
      </c>
      <c r="E99" s="6">
        <v>586.08000000000004</v>
      </c>
      <c r="F99" s="6">
        <v>475.07</v>
      </c>
      <c r="G99" s="6">
        <v>784.56</v>
      </c>
      <c r="H99" s="6">
        <v>620.41</v>
      </c>
      <c r="I99" s="6"/>
      <c r="J99" s="6"/>
      <c r="K99" s="6"/>
      <c r="L99" s="6"/>
    </row>
    <row r="100" spans="1:21" x14ac:dyDescent="0.25">
      <c r="B100" s="6">
        <v>19</v>
      </c>
      <c r="C100" s="6">
        <v>1531.63</v>
      </c>
      <c r="D100" s="6">
        <v>837.71</v>
      </c>
      <c r="E100" s="6">
        <v>1026.02</v>
      </c>
      <c r="F100" s="6">
        <v>1437.46</v>
      </c>
      <c r="G100" s="6">
        <v>1364.69</v>
      </c>
      <c r="H100" s="6">
        <v>1348.82</v>
      </c>
      <c r="I100" s="6"/>
      <c r="J100" s="6"/>
      <c r="K100" s="6"/>
      <c r="L100" s="6"/>
    </row>
    <row r="101" spans="1:21" x14ac:dyDescent="0.3">
      <c r="C101" s="82" t="s">
        <v>182</v>
      </c>
      <c r="D101" s="82"/>
      <c r="E101" s="82"/>
      <c r="F101" s="82"/>
      <c r="G101" s="82"/>
      <c r="H101" s="82"/>
      <c r="I101" s="6"/>
      <c r="J101" s="6"/>
      <c r="K101" s="6"/>
      <c r="L101" s="6"/>
    </row>
    <row r="102" spans="1:21" x14ac:dyDescent="0.25">
      <c r="B102" s="6">
        <v>7</v>
      </c>
      <c r="C102" s="6">
        <v>100.34</v>
      </c>
      <c r="D102" s="6">
        <v>122.66</v>
      </c>
      <c r="E102" s="6">
        <v>53.51</v>
      </c>
      <c r="F102" s="6">
        <v>93.32</v>
      </c>
      <c r="G102" s="6">
        <v>95.05</v>
      </c>
      <c r="H102" s="6">
        <v>74.849999999999994</v>
      </c>
      <c r="I102" s="6"/>
      <c r="J102" s="6"/>
      <c r="K102" s="6"/>
      <c r="L102" s="6"/>
    </row>
    <row r="103" spans="1:21" x14ac:dyDescent="0.25">
      <c r="B103" s="6">
        <v>10</v>
      </c>
      <c r="C103" s="6">
        <v>100.61</v>
      </c>
      <c r="D103" s="6">
        <v>144.93</v>
      </c>
      <c r="E103" s="6">
        <v>96.72</v>
      </c>
      <c r="F103" s="6">
        <v>108</v>
      </c>
      <c r="G103" s="6">
        <v>74.790000000000006</v>
      </c>
      <c r="H103" s="6">
        <v>164.51</v>
      </c>
      <c r="I103" s="6"/>
      <c r="J103" s="6"/>
      <c r="K103" s="6"/>
      <c r="L103" s="6"/>
    </row>
    <row r="104" spans="1:21" x14ac:dyDescent="0.25">
      <c r="B104" s="6">
        <v>13</v>
      </c>
      <c r="C104" s="6">
        <v>142.09</v>
      </c>
      <c r="D104" s="6">
        <v>197.9</v>
      </c>
      <c r="E104" s="6">
        <v>120.64</v>
      </c>
      <c r="F104" s="6">
        <v>209.09</v>
      </c>
      <c r="G104" s="6">
        <v>87.81</v>
      </c>
      <c r="H104" s="6">
        <v>93.47</v>
      </c>
      <c r="I104" s="6"/>
      <c r="J104" s="6"/>
      <c r="K104" s="6"/>
      <c r="L104" s="6"/>
    </row>
    <row r="105" spans="1:21" x14ac:dyDescent="0.25">
      <c r="B105" s="6">
        <v>16</v>
      </c>
      <c r="C105" s="6">
        <v>272.10000000000002</v>
      </c>
      <c r="D105" s="6">
        <v>398.44</v>
      </c>
      <c r="E105" s="6">
        <v>184.95</v>
      </c>
      <c r="F105" s="6">
        <v>175.15</v>
      </c>
      <c r="G105" s="6">
        <v>186.26</v>
      </c>
      <c r="H105" s="6">
        <v>197.52</v>
      </c>
      <c r="I105" s="6"/>
      <c r="J105" s="6"/>
      <c r="K105" s="6"/>
      <c r="L105" s="6"/>
    </row>
    <row r="106" spans="1:21" x14ac:dyDescent="0.25">
      <c r="B106" s="6">
        <v>19</v>
      </c>
      <c r="C106" s="6">
        <v>417.39</v>
      </c>
      <c r="D106" s="6">
        <v>213.04</v>
      </c>
      <c r="E106" s="6">
        <v>267.63</v>
      </c>
      <c r="F106" s="6">
        <v>353.14</v>
      </c>
      <c r="G106" s="6">
        <v>377.51</v>
      </c>
      <c r="H106" s="6">
        <v>610.35</v>
      </c>
      <c r="I106" s="6"/>
      <c r="J106" s="6"/>
      <c r="K106" s="6"/>
      <c r="L106" s="6"/>
    </row>
    <row r="107" spans="1:21" x14ac:dyDescent="0.25"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21" x14ac:dyDescent="0.25">
      <c r="A108" s="3" t="s">
        <v>183</v>
      </c>
    </row>
    <row r="109" spans="1:21" s="19" customFormat="1" ht="12.5" x14ac:dyDescent="0.25">
      <c r="A109" s="19" t="s">
        <v>184</v>
      </c>
    </row>
    <row r="110" spans="1:21" ht="14.75" customHeight="1" x14ac:dyDescent="0.25">
      <c r="B110" s="83" t="s">
        <v>17</v>
      </c>
      <c r="C110" s="83"/>
      <c r="D110" s="83"/>
      <c r="E110" s="83" t="s">
        <v>407</v>
      </c>
      <c r="F110" s="83"/>
      <c r="G110" s="83"/>
      <c r="H110" s="83" t="s">
        <v>19</v>
      </c>
      <c r="I110" s="83"/>
      <c r="J110" s="83"/>
    </row>
    <row r="111" spans="1:21" x14ac:dyDescent="0.25">
      <c r="A111" s="17" t="s">
        <v>410</v>
      </c>
      <c r="B111" s="4">
        <v>1.1399999999999999</v>
      </c>
      <c r="C111" s="4">
        <v>0.98</v>
      </c>
      <c r="D111" s="4">
        <v>0.9</v>
      </c>
      <c r="E111" s="4">
        <v>2.16</v>
      </c>
      <c r="F111" s="4">
        <v>2.04</v>
      </c>
      <c r="G111" s="4">
        <v>2.64</v>
      </c>
      <c r="H111" s="4">
        <v>2.2000000000000002</v>
      </c>
      <c r="I111" s="4">
        <v>1.88</v>
      </c>
      <c r="J111" s="4">
        <v>1.99</v>
      </c>
      <c r="O111" s="4"/>
      <c r="P111" s="4"/>
      <c r="Q111" s="4"/>
      <c r="R111" s="4"/>
      <c r="S111" s="4"/>
      <c r="T111" s="4"/>
      <c r="U111" s="4"/>
    </row>
    <row r="112" spans="1:21" x14ac:dyDescent="0.25">
      <c r="A112" s="17" t="s">
        <v>186</v>
      </c>
      <c r="B112" s="4">
        <v>1</v>
      </c>
      <c r="C112" s="4">
        <v>1.01</v>
      </c>
      <c r="D112" s="4">
        <v>0.99</v>
      </c>
      <c r="E112" s="4">
        <v>1.95</v>
      </c>
      <c r="F112" s="4">
        <v>1.91</v>
      </c>
      <c r="G112" s="4">
        <v>1.89</v>
      </c>
      <c r="H112" s="4">
        <v>1.87</v>
      </c>
      <c r="I112" s="4">
        <v>1.84</v>
      </c>
      <c r="J112" s="4">
        <v>1.81</v>
      </c>
      <c r="O112" s="4"/>
      <c r="P112" s="4"/>
      <c r="Q112" s="4"/>
      <c r="R112" s="4"/>
      <c r="S112" s="4"/>
      <c r="T112" s="4"/>
      <c r="U112" s="4"/>
    </row>
    <row r="113" spans="1:26" x14ac:dyDescent="0.25">
      <c r="A113" s="17" t="s">
        <v>187</v>
      </c>
      <c r="B113" s="4">
        <v>0.95</v>
      </c>
      <c r="C113" s="4">
        <v>1.06</v>
      </c>
      <c r="D113" s="4">
        <v>0.99</v>
      </c>
      <c r="E113" s="4">
        <v>2.19</v>
      </c>
      <c r="F113" s="4">
        <v>1.97</v>
      </c>
      <c r="G113" s="4">
        <v>2.11</v>
      </c>
      <c r="H113" s="4">
        <v>1.96</v>
      </c>
      <c r="I113" s="4">
        <v>1.88</v>
      </c>
      <c r="J113" s="4">
        <v>1.88</v>
      </c>
      <c r="O113" s="4"/>
      <c r="P113" s="4"/>
      <c r="Q113" s="4"/>
      <c r="R113" s="4"/>
      <c r="S113" s="4"/>
      <c r="T113" s="4"/>
      <c r="U113" s="4"/>
    </row>
    <row r="114" spans="1:26" x14ac:dyDescent="0.25">
      <c r="A114" s="6"/>
      <c r="B114" s="6"/>
      <c r="C114" s="59"/>
      <c r="D114" s="60"/>
      <c r="E114" s="60"/>
      <c r="F114" s="60"/>
      <c r="G114" s="60"/>
      <c r="H114" s="60"/>
      <c r="I114" s="6"/>
    </row>
    <row r="115" spans="1:26" ht="29" x14ac:dyDescent="0.25">
      <c r="A115" s="45" t="s">
        <v>411</v>
      </c>
      <c r="B115" s="46" t="s">
        <v>398</v>
      </c>
      <c r="C115" s="60" t="s">
        <v>392</v>
      </c>
      <c r="D115" s="60"/>
      <c r="E115" s="60" t="s">
        <v>393</v>
      </c>
      <c r="F115" s="60"/>
      <c r="G115" s="60" t="s">
        <v>394</v>
      </c>
      <c r="H115" s="60" t="s">
        <v>395</v>
      </c>
      <c r="J115" s="45" t="s">
        <v>412</v>
      </c>
      <c r="K115" s="46" t="s">
        <v>398</v>
      </c>
      <c r="L115" s="60" t="s">
        <v>392</v>
      </c>
      <c r="M115" s="60"/>
      <c r="N115" s="60" t="s">
        <v>393</v>
      </c>
      <c r="O115" s="60"/>
      <c r="P115" s="60" t="s">
        <v>394</v>
      </c>
      <c r="Q115" s="60" t="s">
        <v>395</v>
      </c>
      <c r="S115" s="45" t="s">
        <v>413</v>
      </c>
      <c r="T115" s="46" t="s">
        <v>398</v>
      </c>
      <c r="U115" s="60" t="s">
        <v>392</v>
      </c>
      <c r="V115" s="60"/>
      <c r="W115" s="60" t="s">
        <v>393</v>
      </c>
      <c r="X115" s="60"/>
      <c r="Y115" s="60" t="s">
        <v>394</v>
      </c>
      <c r="Z115" s="60" t="s">
        <v>395</v>
      </c>
    </row>
    <row r="116" spans="1:26" x14ac:dyDescent="0.25">
      <c r="A116" s="48" t="s">
        <v>396</v>
      </c>
      <c r="B116" s="60">
        <v>28.66</v>
      </c>
      <c r="C116" s="60">
        <v>16.760000000000002</v>
      </c>
      <c r="D116" s="62">
        <f>AVERAGE(C116:C118)</f>
        <v>16.783333333333335</v>
      </c>
      <c r="E116" s="63">
        <f t="shared" ref="E116:E124" si="0">B116-D116</f>
        <v>11.876666666666665</v>
      </c>
      <c r="F116" s="63">
        <f>AVERAGE(E116:E118)</f>
        <v>12.059999999999997</v>
      </c>
      <c r="G116" s="63">
        <f t="shared" ref="G116:G124" si="1">E116-F116</f>
        <v>-0.18333333333333179</v>
      </c>
      <c r="H116" s="63">
        <f t="shared" ref="H116:H124" si="2">POWER(2,-G116)</f>
        <v>1.1355044290708762</v>
      </c>
      <c r="J116" s="48" t="s">
        <v>396</v>
      </c>
      <c r="K116" s="60">
        <v>25.11</v>
      </c>
      <c r="L116" s="60">
        <v>16.760000000000002</v>
      </c>
      <c r="M116" s="62">
        <f>AVERAGE(L116:L118)</f>
        <v>16.783333333333335</v>
      </c>
      <c r="N116" s="63">
        <f t="shared" ref="N116:N124" si="3">K116-M116</f>
        <v>8.3266666666666644</v>
      </c>
      <c r="O116" s="63">
        <f>AVERAGE(N116:N118)</f>
        <v>8.3266666666666644</v>
      </c>
      <c r="P116" s="63">
        <f t="shared" ref="P116:P124" si="4">N116-O116</f>
        <v>0</v>
      </c>
      <c r="Q116" s="63">
        <f t="shared" ref="Q116:Q124" si="5">POWER(2,-P116)</f>
        <v>1</v>
      </c>
      <c r="S116" s="48" t="s">
        <v>396</v>
      </c>
      <c r="T116" s="60">
        <v>31.3</v>
      </c>
      <c r="U116" s="60">
        <v>16.760000000000002</v>
      </c>
      <c r="V116" s="62">
        <f>AVERAGE(U116:U118)</f>
        <v>16.783333333333335</v>
      </c>
      <c r="W116" s="63">
        <f t="shared" ref="W116:W124" si="6">T116-V116</f>
        <v>14.516666666666666</v>
      </c>
      <c r="X116" s="63">
        <f>AVERAGE(W116:W118)</f>
        <v>14.449999999999998</v>
      </c>
      <c r="Y116" s="63">
        <f t="shared" ref="Y116:Y124" si="7">W116-X116</f>
        <v>6.6666666666668206E-2</v>
      </c>
      <c r="Z116" s="63">
        <f t="shared" ref="Z116:Z124" si="8">POWER(2,-Y116)</f>
        <v>0.9548416039104155</v>
      </c>
    </row>
    <row r="117" spans="1:26" x14ac:dyDescent="0.25">
      <c r="A117" s="60"/>
      <c r="B117" s="60">
        <v>28.87</v>
      </c>
      <c r="C117" s="60">
        <v>16.91</v>
      </c>
      <c r="D117" s="62">
        <f t="shared" ref="D117:D124" si="9">D116</f>
        <v>16.783333333333335</v>
      </c>
      <c r="E117" s="63">
        <f t="shared" si="0"/>
        <v>12.086666666666666</v>
      </c>
      <c r="F117" s="63">
        <f t="shared" ref="F117:F124" si="10">F116</f>
        <v>12.059999999999997</v>
      </c>
      <c r="G117" s="63">
        <f t="shared" si="1"/>
        <v>2.6666666666669059E-2</v>
      </c>
      <c r="H117" s="63">
        <f t="shared" si="2"/>
        <v>0.981685855246753</v>
      </c>
      <c r="J117" s="60"/>
      <c r="K117" s="60">
        <v>25.09</v>
      </c>
      <c r="L117" s="60">
        <v>16.91</v>
      </c>
      <c r="M117" s="62">
        <f t="shared" ref="M117:M124" si="11">M116</f>
        <v>16.783333333333335</v>
      </c>
      <c r="N117" s="63">
        <f t="shared" si="3"/>
        <v>8.3066666666666649</v>
      </c>
      <c r="O117" s="63">
        <f t="shared" ref="O117:O124" si="12">O116</f>
        <v>8.3266666666666644</v>
      </c>
      <c r="P117" s="63">
        <f t="shared" si="4"/>
        <v>-1.9999999999999574E-2</v>
      </c>
      <c r="Q117" s="63">
        <f t="shared" si="5"/>
        <v>1.0139594797900289</v>
      </c>
      <c r="S117" s="60"/>
      <c r="T117" s="60">
        <v>31.15</v>
      </c>
      <c r="U117" s="60">
        <v>16.91</v>
      </c>
      <c r="V117" s="62">
        <f t="shared" ref="V117:V124" si="13">V116</f>
        <v>16.783333333333335</v>
      </c>
      <c r="W117" s="63">
        <f t="shared" si="6"/>
        <v>14.366666666666664</v>
      </c>
      <c r="X117" s="63">
        <f t="shared" ref="X117:X124" si="14">X116</f>
        <v>14.449999999999998</v>
      </c>
      <c r="Y117" s="63">
        <f t="shared" si="7"/>
        <v>-8.3333333333333925E-2</v>
      </c>
      <c r="Z117" s="63">
        <f t="shared" si="8"/>
        <v>1.0594630943592958</v>
      </c>
    </row>
    <row r="118" spans="1:26" x14ac:dyDescent="0.25">
      <c r="A118" s="60"/>
      <c r="B118" s="60">
        <v>29</v>
      </c>
      <c r="C118" s="60">
        <v>16.68</v>
      </c>
      <c r="D118" s="63">
        <f t="shared" si="9"/>
        <v>16.783333333333335</v>
      </c>
      <c r="E118" s="63">
        <f t="shared" si="0"/>
        <v>12.216666666666665</v>
      </c>
      <c r="F118" s="63">
        <f t="shared" si="10"/>
        <v>12.059999999999997</v>
      </c>
      <c r="G118" s="63">
        <f t="shared" si="1"/>
        <v>0.15666666666666806</v>
      </c>
      <c r="H118" s="63">
        <f t="shared" si="2"/>
        <v>0.89709540876983029</v>
      </c>
      <c r="J118" s="60"/>
      <c r="K118" s="60">
        <v>25.13</v>
      </c>
      <c r="L118" s="60">
        <v>16.68</v>
      </c>
      <c r="M118" s="63">
        <f t="shared" si="11"/>
        <v>16.783333333333335</v>
      </c>
      <c r="N118" s="63">
        <f t="shared" si="3"/>
        <v>8.346666666666664</v>
      </c>
      <c r="O118" s="63">
        <f t="shared" si="12"/>
        <v>8.3266666666666644</v>
      </c>
      <c r="P118" s="63">
        <f t="shared" si="4"/>
        <v>1.9999999999999574E-2</v>
      </c>
      <c r="Q118" s="63">
        <f t="shared" si="5"/>
        <v>0.98623270449335942</v>
      </c>
      <c r="S118" s="60"/>
      <c r="T118" s="60">
        <v>31.25</v>
      </c>
      <c r="U118" s="60">
        <v>16.68</v>
      </c>
      <c r="V118" s="63">
        <f t="shared" si="13"/>
        <v>16.783333333333335</v>
      </c>
      <c r="W118" s="63">
        <f t="shared" si="6"/>
        <v>14.466666666666665</v>
      </c>
      <c r="X118" s="63">
        <f t="shared" si="14"/>
        <v>14.449999999999998</v>
      </c>
      <c r="Y118" s="63">
        <f t="shared" si="7"/>
        <v>1.6666666666667496E-2</v>
      </c>
      <c r="Z118" s="63">
        <f t="shared" si="8"/>
        <v>0.98851402035289571</v>
      </c>
    </row>
    <row r="119" spans="1:26" ht="29" x14ac:dyDescent="0.25">
      <c r="A119" s="48" t="s">
        <v>408</v>
      </c>
      <c r="B119" s="60">
        <v>28.58</v>
      </c>
      <c r="C119" s="60">
        <v>17.670000000000002</v>
      </c>
      <c r="D119" s="63">
        <f>AVERAGE(C119:C121)</f>
        <v>17.63</v>
      </c>
      <c r="E119" s="63">
        <f t="shared" si="0"/>
        <v>10.95</v>
      </c>
      <c r="F119" s="63">
        <f>F118</f>
        <v>12.059999999999997</v>
      </c>
      <c r="G119" s="63">
        <f t="shared" si="1"/>
        <v>-1.1099999999999977</v>
      </c>
      <c r="H119" s="63">
        <f t="shared" si="2"/>
        <v>2.1584564730088509</v>
      </c>
      <c r="J119" s="48" t="s">
        <v>408</v>
      </c>
      <c r="K119" s="60">
        <v>24.990000000000002</v>
      </c>
      <c r="L119" s="60">
        <v>17.670000000000002</v>
      </c>
      <c r="M119" s="63">
        <f>AVERAGE(L119:L121)</f>
        <v>17.63</v>
      </c>
      <c r="N119" s="63">
        <f t="shared" si="3"/>
        <v>7.360000000000003</v>
      </c>
      <c r="O119" s="63">
        <f>O118</f>
        <v>8.3266666666666644</v>
      </c>
      <c r="P119" s="63">
        <f t="shared" si="4"/>
        <v>-0.96666666666666146</v>
      </c>
      <c r="Q119" s="63">
        <f t="shared" si="5"/>
        <v>1.9543199368684849</v>
      </c>
      <c r="S119" s="48" t="s">
        <v>408</v>
      </c>
      <c r="T119" s="60">
        <v>30.95</v>
      </c>
      <c r="U119" s="60">
        <v>17.670000000000002</v>
      </c>
      <c r="V119" s="63">
        <f>AVERAGE(U119:U121)</f>
        <v>17.63</v>
      </c>
      <c r="W119" s="63">
        <f t="shared" si="6"/>
        <v>13.32</v>
      </c>
      <c r="X119" s="63">
        <f>X118</f>
        <v>14.449999999999998</v>
      </c>
      <c r="Y119" s="63">
        <f t="shared" si="7"/>
        <v>-1.1299999999999972</v>
      </c>
      <c r="Z119" s="63">
        <f t="shared" si="8"/>
        <v>2.1885874025214749</v>
      </c>
    </row>
    <row r="120" spans="1:26" x14ac:dyDescent="0.25">
      <c r="A120" s="60"/>
      <c r="B120" s="60">
        <v>28.66</v>
      </c>
      <c r="C120" s="60">
        <v>17.61</v>
      </c>
      <c r="D120" s="63">
        <f t="shared" si="9"/>
        <v>17.63</v>
      </c>
      <c r="E120" s="63">
        <f t="shared" si="0"/>
        <v>11.030000000000001</v>
      </c>
      <c r="F120" s="63">
        <f t="shared" si="10"/>
        <v>12.059999999999997</v>
      </c>
      <c r="G120" s="63">
        <f t="shared" si="1"/>
        <v>-1.0299999999999958</v>
      </c>
      <c r="H120" s="63">
        <f t="shared" si="2"/>
        <v>2.0420242514143805</v>
      </c>
      <c r="J120" s="60"/>
      <c r="K120" s="60">
        <v>25.02</v>
      </c>
      <c r="L120" s="60">
        <v>17.61</v>
      </c>
      <c r="M120" s="63">
        <f t="shared" si="11"/>
        <v>17.63</v>
      </c>
      <c r="N120" s="63">
        <f t="shared" si="3"/>
        <v>7.3900000000000006</v>
      </c>
      <c r="O120" s="63">
        <f t="shared" si="12"/>
        <v>8.3266666666666644</v>
      </c>
      <c r="P120" s="63">
        <f t="shared" si="4"/>
        <v>-0.93666666666666387</v>
      </c>
      <c r="Q120" s="63">
        <f t="shared" si="5"/>
        <v>1.9141006141477988</v>
      </c>
      <c r="S120" s="60"/>
      <c r="T120" s="60">
        <v>31.1</v>
      </c>
      <c r="U120" s="60">
        <v>17.61</v>
      </c>
      <c r="V120" s="63">
        <f t="shared" si="13"/>
        <v>17.63</v>
      </c>
      <c r="W120" s="63">
        <f t="shared" si="6"/>
        <v>13.470000000000002</v>
      </c>
      <c r="X120" s="63">
        <f t="shared" si="14"/>
        <v>14.449999999999998</v>
      </c>
      <c r="Y120" s="63">
        <f t="shared" si="7"/>
        <v>-0.9799999999999951</v>
      </c>
      <c r="Z120" s="63">
        <f t="shared" si="8"/>
        <v>1.9724654089867115</v>
      </c>
    </row>
    <row r="121" spans="1:26" x14ac:dyDescent="0.25">
      <c r="A121" s="60"/>
      <c r="B121" s="60">
        <v>28.29</v>
      </c>
      <c r="C121" s="60">
        <v>17.61</v>
      </c>
      <c r="D121" s="63">
        <f t="shared" si="9"/>
        <v>17.63</v>
      </c>
      <c r="E121" s="63">
        <f t="shared" si="0"/>
        <v>10.66</v>
      </c>
      <c r="F121" s="63">
        <f t="shared" si="10"/>
        <v>12.059999999999997</v>
      </c>
      <c r="G121" s="63">
        <f t="shared" si="1"/>
        <v>-1.3999999999999968</v>
      </c>
      <c r="H121" s="63">
        <f t="shared" si="2"/>
        <v>2.6390158215457826</v>
      </c>
      <c r="J121" s="60"/>
      <c r="K121" s="60">
        <v>25.04</v>
      </c>
      <c r="L121" s="60">
        <v>17.61</v>
      </c>
      <c r="M121" s="63">
        <f t="shared" si="11"/>
        <v>17.63</v>
      </c>
      <c r="N121" s="63">
        <f t="shared" si="3"/>
        <v>7.41</v>
      </c>
      <c r="O121" s="63">
        <f t="shared" si="12"/>
        <v>8.3266666666666644</v>
      </c>
      <c r="P121" s="63">
        <f t="shared" si="4"/>
        <v>-0.9166666666666643</v>
      </c>
      <c r="Q121" s="63">
        <f t="shared" si="5"/>
        <v>1.8877486253633839</v>
      </c>
      <c r="S121" s="60"/>
      <c r="T121" s="60">
        <v>31</v>
      </c>
      <c r="U121" s="60">
        <v>17.61</v>
      </c>
      <c r="V121" s="63">
        <f t="shared" si="13"/>
        <v>17.63</v>
      </c>
      <c r="W121" s="63">
        <f t="shared" si="6"/>
        <v>13.370000000000001</v>
      </c>
      <c r="X121" s="63">
        <f t="shared" si="14"/>
        <v>14.449999999999998</v>
      </c>
      <c r="Y121" s="63">
        <f t="shared" si="7"/>
        <v>-1.0799999999999965</v>
      </c>
      <c r="Z121" s="63">
        <f t="shared" si="8"/>
        <v>2.1140360811227557</v>
      </c>
    </row>
    <row r="122" spans="1:26" ht="29" x14ac:dyDescent="0.3">
      <c r="A122" s="48" t="s">
        <v>409</v>
      </c>
      <c r="B122" s="60">
        <v>27.69</v>
      </c>
      <c r="C122" s="60">
        <v>16.89</v>
      </c>
      <c r="D122" s="63">
        <f>AVERAGE(C122:C124)</f>
        <v>16.77</v>
      </c>
      <c r="E122" s="63">
        <f t="shared" si="0"/>
        <v>10.920000000000002</v>
      </c>
      <c r="F122" s="63">
        <f>F121</f>
        <v>12.059999999999997</v>
      </c>
      <c r="G122" s="63">
        <f t="shared" si="1"/>
        <v>-1.1399999999999952</v>
      </c>
      <c r="H122" s="63">
        <f t="shared" si="2"/>
        <v>2.2038102317532142</v>
      </c>
      <c r="J122" s="48" t="s">
        <v>409</v>
      </c>
      <c r="K122" s="61">
        <v>24.19</v>
      </c>
      <c r="L122" s="60">
        <v>16.89</v>
      </c>
      <c r="M122" s="63">
        <f>AVERAGE(L122:L124)</f>
        <v>16.77</v>
      </c>
      <c r="N122" s="63">
        <f t="shared" si="3"/>
        <v>7.4200000000000017</v>
      </c>
      <c r="O122" s="63">
        <f>O121</f>
        <v>8.3266666666666644</v>
      </c>
      <c r="P122" s="63">
        <f t="shared" si="4"/>
        <v>-0.90666666666666273</v>
      </c>
      <c r="Q122" s="63">
        <f t="shared" si="5"/>
        <v>1.874708993119955</v>
      </c>
      <c r="S122" s="48" t="s">
        <v>409</v>
      </c>
      <c r="T122" s="60">
        <v>30.25</v>
      </c>
      <c r="U122" s="60">
        <v>16.89</v>
      </c>
      <c r="V122" s="63">
        <f>AVERAGE(U122:U124)</f>
        <v>16.77</v>
      </c>
      <c r="W122" s="63">
        <f t="shared" si="6"/>
        <v>13.48</v>
      </c>
      <c r="X122" s="63">
        <f>X121</f>
        <v>14.449999999999998</v>
      </c>
      <c r="Y122" s="63">
        <f t="shared" si="7"/>
        <v>-0.96999999999999709</v>
      </c>
      <c r="Z122" s="63">
        <f t="shared" si="8"/>
        <v>1.9588405951738497</v>
      </c>
    </row>
    <row r="123" spans="1:26" x14ac:dyDescent="0.3">
      <c r="A123" s="60"/>
      <c r="B123" s="60">
        <v>27.92</v>
      </c>
      <c r="C123" s="60">
        <v>16.7</v>
      </c>
      <c r="D123" s="63">
        <f t="shared" si="9"/>
        <v>16.77</v>
      </c>
      <c r="E123" s="63">
        <f t="shared" si="0"/>
        <v>11.150000000000002</v>
      </c>
      <c r="F123" s="63">
        <f t="shared" si="10"/>
        <v>12.059999999999997</v>
      </c>
      <c r="G123" s="63">
        <f t="shared" si="1"/>
        <v>-0.90999999999999481</v>
      </c>
      <c r="H123" s="63">
        <f t="shared" si="2"/>
        <v>1.8790454984280167</v>
      </c>
      <c r="J123" s="6"/>
      <c r="K123" s="61">
        <v>24.22</v>
      </c>
      <c r="L123" s="60">
        <v>16.7</v>
      </c>
      <c r="M123" s="63">
        <f t="shared" si="11"/>
        <v>16.77</v>
      </c>
      <c r="N123" s="63">
        <f t="shared" si="3"/>
        <v>7.4499999999999993</v>
      </c>
      <c r="O123" s="63">
        <f t="shared" si="12"/>
        <v>8.3266666666666644</v>
      </c>
      <c r="P123" s="63">
        <f t="shared" si="4"/>
        <v>-0.87666666666666515</v>
      </c>
      <c r="Q123" s="63">
        <f t="shared" si="5"/>
        <v>1.8361280399304376</v>
      </c>
      <c r="S123" s="22"/>
      <c r="T123" s="60">
        <v>30.31</v>
      </c>
      <c r="U123" s="60">
        <v>16.7</v>
      </c>
      <c r="V123" s="63">
        <f t="shared" si="13"/>
        <v>16.77</v>
      </c>
      <c r="W123" s="63">
        <f t="shared" si="6"/>
        <v>13.54</v>
      </c>
      <c r="X123" s="63">
        <f t="shared" si="14"/>
        <v>14.449999999999998</v>
      </c>
      <c r="Y123" s="63">
        <f t="shared" si="7"/>
        <v>-0.90999999999999837</v>
      </c>
      <c r="Z123" s="63">
        <f t="shared" si="8"/>
        <v>1.8790454984280214</v>
      </c>
    </row>
    <row r="124" spans="1:26" x14ac:dyDescent="0.3">
      <c r="A124" s="60"/>
      <c r="B124" s="60">
        <v>27.84</v>
      </c>
      <c r="C124" s="60">
        <v>16.72</v>
      </c>
      <c r="D124" s="63">
        <f t="shared" si="9"/>
        <v>16.77</v>
      </c>
      <c r="E124" s="63">
        <f t="shared" si="0"/>
        <v>11.07</v>
      </c>
      <c r="F124" s="63">
        <f t="shared" si="10"/>
        <v>12.059999999999997</v>
      </c>
      <c r="G124" s="63">
        <f t="shared" si="1"/>
        <v>-0.98999999999999666</v>
      </c>
      <c r="H124" s="63">
        <f t="shared" si="2"/>
        <v>1.9861849908740672</v>
      </c>
      <c r="J124" s="6"/>
      <c r="K124" s="61">
        <v>24.24</v>
      </c>
      <c r="L124" s="60">
        <v>16.72</v>
      </c>
      <c r="M124" s="63">
        <f t="shared" si="11"/>
        <v>16.77</v>
      </c>
      <c r="N124" s="63">
        <f t="shared" si="3"/>
        <v>7.4699999999999989</v>
      </c>
      <c r="O124" s="63">
        <f t="shared" si="12"/>
        <v>8.3266666666666644</v>
      </c>
      <c r="P124" s="63">
        <f t="shared" si="4"/>
        <v>-0.85666666666666558</v>
      </c>
      <c r="Q124" s="63">
        <f t="shared" si="5"/>
        <v>1.8108495226166865</v>
      </c>
      <c r="S124" s="22"/>
      <c r="T124" s="60">
        <v>30.31</v>
      </c>
      <c r="U124" s="60">
        <v>16.72</v>
      </c>
      <c r="V124" s="63">
        <f t="shared" si="13"/>
        <v>16.77</v>
      </c>
      <c r="W124" s="63">
        <f t="shared" si="6"/>
        <v>13.54</v>
      </c>
      <c r="X124" s="63">
        <f t="shared" si="14"/>
        <v>14.449999999999998</v>
      </c>
      <c r="Y124" s="63">
        <f t="shared" si="7"/>
        <v>-0.90999999999999837</v>
      </c>
      <c r="Z124" s="63">
        <f t="shared" si="8"/>
        <v>1.8790454984280214</v>
      </c>
    </row>
    <row r="125" spans="1:26" x14ac:dyDescent="0.25">
      <c r="B125" s="6"/>
      <c r="C125" s="6"/>
      <c r="D125" s="6"/>
      <c r="E125" s="6"/>
      <c r="F125" s="6"/>
      <c r="G125" s="6"/>
      <c r="H125" s="6"/>
      <c r="I125" s="6"/>
    </row>
    <row r="126" spans="1:26" x14ac:dyDescent="0.25">
      <c r="A126" s="22" t="s">
        <v>188</v>
      </c>
      <c r="B126" s="22"/>
    </row>
    <row r="127" spans="1:26" ht="13.25" customHeight="1" x14ac:dyDescent="0.25">
      <c r="A127" s="3" t="s">
        <v>189</v>
      </c>
      <c r="B127" s="22" t="s">
        <v>190</v>
      </c>
      <c r="F127" s="3" t="s">
        <v>191</v>
      </c>
      <c r="G127" s="22" t="s">
        <v>190</v>
      </c>
      <c r="M127" s="3" t="s">
        <v>192</v>
      </c>
      <c r="N127" s="22" t="s">
        <v>190</v>
      </c>
    </row>
    <row r="128" spans="1:26" ht="25.5" x14ac:dyDescent="0.25">
      <c r="B128" s="11" t="s">
        <v>193</v>
      </c>
      <c r="C128" s="5" t="s">
        <v>17</v>
      </c>
      <c r="D128" s="5" t="s">
        <v>107</v>
      </c>
      <c r="E128" s="5" t="s">
        <v>108</v>
      </c>
      <c r="G128" s="11" t="s">
        <v>194</v>
      </c>
      <c r="H128" s="4" t="s">
        <v>17</v>
      </c>
      <c r="I128" s="4" t="s">
        <v>18</v>
      </c>
      <c r="J128" s="4" t="s">
        <v>19</v>
      </c>
      <c r="K128" s="4" t="s">
        <v>27</v>
      </c>
      <c r="L128" s="4" t="s">
        <v>68</v>
      </c>
      <c r="N128" s="11" t="s">
        <v>194</v>
      </c>
      <c r="O128" s="7" t="s">
        <v>27</v>
      </c>
      <c r="P128" s="7" t="s">
        <v>68</v>
      </c>
      <c r="Q128" s="7" t="s">
        <v>195</v>
      </c>
      <c r="R128" s="7" t="s">
        <v>196</v>
      </c>
    </row>
    <row r="129" spans="1:18" x14ac:dyDescent="0.25">
      <c r="C129" s="23">
        <v>89.876310000000004</v>
      </c>
      <c r="D129" s="23">
        <v>344.72595999999999</v>
      </c>
      <c r="E129" s="23">
        <v>240.79513</v>
      </c>
      <c r="H129" s="23">
        <v>8955.7009999999991</v>
      </c>
      <c r="I129" s="23">
        <v>15619.13</v>
      </c>
      <c r="J129" s="23">
        <v>13906.77</v>
      </c>
      <c r="K129" s="23">
        <v>9914.9150000000009</v>
      </c>
      <c r="L129" s="23">
        <v>2573.5770000000002</v>
      </c>
      <c r="O129" s="24">
        <v>16214.04</v>
      </c>
      <c r="P129" s="24">
        <v>3131.7159999999999</v>
      </c>
      <c r="Q129" s="24">
        <v>33620.71</v>
      </c>
      <c r="R129" s="24">
        <v>19867.96</v>
      </c>
    </row>
    <row r="130" spans="1:18" x14ac:dyDescent="0.25">
      <c r="C130" s="23">
        <v>131.20690999999999</v>
      </c>
      <c r="D130" s="23">
        <v>285.20049</v>
      </c>
      <c r="E130" s="23">
        <v>226.58264</v>
      </c>
      <c r="H130" s="23">
        <v>8527.5409999999993</v>
      </c>
      <c r="I130" s="23">
        <v>15005.93</v>
      </c>
      <c r="J130" s="23">
        <v>14852.2</v>
      </c>
      <c r="K130" s="23">
        <v>9676.4850000000006</v>
      </c>
      <c r="L130" s="23">
        <v>2488.1640000000002</v>
      </c>
      <c r="O130" s="24">
        <v>15771.8</v>
      </c>
      <c r="P130" s="24">
        <v>2949.7249999999999</v>
      </c>
      <c r="Q130" s="24">
        <v>31970.48</v>
      </c>
      <c r="R130" s="24">
        <v>19295.72</v>
      </c>
    </row>
    <row r="131" spans="1:18" x14ac:dyDescent="0.25">
      <c r="C131" s="23">
        <v>175.96610000000001</v>
      </c>
      <c r="D131" s="23">
        <v>294.44448</v>
      </c>
      <c r="E131" s="23">
        <v>224.20408</v>
      </c>
      <c r="H131" s="23">
        <v>8507.0930000000008</v>
      </c>
      <c r="I131" s="23">
        <v>14832.98</v>
      </c>
      <c r="J131" s="23">
        <v>14640.55</v>
      </c>
      <c r="K131" s="23">
        <v>10791.22</v>
      </c>
      <c r="L131" s="23">
        <v>3037.8119999999999</v>
      </c>
      <c r="O131" s="24">
        <v>18589.259999999998</v>
      </c>
      <c r="P131" s="24">
        <v>3758.6640000000002</v>
      </c>
      <c r="Q131" s="24">
        <v>37828.17</v>
      </c>
      <c r="R131" s="24">
        <v>22115.34</v>
      </c>
    </row>
    <row r="133" spans="1:18" s="8" customFormat="1" x14ac:dyDescent="0.25">
      <c r="A133" s="3" t="s">
        <v>197</v>
      </c>
    </row>
    <row r="134" spans="1:18" s="8" customFormat="1" x14ac:dyDescent="0.25">
      <c r="A134" s="19" t="s">
        <v>184</v>
      </c>
    </row>
    <row r="135" spans="1:18" x14ac:dyDescent="0.25">
      <c r="A135" s="4" t="s">
        <v>198</v>
      </c>
      <c r="B135" s="4" t="s">
        <v>17</v>
      </c>
      <c r="C135" s="4" t="s">
        <v>45</v>
      </c>
      <c r="D135" s="4" t="s">
        <v>46</v>
      </c>
      <c r="E135" s="19" t="s">
        <v>199</v>
      </c>
    </row>
    <row r="136" spans="1:18" x14ac:dyDescent="0.25">
      <c r="A136" s="17" t="s">
        <v>186</v>
      </c>
      <c r="B136" s="4">
        <v>1.02</v>
      </c>
      <c r="C136" s="4">
        <v>1.72</v>
      </c>
      <c r="D136" s="4">
        <v>2.89</v>
      </c>
      <c r="E136" s="4">
        <v>5.05</v>
      </c>
      <c r="H136" s="4"/>
    </row>
    <row r="137" spans="1:18" x14ac:dyDescent="0.25">
      <c r="B137" s="4">
        <v>0.94</v>
      </c>
      <c r="C137" s="4">
        <v>2.08</v>
      </c>
      <c r="D137" s="4">
        <v>1.47</v>
      </c>
      <c r="E137" s="4">
        <v>4.83</v>
      </c>
      <c r="H137" s="4"/>
    </row>
    <row r="138" spans="1:18" x14ac:dyDescent="0.25">
      <c r="B138" s="4">
        <v>1.1499999999999999</v>
      </c>
      <c r="C138" s="4">
        <v>3.85</v>
      </c>
      <c r="D138" s="4">
        <v>2.2599999999999998</v>
      </c>
      <c r="E138" s="4">
        <v>3.71</v>
      </c>
      <c r="H138" s="4"/>
    </row>
    <row r="139" spans="1:18" x14ac:dyDescent="0.25">
      <c r="B139" s="4">
        <v>1.18</v>
      </c>
      <c r="C139" s="4">
        <v>2.95</v>
      </c>
      <c r="D139" s="4">
        <v>2.06</v>
      </c>
      <c r="E139" s="4">
        <v>3.12</v>
      </c>
      <c r="H139" s="4"/>
    </row>
    <row r="140" spans="1:18" x14ac:dyDescent="0.25">
      <c r="B140" s="4">
        <v>0.78</v>
      </c>
      <c r="C140" s="4">
        <v>3.36</v>
      </c>
      <c r="D140" s="4">
        <v>2.8</v>
      </c>
      <c r="E140" s="4">
        <v>7.56</v>
      </c>
    </row>
    <row r="141" spans="1:18" ht="28" x14ac:dyDescent="0.25">
      <c r="A141" s="45" t="s">
        <v>412</v>
      </c>
      <c r="B141" s="46" t="s">
        <v>398</v>
      </c>
      <c r="C141" s="47" t="s">
        <v>392</v>
      </c>
      <c r="D141" s="48" t="s">
        <v>393</v>
      </c>
      <c r="E141" s="48"/>
      <c r="F141" s="48" t="s">
        <v>394</v>
      </c>
      <c r="G141" s="48" t="s">
        <v>395</v>
      </c>
      <c r="H141" s="60"/>
    </row>
    <row r="142" spans="1:18" x14ac:dyDescent="0.25">
      <c r="A142" s="48" t="s">
        <v>396</v>
      </c>
      <c r="B142" s="47">
        <v>23.59</v>
      </c>
      <c r="C142" s="47">
        <v>20.763333333333332</v>
      </c>
      <c r="D142" s="51">
        <f t="shared" ref="D142:D161" si="15">B142-C142</f>
        <v>2.826666666666668</v>
      </c>
      <c r="E142" s="51">
        <f>AVERAGE(D142:D146)</f>
        <v>2.8493333333333362</v>
      </c>
      <c r="F142" s="51">
        <f t="shared" ref="F142:F161" si="16">D142-E142</f>
        <v>-2.2666666666668167E-2</v>
      </c>
      <c r="G142" s="51">
        <f>POWER(2,-F142)</f>
        <v>1.0158354080607677</v>
      </c>
      <c r="H142" s="63"/>
    </row>
    <row r="143" spans="1:18" x14ac:dyDescent="0.25">
      <c r="A143" s="48"/>
      <c r="B143" s="47">
        <v>23.793333333333337</v>
      </c>
      <c r="C143" s="47">
        <v>20.849999999999998</v>
      </c>
      <c r="D143" s="51">
        <f t="shared" si="15"/>
        <v>2.9433333333333387</v>
      </c>
      <c r="E143" s="51">
        <f>E142</f>
        <v>2.8493333333333362</v>
      </c>
      <c r="F143" s="51">
        <f t="shared" si="16"/>
        <v>9.4000000000002526E-2</v>
      </c>
      <c r="G143" s="51">
        <f t="shared" ref="G143:G161" si="17">POWER(2,-F143)</f>
        <v>0.93692144687242385</v>
      </c>
      <c r="H143" s="63"/>
    </row>
    <row r="144" spans="1:18" x14ac:dyDescent="0.25">
      <c r="A144" s="48"/>
      <c r="B144" s="47">
        <v>24.356666666666666</v>
      </c>
      <c r="C144" s="47">
        <v>21.709999999999997</v>
      </c>
      <c r="D144" s="51">
        <f t="shared" si="15"/>
        <v>2.6466666666666683</v>
      </c>
      <c r="E144" s="51">
        <f>E143</f>
        <v>2.8493333333333362</v>
      </c>
      <c r="F144" s="51">
        <f t="shared" si="16"/>
        <v>-0.20266666666666788</v>
      </c>
      <c r="G144" s="51">
        <f t="shared" si="17"/>
        <v>1.1508235639049251</v>
      </c>
      <c r="H144" s="63"/>
    </row>
    <row r="145" spans="1:17" x14ac:dyDescent="0.25">
      <c r="A145" s="48"/>
      <c r="B145" s="47">
        <v>24.370000000000005</v>
      </c>
      <c r="C145" s="47">
        <v>21.756666666666664</v>
      </c>
      <c r="D145" s="51">
        <f t="shared" si="15"/>
        <v>2.6133333333333404</v>
      </c>
      <c r="E145" s="51">
        <f>E144</f>
        <v>2.8493333333333362</v>
      </c>
      <c r="F145" s="51">
        <f t="shared" si="16"/>
        <v>-0.23599999999999577</v>
      </c>
      <c r="G145" s="51">
        <f t="shared" si="17"/>
        <v>1.177722789594978</v>
      </c>
      <c r="H145" s="63"/>
    </row>
    <row r="146" spans="1:17" x14ac:dyDescent="0.3">
      <c r="A146" s="53"/>
      <c r="B146" s="54">
        <v>24.543333333333333</v>
      </c>
      <c r="C146" s="54">
        <v>21.326666666666668</v>
      </c>
      <c r="D146" s="51">
        <f t="shared" si="15"/>
        <v>3.216666666666665</v>
      </c>
      <c r="E146" s="51">
        <f>E145</f>
        <v>2.8493333333333362</v>
      </c>
      <c r="F146" s="51">
        <f t="shared" si="16"/>
        <v>0.36733333333332885</v>
      </c>
      <c r="G146" s="51">
        <f t="shared" si="17"/>
        <v>0.77521407317047852</v>
      </c>
      <c r="H146" s="63"/>
    </row>
    <row r="147" spans="1:17" x14ac:dyDescent="0.3">
      <c r="A147" s="48" t="s">
        <v>397</v>
      </c>
      <c r="B147" s="47">
        <v>23.26</v>
      </c>
      <c r="C147" s="54">
        <v>21.939999999999998</v>
      </c>
      <c r="D147" s="51">
        <f t="shared" si="15"/>
        <v>1.3200000000000038</v>
      </c>
      <c r="E147" s="51">
        <f>E144</f>
        <v>2.8493333333333362</v>
      </c>
      <c r="F147" s="51">
        <f t="shared" si="16"/>
        <v>-1.5293333333333323</v>
      </c>
      <c r="G147" s="51">
        <f t="shared" si="17"/>
        <v>2.8865242253920451</v>
      </c>
      <c r="H147" s="63"/>
    </row>
    <row r="148" spans="1:17" x14ac:dyDescent="0.25">
      <c r="A148" s="48"/>
      <c r="B148" s="47">
        <v>23.540000000000003</v>
      </c>
      <c r="C148" s="47">
        <v>21.25</v>
      </c>
      <c r="D148" s="51">
        <f t="shared" si="15"/>
        <v>2.2900000000000027</v>
      </c>
      <c r="E148" s="51">
        <f>E147</f>
        <v>2.8493333333333362</v>
      </c>
      <c r="F148" s="51">
        <f t="shared" si="16"/>
        <v>-0.55933333333333346</v>
      </c>
      <c r="G148" s="51">
        <f t="shared" si="17"/>
        <v>1.4735881176364218</v>
      </c>
      <c r="H148" s="63"/>
    </row>
    <row r="149" spans="1:17" x14ac:dyDescent="0.25">
      <c r="A149" s="48"/>
      <c r="B149" s="47">
        <v>22.52</v>
      </c>
      <c r="C149" s="47">
        <v>20.849999999999998</v>
      </c>
      <c r="D149" s="51">
        <f t="shared" si="15"/>
        <v>1.6700000000000017</v>
      </c>
      <c r="E149" s="51">
        <f>E148</f>
        <v>2.8493333333333362</v>
      </c>
      <c r="F149" s="51">
        <f t="shared" si="16"/>
        <v>-1.1793333333333345</v>
      </c>
      <c r="G149" s="51">
        <f t="shared" si="17"/>
        <v>2.2647210054363383</v>
      </c>
      <c r="H149" s="63"/>
    </row>
    <row r="150" spans="1:17" x14ac:dyDescent="0.25">
      <c r="A150" s="48"/>
      <c r="B150" s="47">
        <v>23.583333333333332</v>
      </c>
      <c r="C150" s="47">
        <v>21.77333333333333</v>
      </c>
      <c r="D150" s="51">
        <f t="shared" si="15"/>
        <v>1.8100000000000023</v>
      </c>
      <c r="E150" s="51">
        <f>E149</f>
        <v>2.8493333333333362</v>
      </c>
      <c r="F150" s="51">
        <f t="shared" si="16"/>
        <v>-1.0393333333333339</v>
      </c>
      <c r="G150" s="51">
        <f t="shared" si="17"/>
        <v>2.0552776938826161</v>
      </c>
      <c r="H150" s="63"/>
    </row>
    <row r="151" spans="1:17" x14ac:dyDescent="0.3">
      <c r="A151" s="53"/>
      <c r="B151" s="54">
        <v>22.753333333333334</v>
      </c>
      <c r="C151" s="47">
        <v>21.39</v>
      </c>
      <c r="D151" s="51">
        <f t="shared" si="15"/>
        <v>1.3633333333333333</v>
      </c>
      <c r="E151" s="51">
        <f t="shared" ref="E151:E161" si="18">E150</f>
        <v>2.8493333333333362</v>
      </c>
      <c r="F151" s="51">
        <f t="shared" si="16"/>
        <v>-1.4860000000000029</v>
      </c>
      <c r="G151" s="51">
        <f t="shared" si="17"/>
        <v>2.8011126417744152</v>
      </c>
      <c r="H151" s="63"/>
    </row>
    <row r="152" spans="1:17" ht="14.5" x14ac:dyDescent="0.25">
      <c r="A152" s="48" t="s">
        <v>399</v>
      </c>
      <c r="B152" s="47">
        <v>23.713333333333335</v>
      </c>
      <c r="C152" s="47">
        <v>21.646666666666665</v>
      </c>
      <c r="D152" s="51">
        <f t="shared" si="15"/>
        <v>2.06666666666667</v>
      </c>
      <c r="E152" s="51">
        <f t="shared" si="18"/>
        <v>2.8493333333333362</v>
      </c>
      <c r="F152" s="51">
        <f t="shared" si="16"/>
        <v>-0.78266666666666618</v>
      </c>
      <c r="G152" s="51">
        <f t="shared" si="17"/>
        <v>1.7203077398146573</v>
      </c>
      <c r="H152" s="63"/>
    </row>
    <row r="153" spans="1:17" x14ac:dyDescent="0.25">
      <c r="A153" s="48"/>
      <c r="B153" s="47">
        <v>24.323333333333334</v>
      </c>
      <c r="C153" s="47">
        <v>22.53</v>
      </c>
      <c r="D153" s="51">
        <f t="shared" si="15"/>
        <v>1.793333333333333</v>
      </c>
      <c r="E153" s="51">
        <f t="shared" si="18"/>
        <v>2.8493333333333362</v>
      </c>
      <c r="F153" s="51">
        <f t="shared" si="16"/>
        <v>-1.0560000000000032</v>
      </c>
      <c r="G153" s="51">
        <f t="shared" si="17"/>
        <v>2.0791588703505619</v>
      </c>
      <c r="H153" s="63"/>
      <c r="K153" s="48"/>
      <c r="L153" s="47"/>
      <c r="M153" s="47"/>
      <c r="N153" s="51"/>
      <c r="O153" s="51"/>
      <c r="P153" s="51"/>
      <c r="Q153" s="51"/>
    </row>
    <row r="154" spans="1:17" x14ac:dyDescent="0.25">
      <c r="A154" s="48"/>
      <c r="B154" s="47">
        <v>23.423333333333332</v>
      </c>
      <c r="C154" s="47">
        <v>22.52</v>
      </c>
      <c r="D154" s="51">
        <f t="shared" si="15"/>
        <v>0.90333333333333243</v>
      </c>
      <c r="E154" s="51">
        <f t="shared" si="18"/>
        <v>2.8493333333333362</v>
      </c>
      <c r="F154" s="51">
        <f t="shared" si="16"/>
        <v>-1.9460000000000037</v>
      </c>
      <c r="G154" s="51">
        <f t="shared" si="17"/>
        <v>3.8530475760806016</v>
      </c>
      <c r="H154" s="63"/>
      <c r="K154" s="48"/>
      <c r="L154" s="47"/>
      <c r="M154" s="47"/>
      <c r="N154" s="51"/>
      <c r="O154" s="51"/>
      <c r="P154" s="51"/>
      <c r="Q154" s="51"/>
    </row>
    <row r="155" spans="1:17" x14ac:dyDescent="0.25">
      <c r="A155" s="48"/>
      <c r="B155" s="47">
        <v>22.77</v>
      </c>
      <c r="C155" s="47">
        <v>21.48</v>
      </c>
      <c r="D155" s="51">
        <f t="shared" si="15"/>
        <v>1.2899999999999991</v>
      </c>
      <c r="E155" s="51">
        <f t="shared" si="18"/>
        <v>2.8493333333333362</v>
      </c>
      <c r="F155" s="51">
        <f t="shared" si="16"/>
        <v>-1.559333333333337</v>
      </c>
      <c r="G155" s="51">
        <f t="shared" si="17"/>
        <v>2.9471762352728512</v>
      </c>
      <c r="H155" s="63"/>
      <c r="L155" s="46"/>
      <c r="M155" s="47"/>
      <c r="N155" s="48"/>
      <c r="O155" s="48"/>
      <c r="P155" s="48"/>
      <c r="Q155" s="48"/>
    </row>
    <row r="156" spans="1:17" x14ac:dyDescent="0.25">
      <c r="A156" s="48"/>
      <c r="B156" s="47">
        <v>23.683333333333337</v>
      </c>
      <c r="C156" s="47">
        <v>22.583333333333332</v>
      </c>
      <c r="D156" s="51">
        <f t="shared" si="15"/>
        <v>1.100000000000005</v>
      </c>
      <c r="E156" s="51">
        <f t="shared" si="18"/>
        <v>2.8493333333333362</v>
      </c>
      <c r="F156" s="51">
        <f t="shared" si="16"/>
        <v>-1.7493333333333312</v>
      </c>
      <c r="G156" s="51">
        <f t="shared" si="17"/>
        <v>3.3620317134689555</v>
      </c>
      <c r="H156" s="63"/>
      <c r="K156" s="48"/>
      <c r="L156" s="47"/>
      <c r="M156" s="47"/>
      <c r="N156" s="51"/>
      <c r="O156" s="51"/>
      <c r="P156" s="51"/>
      <c r="Q156" s="51"/>
    </row>
    <row r="157" spans="1:17" ht="14.5" x14ac:dyDescent="0.25">
      <c r="A157" s="48" t="s">
        <v>401</v>
      </c>
      <c r="B157" s="47">
        <v>24.89</v>
      </c>
      <c r="C157" s="47">
        <v>24.376666666666665</v>
      </c>
      <c r="D157" s="51">
        <f t="shared" si="15"/>
        <v>0.51333333333333542</v>
      </c>
      <c r="E157" s="51">
        <f t="shared" si="18"/>
        <v>2.8493333333333362</v>
      </c>
      <c r="F157" s="51">
        <f t="shared" si="16"/>
        <v>-2.3360000000000007</v>
      </c>
      <c r="G157" s="51">
        <f t="shared" si="17"/>
        <v>5.0490081284484649</v>
      </c>
      <c r="H157" s="63"/>
      <c r="K157" s="48"/>
      <c r="L157" s="47"/>
      <c r="M157" s="47"/>
      <c r="N157" s="51"/>
      <c r="O157" s="51"/>
      <c r="P157" s="51"/>
      <c r="Q157" s="51"/>
    </row>
    <row r="158" spans="1:17" x14ac:dyDescent="0.25">
      <c r="A158" s="48"/>
      <c r="B158" s="47">
        <v>22.87</v>
      </c>
      <c r="C158" s="47">
        <v>22.293333333333333</v>
      </c>
      <c r="D158" s="51">
        <f t="shared" si="15"/>
        <v>0.57666666666666799</v>
      </c>
      <c r="E158" s="51">
        <f t="shared" si="18"/>
        <v>2.8493333333333362</v>
      </c>
      <c r="F158" s="51">
        <f t="shared" si="16"/>
        <v>-2.2726666666666682</v>
      </c>
      <c r="G158" s="51">
        <f t="shared" si="17"/>
        <v>4.8321547797502289</v>
      </c>
      <c r="H158" s="63"/>
      <c r="K158" s="48"/>
      <c r="L158" s="47"/>
      <c r="M158" s="47"/>
      <c r="N158" s="51"/>
      <c r="O158" s="51"/>
      <c r="P158" s="51"/>
      <c r="Q158" s="51"/>
    </row>
    <row r="159" spans="1:17" x14ac:dyDescent="0.25">
      <c r="A159" s="48"/>
      <c r="B159" s="47">
        <v>23.443333333333339</v>
      </c>
      <c r="C159" s="47">
        <v>22.486666666666668</v>
      </c>
      <c r="D159" s="51">
        <f t="shared" si="15"/>
        <v>0.95666666666667055</v>
      </c>
      <c r="E159" s="51">
        <f t="shared" si="18"/>
        <v>2.8493333333333362</v>
      </c>
      <c r="F159" s="51">
        <f t="shared" si="16"/>
        <v>-1.8926666666666656</v>
      </c>
      <c r="G159" s="51">
        <f t="shared" si="17"/>
        <v>3.7132093765701777</v>
      </c>
      <c r="H159" s="63"/>
      <c r="K159" s="48"/>
      <c r="L159" s="47"/>
      <c r="M159" s="47"/>
      <c r="N159" s="51"/>
      <c r="O159" s="51"/>
      <c r="P159" s="51"/>
      <c r="Q159" s="51"/>
    </row>
    <row r="160" spans="1:17" x14ac:dyDescent="0.3">
      <c r="A160" s="48"/>
      <c r="B160" s="47">
        <v>23.526666666666667</v>
      </c>
      <c r="C160" s="47">
        <v>22.320000000000004</v>
      </c>
      <c r="D160" s="51">
        <f t="shared" si="15"/>
        <v>1.2066666666666634</v>
      </c>
      <c r="E160" s="51">
        <f t="shared" si="18"/>
        <v>2.8493333333333362</v>
      </c>
      <c r="F160" s="51">
        <f t="shared" si="16"/>
        <v>-1.6426666666666727</v>
      </c>
      <c r="G160" s="51">
        <f t="shared" si="17"/>
        <v>3.1224244538443577</v>
      </c>
      <c r="K160" s="53"/>
      <c r="L160" s="47"/>
      <c r="M160" s="54"/>
      <c r="N160" s="51"/>
      <c r="O160" s="51"/>
      <c r="P160" s="51"/>
      <c r="Q160" s="51"/>
    </row>
    <row r="161" spans="1:17" x14ac:dyDescent="0.3">
      <c r="A161" s="48"/>
      <c r="B161" s="47">
        <v>23.77</v>
      </c>
      <c r="C161" s="47">
        <v>23.84</v>
      </c>
      <c r="D161" s="51">
        <f t="shared" si="15"/>
        <v>-7.0000000000000284E-2</v>
      </c>
      <c r="E161" s="51">
        <f t="shared" si="18"/>
        <v>2.8493333333333362</v>
      </c>
      <c r="F161" s="51">
        <f t="shared" si="16"/>
        <v>-2.9193333333333364</v>
      </c>
      <c r="G161" s="51">
        <f t="shared" si="17"/>
        <v>7.5649646100622361</v>
      </c>
      <c r="K161" s="53"/>
      <c r="L161" s="47"/>
      <c r="M161" s="54"/>
      <c r="N161" s="51"/>
      <c r="O161" s="51"/>
      <c r="P161" s="51"/>
      <c r="Q161" s="51"/>
    </row>
    <row r="162" spans="1:17" x14ac:dyDescent="0.3">
      <c r="B162" s="71"/>
      <c r="C162" s="71"/>
      <c r="D162" s="73"/>
      <c r="E162" s="74"/>
      <c r="F162" s="73"/>
      <c r="G162" s="73"/>
      <c r="K162" s="48"/>
      <c r="L162" s="47"/>
      <c r="M162" s="54"/>
      <c r="N162" s="51"/>
      <c r="O162" s="51"/>
      <c r="P162" s="51"/>
      <c r="Q162" s="51"/>
    </row>
    <row r="163" spans="1:17" x14ac:dyDescent="0.25">
      <c r="A163" s="3" t="s">
        <v>200</v>
      </c>
      <c r="B163" s="72"/>
      <c r="C163" s="72"/>
      <c r="D163" s="72"/>
      <c r="E163" s="72"/>
      <c r="F163" s="72"/>
      <c r="G163" s="72"/>
      <c r="K163" s="48"/>
      <c r="L163" s="47"/>
      <c r="M163" s="47"/>
      <c r="N163" s="51"/>
      <c r="O163" s="51"/>
      <c r="P163" s="51"/>
      <c r="Q163" s="51"/>
    </row>
    <row r="164" spans="1:17" s="19" customFormat="1" ht="14.5" x14ac:dyDescent="0.25">
      <c r="A164" s="19" t="s">
        <v>201</v>
      </c>
      <c r="K164" s="48"/>
      <c r="L164" s="47"/>
      <c r="M164" s="47"/>
      <c r="N164" s="51"/>
      <c r="O164" s="51"/>
      <c r="P164" s="51"/>
      <c r="Q164" s="51"/>
    </row>
    <row r="165" spans="1:17" ht="14.5" x14ac:dyDescent="0.25">
      <c r="B165" s="4" t="s">
        <v>202</v>
      </c>
      <c r="K165" s="48"/>
      <c r="L165" s="47"/>
      <c r="M165" s="47"/>
      <c r="N165" s="51"/>
      <c r="O165" s="51"/>
      <c r="P165" s="51"/>
      <c r="Q165" s="51"/>
    </row>
    <row r="166" spans="1:17" x14ac:dyDescent="0.3">
      <c r="B166" s="4" t="s">
        <v>17</v>
      </c>
      <c r="C166" s="4" t="s">
        <v>45</v>
      </c>
      <c r="D166" s="4" t="s">
        <v>27</v>
      </c>
      <c r="E166" s="7" t="s">
        <v>68</v>
      </c>
      <c r="K166" s="53"/>
      <c r="L166" s="47"/>
      <c r="M166" s="47"/>
      <c r="N166" s="51"/>
      <c r="O166" s="51"/>
      <c r="P166" s="51"/>
      <c r="Q166" s="51"/>
    </row>
    <row r="167" spans="1:17" x14ac:dyDescent="0.25">
      <c r="B167" s="4">
        <v>4.8929999999999998</v>
      </c>
      <c r="C167" s="4">
        <v>9.3933999999999997</v>
      </c>
      <c r="D167" s="4">
        <v>4.5137999999999998</v>
      </c>
      <c r="E167" s="4">
        <v>3.0951</v>
      </c>
      <c r="K167" s="48"/>
      <c r="L167" s="47"/>
      <c r="M167" s="47"/>
      <c r="N167" s="51"/>
      <c r="O167" s="51"/>
      <c r="P167" s="51"/>
      <c r="Q167" s="51"/>
    </row>
    <row r="168" spans="1:17" x14ac:dyDescent="0.25">
      <c r="B168" s="4">
        <v>4.8727999999999998</v>
      </c>
      <c r="C168" s="4">
        <v>9.1608000000000001</v>
      </c>
      <c r="D168" s="4">
        <v>4.4518000000000004</v>
      </c>
      <c r="E168" s="4">
        <v>3.1812999999999998</v>
      </c>
      <c r="K168" s="48"/>
      <c r="L168" s="47"/>
      <c r="M168" s="47"/>
      <c r="N168" s="51"/>
      <c r="O168" s="51"/>
      <c r="P168" s="51"/>
      <c r="Q168" s="51"/>
    </row>
    <row r="169" spans="1:17" x14ac:dyDescent="0.25">
      <c r="B169" s="4">
        <v>4.4192</v>
      </c>
      <c r="C169" s="4">
        <v>7.5401999999999996</v>
      </c>
      <c r="D169" s="4">
        <v>4.8419999999999996</v>
      </c>
      <c r="E169" s="4">
        <v>2.7187999999999999</v>
      </c>
      <c r="K169" s="48"/>
      <c r="L169" s="47"/>
      <c r="M169" s="47"/>
      <c r="N169" s="51"/>
      <c r="O169" s="51"/>
      <c r="P169" s="51"/>
      <c r="Q169" s="51"/>
    </row>
    <row r="170" spans="1:17" x14ac:dyDescent="0.25">
      <c r="B170" s="4"/>
      <c r="C170" s="4"/>
      <c r="D170" s="4"/>
      <c r="E170" s="4"/>
      <c r="K170" s="48"/>
      <c r="L170" s="47"/>
      <c r="M170" s="47"/>
      <c r="N170" s="51"/>
      <c r="O170" s="51"/>
      <c r="P170" s="51"/>
      <c r="Q170" s="51"/>
    </row>
    <row r="171" spans="1:17" x14ac:dyDescent="0.25">
      <c r="A171" s="3" t="s">
        <v>203</v>
      </c>
      <c r="B171" s="4"/>
      <c r="C171" s="4"/>
      <c r="D171" s="4"/>
      <c r="K171" s="48"/>
      <c r="L171" s="47"/>
      <c r="M171" s="47"/>
      <c r="N171" s="51"/>
      <c r="O171" s="51"/>
      <c r="P171" s="51"/>
      <c r="Q171" s="51"/>
    </row>
    <row r="172" spans="1:17" x14ac:dyDescent="0.25">
      <c r="A172" s="19" t="s">
        <v>184</v>
      </c>
      <c r="K172" s="48"/>
      <c r="L172" s="47"/>
      <c r="M172" s="47"/>
      <c r="N172" s="51"/>
      <c r="O172" s="51"/>
      <c r="P172" s="51"/>
      <c r="Q172" s="51"/>
    </row>
    <row r="173" spans="1:17" ht="25.5" x14ac:dyDescent="0.25">
      <c r="A173" s="25" t="s">
        <v>414</v>
      </c>
      <c r="B173" s="7" t="s">
        <v>17</v>
      </c>
      <c r="C173" s="7" t="s">
        <v>45</v>
      </c>
      <c r="D173" s="7" t="s">
        <v>46</v>
      </c>
      <c r="E173" s="7" t="s">
        <v>47</v>
      </c>
      <c r="K173" s="48"/>
      <c r="L173" s="47"/>
      <c r="M173" s="47"/>
      <c r="N173" s="51"/>
      <c r="O173" s="51"/>
      <c r="P173" s="51"/>
      <c r="Q173" s="51"/>
    </row>
    <row r="174" spans="1:17" x14ac:dyDescent="0.25">
      <c r="B174" s="6">
        <v>0.95</v>
      </c>
      <c r="C174" s="6">
        <v>2.48</v>
      </c>
      <c r="D174" s="6">
        <v>5.17</v>
      </c>
      <c r="E174" s="6">
        <v>5.98</v>
      </c>
      <c r="K174" s="48"/>
      <c r="L174" s="47"/>
      <c r="M174" s="47"/>
      <c r="N174" s="51"/>
      <c r="O174" s="51"/>
      <c r="P174" s="51"/>
      <c r="Q174" s="51"/>
    </row>
    <row r="175" spans="1:17" x14ac:dyDescent="0.25">
      <c r="B175" s="6">
        <v>0.97</v>
      </c>
      <c r="C175" s="6">
        <v>3.39</v>
      </c>
      <c r="D175" s="6">
        <v>1.25</v>
      </c>
      <c r="E175" s="6">
        <v>3.21</v>
      </c>
      <c r="K175" s="48"/>
      <c r="L175" s="47"/>
      <c r="M175" s="47"/>
      <c r="N175" s="51"/>
      <c r="O175" s="51"/>
      <c r="P175" s="51"/>
      <c r="Q175" s="51"/>
    </row>
    <row r="176" spans="1:17" x14ac:dyDescent="0.25">
      <c r="B176" s="6">
        <v>1.07</v>
      </c>
      <c r="C176" s="6">
        <v>4.0199999999999996</v>
      </c>
      <c r="D176" s="6">
        <v>2.38</v>
      </c>
      <c r="E176" s="6">
        <v>5.77</v>
      </c>
      <c r="K176" s="48"/>
      <c r="L176" s="47"/>
      <c r="M176" s="47"/>
      <c r="N176" s="51"/>
      <c r="O176" s="51"/>
      <c r="P176" s="51"/>
      <c r="Q176" s="51"/>
    </row>
    <row r="177" spans="1:9" x14ac:dyDescent="0.25">
      <c r="B177" s="6">
        <v>1.1100000000000001</v>
      </c>
      <c r="C177" s="6">
        <v>2.29</v>
      </c>
      <c r="D177" s="6">
        <v>3</v>
      </c>
      <c r="E177" s="6">
        <v>7.64</v>
      </c>
    </row>
    <row r="178" spans="1:9" x14ac:dyDescent="0.25">
      <c r="B178" s="6">
        <v>0.92</v>
      </c>
      <c r="C178" s="6">
        <v>2.2000000000000002</v>
      </c>
      <c r="D178" s="6">
        <v>1.89</v>
      </c>
      <c r="E178" s="6">
        <v>5.55</v>
      </c>
      <c r="F178" s="6"/>
      <c r="G178" s="6"/>
      <c r="H178" s="6"/>
      <c r="I178" s="6"/>
    </row>
    <row r="179" spans="1:9" x14ac:dyDescent="0.25">
      <c r="B179" s="6"/>
      <c r="C179" s="6"/>
      <c r="D179" s="6"/>
      <c r="E179" s="6"/>
      <c r="F179" s="6"/>
      <c r="G179" s="6"/>
      <c r="H179" s="6"/>
      <c r="I179" s="6"/>
    </row>
    <row r="180" spans="1:9" ht="28" x14ac:dyDescent="0.25">
      <c r="A180" s="45" t="s">
        <v>415</v>
      </c>
      <c r="B180" s="46" t="s">
        <v>398</v>
      </c>
      <c r="C180" s="48" t="s">
        <v>392</v>
      </c>
      <c r="D180" s="48" t="s">
        <v>393</v>
      </c>
      <c r="E180" s="48"/>
      <c r="F180" s="48" t="s">
        <v>394</v>
      </c>
      <c r="G180" s="48" t="s">
        <v>395</v>
      </c>
      <c r="H180" s="60"/>
    </row>
    <row r="181" spans="1:9" x14ac:dyDescent="0.25">
      <c r="A181" s="48" t="s">
        <v>396</v>
      </c>
      <c r="B181" s="47">
        <v>31.349999999999998</v>
      </c>
      <c r="C181" s="47">
        <v>20.763333333333332</v>
      </c>
      <c r="D181" s="51">
        <f t="shared" ref="D181:D200" si="19">B181-C181</f>
        <v>10.586666666666666</v>
      </c>
      <c r="E181" s="51">
        <f>AVERAGE(D181:D185)</f>
        <v>10.512666666666666</v>
      </c>
      <c r="F181" s="51">
        <f t="shared" ref="F181:F200" si="20">D181-E181</f>
        <v>7.3999999999999844E-2</v>
      </c>
      <c r="G181" s="51">
        <f t="shared" ref="G181:G200" si="21">POWER(2,-F181)</f>
        <v>0.95000038287488608</v>
      </c>
      <c r="H181" s="6"/>
    </row>
    <row r="182" spans="1:9" x14ac:dyDescent="0.25">
      <c r="A182" s="48"/>
      <c r="B182" s="47">
        <v>31.409999999999997</v>
      </c>
      <c r="C182" s="47">
        <v>20.849999999999998</v>
      </c>
      <c r="D182" s="51">
        <f t="shared" si="19"/>
        <v>10.559999999999999</v>
      </c>
      <c r="E182" s="51">
        <f>E181</f>
        <v>10.512666666666666</v>
      </c>
      <c r="F182" s="51">
        <f t="shared" si="20"/>
        <v>4.7333333333332561E-2</v>
      </c>
      <c r="G182" s="51">
        <f t="shared" si="21"/>
        <v>0.96772340947715529</v>
      </c>
      <c r="H182" s="6"/>
    </row>
    <row r="183" spans="1:9" x14ac:dyDescent="0.25">
      <c r="A183" s="48"/>
      <c r="B183" s="47">
        <v>32.119999999999997</v>
      </c>
      <c r="C183" s="47">
        <v>21.709999999999997</v>
      </c>
      <c r="D183" s="51">
        <f t="shared" si="19"/>
        <v>10.41</v>
      </c>
      <c r="E183" s="51">
        <f>E182</f>
        <v>10.512666666666666</v>
      </c>
      <c r="F183" s="51">
        <f t="shared" si="20"/>
        <v>-0.10266666666666602</v>
      </c>
      <c r="G183" s="51">
        <f t="shared" si="21"/>
        <v>1.0737563525612612</v>
      </c>
      <c r="H183" s="6"/>
    </row>
    <row r="184" spans="1:9" x14ac:dyDescent="0.25">
      <c r="A184" s="48"/>
      <c r="B184" s="47">
        <v>32.123333333333335</v>
      </c>
      <c r="C184" s="47">
        <v>21.756666666666664</v>
      </c>
      <c r="D184" s="51">
        <f t="shared" si="19"/>
        <v>10.366666666666671</v>
      </c>
      <c r="E184" s="51">
        <f>E183</f>
        <v>10.512666666666666</v>
      </c>
      <c r="F184" s="51">
        <f t="shared" si="20"/>
        <v>-0.14599999999999547</v>
      </c>
      <c r="G184" s="51">
        <f t="shared" si="21"/>
        <v>1.1064973530922688</v>
      </c>
      <c r="H184" s="6"/>
    </row>
    <row r="185" spans="1:9" x14ac:dyDescent="0.3">
      <c r="A185" s="53"/>
      <c r="B185" s="47">
        <v>31.966666666666669</v>
      </c>
      <c r="C185" s="54">
        <v>21.326666666666668</v>
      </c>
      <c r="D185" s="51">
        <f t="shared" si="19"/>
        <v>10.64</v>
      </c>
      <c r="E185" s="51">
        <f>E184</f>
        <v>10.512666666666666</v>
      </c>
      <c r="F185" s="51">
        <f t="shared" si="20"/>
        <v>0.12733333333333441</v>
      </c>
      <c r="G185" s="51">
        <f t="shared" si="21"/>
        <v>0.91552213145122674</v>
      </c>
      <c r="H185" s="6"/>
    </row>
    <row r="186" spans="1:9" x14ac:dyDescent="0.3">
      <c r="A186" s="48" t="s">
        <v>397</v>
      </c>
      <c r="B186" s="47">
        <v>30.083333333333332</v>
      </c>
      <c r="C186" s="54">
        <v>21.939999999999998</v>
      </c>
      <c r="D186" s="51">
        <f t="shared" si="19"/>
        <v>8.1433333333333344</v>
      </c>
      <c r="E186" s="51">
        <f>E183</f>
        <v>10.512666666666666</v>
      </c>
      <c r="F186" s="51">
        <f t="shared" si="20"/>
        <v>-2.3693333333333317</v>
      </c>
      <c r="G186" s="51">
        <f t="shared" si="21"/>
        <v>5.1670230991336501</v>
      </c>
      <c r="H186" s="6"/>
    </row>
    <row r="187" spans="1:9" x14ac:dyDescent="0.25">
      <c r="A187" s="48"/>
      <c r="B187" s="47">
        <v>31.436666666666667</v>
      </c>
      <c r="C187" s="47">
        <v>21.25</v>
      </c>
      <c r="D187" s="51">
        <f t="shared" si="19"/>
        <v>10.186666666666667</v>
      </c>
      <c r="E187" s="51">
        <f>E186</f>
        <v>10.512666666666666</v>
      </c>
      <c r="F187" s="51">
        <f t="shared" si="20"/>
        <v>-0.32599999999999874</v>
      </c>
      <c r="G187" s="51">
        <f t="shared" si="21"/>
        <v>1.2535330204406894</v>
      </c>
      <c r="H187" s="6"/>
    </row>
    <row r="188" spans="1:9" x14ac:dyDescent="0.25">
      <c r="A188" s="48"/>
      <c r="B188" s="47">
        <v>30.11</v>
      </c>
      <c r="C188" s="47">
        <v>20.849999999999998</v>
      </c>
      <c r="D188" s="51">
        <f t="shared" si="19"/>
        <v>9.2600000000000016</v>
      </c>
      <c r="E188" s="51">
        <f>E187</f>
        <v>10.512666666666666</v>
      </c>
      <c r="F188" s="51">
        <f t="shared" si="20"/>
        <v>-1.2526666666666646</v>
      </c>
      <c r="G188" s="51">
        <f t="shared" si="21"/>
        <v>2.3828145384817847</v>
      </c>
      <c r="H188" s="6"/>
    </row>
    <row r="189" spans="1:9" x14ac:dyDescent="0.25">
      <c r="A189" s="48"/>
      <c r="B189" s="47">
        <v>30.7</v>
      </c>
      <c r="C189" s="47">
        <v>21.77333333333333</v>
      </c>
      <c r="D189" s="51">
        <f t="shared" si="19"/>
        <v>8.9266666666666694</v>
      </c>
      <c r="E189" s="51">
        <f>E188</f>
        <v>10.512666666666666</v>
      </c>
      <c r="F189" s="51">
        <f t="shared" si="20"/>
        <v>-1.5859999999999967</v>
      </c>
      <c r="G189" s="51">
        <f t="shared" si="21"/>
        <v>3.0021581950287355</v>
      </c>
      <c r="H189" s="6"/>
    </row>
    <row r="190" spans="1:9" x14ac:dyDescent="0.3">
      <c r="A190" s="53"/>
      <c r="B190" s="47">
        <v>30.986666666666665</v>
      </c>
      <c r="C190" s="47">
        <v>21.39</v>
      </c>
      <c r="D190" s="51">
        <f t="shared" si="19"/>
        <v>9.596666666666664</v>
      </c>
      <c r="E190" s="51">
        <f t="shared" ref="E190:E200" si="22">E189</f>
        <v>10.512666666666666</v>
      </c>
      <c r="F190" s="51">
        <f t="shared" si="20"/>
        <v>-0.91600000000000215</v>
      </c>
      <c r="G190" s="51">
        <f t="shared" si="21"/>
        <v>1.886876501790723</v>
      </c>
      <c r="H190" s="6"/>
    </row>
    <row r="191" spans="1:9" ht="14.5" x14ac:dyDescent="0.25">
      <c r="A191" s="48" t="s">
        <v>416</v>
      </c>
      <c r="B191" s="47">
        <v>30.850000000000005</v>
      </c>
      <c r="C191" s="47">
        <v>21.646666666666665</v>
      </c>
      <c r="D191" s="51">
        <f t="shared" si="19"/>
        <v>9.2033333333333402</v>
      </c>
      <c r="E191" s="51">
        <f t="shared" si="22"/>
        <v>10.512666666666666</v>
      </c>
      <c r="F191" s="51">
        <f t="shared" si="20"/>
        <v>-1.3093333333333259</v>
      </c>
      <c r="G191" s="51">
        <f t="shared" si="21"/>
        <v>2.4782699313618592</v>
      </c>
      <c r="H191" s="6"/>
    </row>
    <row r="192" spans="1:9" x14ac:dyDescent="0.25">
      <c r="A192" s="48"/>
      <c r="B192" s="47">
        <v>31.28</v>
      </c>
      <c r="C192" s="47">
        <v>22.53</v>
      </c>
      <c r="D192" s="51">
        <f t="shared" si="19"/>
        <v>8.75</v>
      </c>
      <c r="E192" s="51">
        <f t="shared" si="22"/>
        <v>10.512666666666666</v>
      </c>
      <c r="F192" s="51">
        <f t="shared" si="20"/>
        <v>-1.7626666666666662</v>
      </c>
      <c r="G192" s="51">
        <f t="shared" si="21"/>
        <v>3.3932475095965349</v>
      </c>
      <c r="H192" s="6"/>
    </row>
    <row r="193" spans="1:9" x14ac:dyDescent="0.25">
      <c r="A193" s="48"/>
      <c r="B193" s="47">
        <v>31.026666666666667</v>
      </c>
      <c r="C193" s="47">
        <v>22.52</v>
      </c>
      <c r="D193" s="51">
        <f t="shared" si="19"/>
        <v>8.5066666666666677</v>
      </c>
      <c r="E193" s="51">
        <f t="shared" si="22"/>
        <v>10.512666666666666</v>
      </c>
      <c r="F193" s="51">
        <f t="shared" si="20"/>
        <v>-2.0059999999999985</v>
      </c>
      <c r="G193" s="51">
        <f t="shared" si="21"/>
        <v>4.0166701729558882</v>
      </c>
      <c r="H193" s="6"/>
    </row>
    <row r="194" spans="1:9" x14ac:dyDescent="0.25">
      <c r="A194" s="48"/>
      <c r="B194" s="47">
        <v>30.8</v>
      </c>
      <c r="C194" s="47">
        <v>21.48</v>
      </c>
      <c r="D194" s="51">
        <f t="shared" si="19"/>
        <v>9.32</v>
      </c>
      <c r="E194" s="51">
        <f t="shared" si="22"/>
        <v>10.512666666666666</v>
      </c>
      <c r="F194" s="51">
        <f t="shared" si="20"/>
        <v>-1.1926666666666659</v>
      </c>
      <c r="G194" s="51">
        <f t="shared" si="21"/>
        <v>2.2857484897721676</v>
      </c>
      <c r="H194" s="6"/>
    </row>
    <row r="195" spans="1:9" x14ac:dyDescent="0.25">
      <c r="A195" s="48"/>
      <c r="B195" s="47">
        <v>31.959999999999997</v>
      </c>
      <c r="C195" s="47">
        <v>22.583333333333332</v>
      </c>
      <c r="D195" s="51">
        <f t="shared" si="19"/>
        <v>9.3766666666666652</v>
      </c>
      <c r="E195" s="51">
        <f t="shared" si="22"/>
        <v>10.512666666666666</v>
      </c>
      <c r="F195" s="51">
        <f t="shared" si="20"/>
        <v>-1.136000000000001</v>
      </c>
      <c r="G195" s="51">
        <f t="shared" si="21"/>
        <v>2.1977084351537606</v>
      </c>
      <c r="H195" s="6"/>
    </row>
    <row r="196" spans="1:9" ht="14.5" x14ac:dyDescent="0.25">
      <c r="A196" s="48" t="s">
        <v>401</v>
      </c>
      <c r="B196" s="47">
        <v>32.31</v>
      </c>
      <c r="C196" s="47">
        <v>24.376666666666665</v>
      </c>
      <c r="D196" s="51">
        <f t="shared" si="19"/>
        <v>7.9333333333333371</v>
      </c>
      <c r="E196" s="51">
        <f t="shared" si="22"/>
        <v>10.512666666666666</v>
      </c>
      <c r="F196" s="51">
        <f t="shared" si="20"/>
        <v>-2.579333333333329</v>
      </c>
      <c r="G196" s="51">
        <f t="shared" si="21"/>
        <v>5.9766345647335601</v>
      </c>
      <c r="H196" s="6"/>
    </row>
    <row r="197" spans="1:9" x14ac:dyDescent="0.3">
      <c r="A197" s="48"/>
      <c r="B197" s="54">
        <v>31.123333333333335</v>
      </c>
      <c r="C197" s="47">
        <v>22.293333333333333</v>
      </c>
      <c r="D197" s="51">
        <f t="shared" si="19"/>
        <v>8.8300000000000018</v>
      </c>
      <c r="E197" s="51">
        <f t="shared" si="22"/>
        <v>10.512666666666666</v>
      </c>
      <c r="F197" s="51">
        <f t="shared" si="20"/>
        <v>-1.6826666666666643</v>
      </c>
      <c r="G197" s="51">
        <f t="shared" si="21"/>
        <v>3.2102077536863827</v>
      </c>
      <c r="H197" s="6"/>
    </row>
    <row r="198" spans="1:9" x14ac:dyDescent="0.3">
      <c r="A198" s="48"/>
      <c r="B198" s="54">
        <v>30.47</v>
      </c>
      <c r="C198" s="47">
        <v>22.486666666666668</v>
      </c>
      <c r="D198" s="51">
        <f t="shared" si="19"/>
        <v>7.9833333333333307</v>
      </c>
      <c r="E198" s="51">
        <f t="shared" si="22"/>
        <v>10.512666666666666</v>
      </c>
      <c r="F198" s="51">
        <f t="shared" si="20"/>
        <v>-2.5293333333333354</v>
      </c>
      <c r="G198" s="51">
        <f t="shared" si="21"/>
        <v>5.7730484507841027</v>
      </c>
      <c r="H198" s="6"/>
    </row>
    <row r="199" spans="1:9" x14ac:dyDescent="0.3">
      <c r="A199" s="48"/>
      <c r="B199" s="54">
        <v>29.900000000000002</v>
      </c>
      <c r="C199" s="47">
        <v>22.320000000000004</v>
      </c>
      <c r="D199" s="51">
        <f t="shared" si="19"/>
        <v>7.5799999999999983</v>
      </c>
      <c r="E199" s="51">
        <f t="shared" si="22"/>
        <v>10.512666666666666</v>
      </c>
      <c r="F199" s="51">
        <f t="shared" si="20"/>
        <v>-2.9326666666666679</v>
      </c>
      <c r="G199" s="51">
        <f t="shared" si="21"/>
        <v>7.6352038026415174</v>
      </c>
      <c r="H199" s="6"/>
    </row>
    <row r="200" spans="1:9" x14ac:dyDescent="0.3">
      <c r="A200" s="48"/>
      <c r="B200" s="54">
        <v>31.88</v>
      </c>
      <c r="C200" s="47">
        <v>23.84</v>
      </c>
      <c r="D200" s="51">
        <f t="shared" si="19"/>
        <v>8.0399999999999991</v>
      </c>
      <c r="E200" s="51">
        <f t="shared" si="22"/>
        <v>10.512666666666666</v>
      </c>
      <c r="F200" s="51">
        <f t="shared" si="20"/>
        <v>-2.472666666666667</v>
      </c>
      <c r="G200" s="51">
        <f t="shared" si="21"/>
        <v>5.5506882465901439</v>
      </c>
      <c r="H200" s="6"/>
    </row>
    <row r="201" spans="1:9" x14ac:dyDescent="0.25">
      <c r="B201" s="6"/>
      <c r="C201" s="6"/>
      <c r="D201" s="6"/>
      <c r="E201" s="6"/>
      <c r="F201" s="6"/>
      <c r="G201" s="6"/>
      <c r="H201" s="6"/>
      <c r="I201" s="6"/>
    </row>
    <row r="202" spans="1:9" x14ac:dyDescent="0.25">
      <c r="A202" s="3" t="s">
        <v>204</v>
      </c>
      <c r="E202" s="3" t="s">
        <v>368</v>
      </c>
    </row>
    <row r="203" spans="1:9" x14ac:dyDescent="0.25">
      <c r="A203" s="4" t="s">
        <v>101</v>
      </c>
      <c r="E203" s="4" t="s">
        <v>207</v>
      </c>
    </row>
    <row r="204" spans="1:9" ht="16.5" x14ac:dyDescent="0.25">
      <c r="A204" s="4" t="s">
        <v>205</v>
      </c>
      <c r="E204" s="22" t="s">
        <v>208</v>
      </c>
    </row>
    <row r="205" spans="1:9" x14ac:dyDescent="0.25">
      <c r="A205" s="5" t="s">
        <v>118</v>
      </c>
      <c r="B205" s="4" t="s">
        <v>17</v>
      </c>
      <c r="C205" s="7" t="s">
        <v>24</v>
      </c>
      <c r="D205" s="7" t="s">
        <v>25</v>
      </c>
      <c r="E205" s="5" t="s">
        <v>198</v>
      </c>
      <c r="F205" s="4" t="s">
        <v>17</v>
      </c>
      <c r="G205" s="4" t="s">
        <v>45</v>
      </c>
      <c r="H205" s="4" t="s">
        <v>46</v>
      </c>
      <c r="I205" s="4" t="s">
        <v>47</v>
      </c>
    </row>
    <row r="206" spans="1:9" x14ac:dyDescent="0.25">
      <c r="B206" s="4">
        <v>5.04</v>
      </c>
      <c r="C206" s="4">
        <v>21.57</v>
      </c>
      <c r="D206" s="4">
        <v>22.46</v>
      </c>
      <c r="F206" s="4">
        <v>4</v>
      </c>
      <c r="G206" s="4">
        <v>8</v>
      </c>
      <c r="H206" s="4">
        <v>11</v>
      </c>
      <c r="I206" s="4">
        <v>17</v>
      </c>
    </row>
    <row r="207" spans="1:9" x14ac:dyDescent="0.25">
      <c r="B207" s="4">
        <v>10.57</v>
      </c>
      <c r="C207" s="4">
        <v>25.33</v>
      </c>
      <c r="D207" s="4">
        <v>27.42</v>
      </c>
      <c r="F207" s="4">
        <v>2</v>
      </c>
      <c r="G207" s="4">
        <v>9</v>
      </c>
      <c r="H207" s="4">
        <v>13</v>
      </c>
      <c r="I207" s="4">
        <v>15</v>
      </c>
    </row>
    <row r="208" spans="1:9" x14ac:dyDescent="0.25">
      <c r="B208" s="4">
        <v>7.06</v>
      </c>
      <c r="C208" s="4">
        <v>9.82</v>
      </c>
      <c r="D208" s="4">
        <v>27.73</v>
      </c>
      <c r="F208" s="4">
        <v>5</v>
      </c>
      <c r="G208" s="4">
        <v>8</v>
      </c>
      <c r="H208" s="4">
        <v>12</v>
      </c>
      <c r="I208" s="4">
        <v>19</v>
      </c>
    </row>
    <row r="209" spans="1:9" x14ac:dyDescent="0.25">
      <c r="B209" s="4">
        <v>10.97</v>
      </c>
      <c r="C209" s="4">
        <v>29.56</v>
      </c>
      <c r="D209" s="4">
        <v>27.91</v>
      </c>
      <c r="F209" s="4">
        <v>1</v>
      </c>
      <c r="G209" s="4">
        <v>12</v>
      </c>
      <c r="H209" s="4">
        <v>15</v>
      </c>
      <c r="I209" s="4">
        <v>23</v>
      </c>
    </row>
    <row r="210" spans="1:9" x14ac:dyDescent="0.25">
      <c r="B210" s="4">
        <v>3.75</v>
      </c>
      <c r="C210" s="4">
        <v>27.99</v>
      </c>
      <c r="D210" s="4">
        <v>22.52</v>
      </c>
      <c r="F210" s="4">
        <v>5</v>
      </c>
      <c r="G210" s="4">
        <v>9</v>
      </c>
      <c r="H210" s="4">
        <v>6</v>
      </c>
      <c r="I210" s="4">
        <v>20</v>
      </c>
    </row>
    <row r="211" spans="1:9" x14ac:dyDescent="0.25">
      <c r="B211" s="4">
        <v>6.65</v>
      </c>
      <c r="C211" s="4">
        <v>21.88</v>
      </c>
      <c r="D211" s="4">
        <v>15.43</v>
      </c>
      <c r="F211" s="4">
        <v>4</v>
      </c>
      <c r="G211" s="4">
        <v>5</v>
      </c>
      <c r="H211" s="4">
        <v>12</v>
      </c>
      <c r="I211" s="4">
        <v>11</v>
      </c>
    </row>
    <row r="213" spans="1:9" x14ac:dyDescent="0.25">
      <c r="A213" s="3" t="s">
        <v>369</v>
      </c>
    </row>
    <row r="214" spans="1:9" x14ac:dyDescent="0.25">
      <c r="A214" s="4" t="s">
        <v>101</v>
      </c>
    </row>
    <row r="215" spans="1:9" ht="16.5" x14ac:dyDescent="0.25">
      <c r="B215" s="22" t="s">
        <v>209</v>
      </c>
      <c r="E215" s="22" t="s">
        <v>210</v>
      </c>
    </row>
    <row r="216" spans="1:9" ht="14.5" x14ac:dyDescent="0.25">
      <c r="B216" s="4" t="s">
        <v>211</v>
      </c>
      <c r="C216" s="4" t="s">
        <v>212</v>
      </c>
      <c r="E216" s="4" t="s">
        <v>211</v>
      </c>
      <c r="F216" s="4" t="s">
        <v>212</v>
      </c>
    </row>
    <row r="217" spans="1:9" x14ac:dyDescent="0.25">
      <c r="B217" s="4">
        <v>30.63</v>
      </c>
      <c r="C217" s="4">
        <v>46.41</v>
      </c>
      <c r="E217" s="4">
        <v>17.21</v>
      </c>
      <c r="F217" s="4">
        <v>42.62</v>
      </c>
    </row>
    <row r="218" spans="1:9" x14ac:dyDescent="0.25">
      <c r="B218" s="4">
        <v>21.79</v>
      </c>
      <c r="C218" s="4">
        <v>48.47</v>
      </c>
      <c r="E218" s="4">
        <v>16.62</v>
      </c>
      <c r="F218" s="4">
        <v>56</v>
      </c>
    </row>
    <row r="219" spans="1:9" x14ac:dyDescent="0.25">
      <c r="B219" s="4">
        <v>23.64</v>
      </c>
      <c r="C219" s="4">
        <v>41.41</v>
      </c>
      <c r="E219" s="4">
        <v>14.64</v>
      </c>
      <c r="F219" s="4">
        <v>54.55</v>
      </c>
    </row>
    <row r="220" spans="1:9" x14ac:dyDescent="0.25">
      <c r="B220" s="4">
        <v>17.690000000000001</v>
      </c>
      <c r="C220" s="4">
        <v>26.56</v>
      </c>
      <c r="E220" s="4">
        <v>10.86</v>
      </c>
      <c r="F220" s="4">
        <v>27.02</v>
      </c>
    </row>
    <row r="221" spans="1:9" x14ac:dyDescent="0.25">
      <c r="B221" s="4">
        <v>20.92</v>
      </c>
      <c r="C221" s="4">
        <v>31.61</v>
      </c>
      <c r="E221" s="4">
        <v>9.2100000000000009</v>
      </c>
      <c r="F221" s="4">
        <v>24.14</v>
      </c>
    </row>
    <row r="222" spans="1:9" x14ac:dyDescent="0.25">
      <c r="B222" s="4">
        <v>15.52</v>
      </c>
      <c r="C222" s="4">
        <v>38.08</v>
      </c>
      <c r="E222" s="4">
        <v>9.68</v>
      </c>
      <c r="F222" s="4">
        <v>36.65</v>
      </c>
    </row>
    <row r="223" spans="1:9" x14ac:dyDescent="0.25">
      <c r="B223" s="4">
        <v>34.549999999999997</v>
      </c>
      <c r="C223" s="4">
        <v>48.82</v>
      </c>
      <c r="E223" s="4">
        <v>25.75</v>
      </c>
      <c r="F223" s="4">
        <v>51.71</v>
      </c>
    </row>
    <row r="224" spans="1:9" x14ac:dyDescent="0.25">
      <c r="B224" s="4">
        <v>50.67</v>
      </c>
      <c r="C224" s="4">
        <v>63.7</v>
      </c>
      <c r="E224" s="4">
        <v>28.33</v>
      </c>
      <c r="F224" s="4">
        <v>53.14</v>
      </c>
    </row>
    <row r="225" spans="1:81" x14ac:dyDescent="0.25">
      <c r="B225" s="4">
        <v>48.77</v>
      </c>
      <c r="C225" s="4">
        <v>56.02</v>
      </c>
      <c r="E225" s="4">
        <v>24.91</v>
      </c>
      <c r="F225" s="4">
        <v>49.86</v>
      </c>
    </row>
    <row r="226" spans="1:81" x14ac:dyDescent="0.25">
      <c r="B226" s="4">
        <v>24.09</v>
      </c>
      <c r="C226" s="4">
        <v>38.6</v>
      </c>
      <c r="E226" s="4">
        <v>12.52</v>
      </c>
      <c r="F226" s="4">
        <v>24.74</v>
      </c>
    </row>
    <row r="227" spans="1:81" x14ac:dyDescent="0.25">
      <c r="B227" s="4">
        <v>23.09</v>
      </c>
      <c r="C227" s="4">
        <v>37.96</v>
      </c>
      <c r="E227" s="4">
        <v>11.53</v>
      </c>
      <c r="F227" s="4">
        <v>25.4</v>
      </c>
    </row>
    <row r="228" spans="1:81" x14ac:dyDescent="0.25">
      <c r="B228" s="4">
        <v>82.47</v>
      </c>
      <c r="C228" s="4">
        <v>87.1</v>
      </c>
      <c r="E228" s="4">
        <v>56.56</v>
      </c>
      <c r="F228" s="4">
        <v>59.84</v>
      </c>
    </row>
    <row r="229" spans="1:81" x14ac:dyDescent="0.25">
      <c r="B229" s="4">
        <v>27.22</v>
      </c>
      <c r="C229" s="4">
        <v>46.36</v>
      </c>
      <c r="E229" s="4">
        <v>15.17</v>
      </c>
      <c r="F229" s="4">
        <v>29</v>
      </c>
    </row>
    <row r="230" spans="1:81" x14ac:dyDescent="0.25">
      <c r="B230" s="4">
        <v>66.040000000000006</v>
      </c>
      <c r="C230" s="4">
        <v>73.53</v>
      </c>
      <c r="E230" s="4">
        <v>33.25</v>
      </c>
      <c r="F230" s="4">
        <v>53.05</v>
      </c>
    </row>
    <row r="231" spans="1:81" x14ac:dyDescent="0.25">
      <c r="B231" s="4">
        <v>52.05</v>
      </c>
      <c r="C231" s="4">
        <v>64.77</v>
      </c>
      <c r="E231" s="4">
        <v>20.45</v>
      </c>
      <c r="F231" s="4">
        <v>31.62</v>
      </c>
    </row>
    <row r="232" spans="1:81" x14ac:dyDescent="0.25">
      <c r="B232" s="4">
        <v>32.119999999999997</v>
      </c>
      <c r="C232" s="4">
        <v>41.87</v>
      </c>
      <c r="E232" s="4">
        <v>18.55</v>
      </c>
      <c r="F232" s="4">
        <v>26.54</v>
      </c>
    </row>
    <row r="233" spans="1:81" x14ac:dyDescent="0.25">
      <c r="B233" s="4">
        <v>39.21</v>
      </c>
      <c r="C233" s="4">
        <v>55.41</v>
      </c>
      <c r="E233" s="4">
        <v>18.72</v>
      </c>
      <c r="F233" s="4">
        <v>39.299999999999997</v>
      </c>
    </row>
    <row r="234" spans="1:81" x14ac:dyDescent="0.25">
      <c r="B234" s="4">
        <v>38.99</v>
      </c>
      <c r="C234" s="4">
        <v>57.63</v>
      </c>
      <c r="E234" s="4">
        <v>23.32</v>
      </c>
      <c r="F234" s="4">
        <v>45.95</v>
      </c>
    </row>
    <row r="235" spans="1:81" x14ac:dyDescent="0.25">
      <c r="A235" s="3" t="s">
        <v>370</v>
      </c>
    </row>
    <row r="236" spans="1:81" s="4" customFormat="1" ht="14.5" x14ac:dyDescent="0.25">
      <c r="A236" s="4" t="s">
        <v>135</v>
      </c>
    </row>
    <row r="237" spans="1:81" x14ac:dyDescent="0.25">
      <c r="B237" s="4"/>
      <c r="C237" s="78" t="s">
        <v>17</v>
      </c>
      <c r="D237" s="78"/>
      <c r="E237" s="78"/>
      <c r="F237" s="78"/>
      <c r="G237" s="78"/>
      <c r="H237" s="78"/>
      <c r="I237" s="4"/>
      <c r="J237" s="4"/>
      <c r="K237" s="4"/>
      <c r="R237" s="4"/>
      <c r="S237" s="4"/>
      <c r="T237" s="4"/>
      <c r="U237" s="4"/>
      <c r="AB237" s="4"/>
      <c r="AC237" s="4"/>
      <c r="AD237" s="4"/>
      <c r="AE237" s="4"/>
      <c r="AL237" s="4"/>
      <c r="AM237" s="4"/>
      <c r="AN237" s="4"/>
      <c r="AO237" s="4"/>
      <c r="AV237" s="4"/>
      <c r="AW237" s="4"/>
      <c r="AX237" s="4"/>
      <c r="AY237" s="4"/>
      <c r="BF237" s="4"/>
      <c r="BG237" s="4"/>
      <c r="BH237" s="4"/>
      <c r="BI237" s="4"/>
      <c r="BZ237" s="4"/>
      <c r="CA237" s="4"/>
      <c r="CB237" s="4"/>
      <c r="CC237" s="4"/>
    </row>
    <row r="238" spans="1:81" x14ac:dyDescent="0.25">
      <c r="B238" s="4">
        <v>9</v>
      </c>
      <c r="C238" s="4">
        <v>196.51</v>
      </c>
      <c r="D238" s="4">
        <v>158.11000000000001</v>
      </c>
      <c r="E238" s="4">
        <v>204.69</v>
      </c>
      <c r="F238" s="4">
        <v>139.26</v>
      </c>
      <c r="G238" s="4">
        <v>130.47</v>
      </c>
      <c r="H238" s="4">
        <v>130.61000000000001</v>
      </c>
      <c r="I238" s="4"/>
      <c r="J238" s="4"/>
      <c r="K238" s="4"/>
      <c r="R238" s="4"/>
      <c r="S238" s="4"/>
      <c r="T238" s="4"/>
      <c r="U238" s="4"/>
      <c r="AB238" s="4"/>
      <c r="AC238" s="4"/>
      <c r="AD238" s="4"/>
      <c r="AE238" s="4"/>
      <c r="AL238" s="4"/>
      <c r="AM238" s="4"/>
      <c r="AN238" s="4"/>
      <c r="AO238" s="4"/>
      <c r="AV238" s="4"/>
      <c r="AW238" s="4"/>
      <c r="AX238" s="4"/>
      <c r="AY238" s="4"/>
      <c r="BF238" s="4"/>
      <c r="BG238" s="4"/>
      <c r="BH238" s="4"/>
      <c r="BI238" s="4"/>
      <c r="BZ238" s="4"/>
      <c r="CA238" s="4"/>
      <c r="CB238" s="4"/>
      <c r="CC238" s="4"/>
    </row>
    <row r="239" spans="1:81" x14ac:dyDescent="0.25">
      <c r="B239" s="4">
        <v>13</v>
      </c>
      <c r="C239" s="4">
        <v>280.25</v>
      </c>
      <c r="D239" s="4">
        <v>273.48</v>
      </c>
      <c r="E239" s="4">
        <v>262.29000000000002</v>
      </c>
      <c r="F239" s="4">
        <v>168.36</v>
      </c>
      <c r="G239" s="4">
        <v>169.99</v>
      </c>
      <c r="H239" s="4">
        <v>129.32</v>
      </c>
      <c r="I239" s="4"/>
      <c r="J239" s="4"/>
      <c r="K239" s="4"/>
      <c r="R239" s="4"/>
      <c r="S239" s="4"/>
      <c r="T239" s="4"/>
      <c r="U239" s="4"/>
      <c r="AB239" s="4"/>
      <c r="AC239" s="4"/>
      <c r="AD239" s="4"/>
      <c r="AE239" s="4"/>
      <c r="AL239" s="4"/>
      <c r="AM239" s="4"/>
      <c r="AN239" s="4"/>
      <c r="AO239" s="4"/>
      <c r="AV239" s="4"/>
      <c r="AW239" s="4"/>
      <c r="AX239" s="4"/>
      <c r="AY239" s="4"/>
      <c r="BF239" s="4"/>
      <c r="BG239" s="4"/>
      <c r="BH239" s="4"/>
      <c r="BI239" s="4"/>
      <c r="BZ239" s="4"/>
      <c r="CA239" s="4"/>
      <c r="CB239" s="4"/>
      <c r="CC239" s="4"/>
    </row>
    <row r="240" spans="1:81" x14ac:dyDescent="0.25">
      <c r="B240" s="4">
        <v>16</v>
      </c>
      <c r="C240" s="4">
        <v>445.57</v>
      </c>
      <c r="D240" s="4">
        <v>434.52</v>
      </c>
      <c r="E240" s="4">
        <v>337.43</v>
      </c>
      <c r="F240" s="4">
        <v>233.74</v>
      </c>
      <c r="G240" s="4">
        <v>318.52</v>
      </c>
      <c r="H240" s="4">
        <v>205.51</v>
      </c>
      <c r="I240" s="4"/>
      <c r="J240" s="4"/>
      <c r="K240" s="4"/>
      <c r="R240" s="4"/>
      <c r="S240" s="4"/>
      <c r="T240" s="4"/>
      <c r="U240" s="4"/>
      <c r="AB240" s="4"/>
      <c r="AC240" s="4"/>
      <c r="AD240" s="4"/>
      <c r="AE240" s="4"/>
      <c r="AL240" s="4"/>
      <c r="AM240" s="4"/>
      <c r="AN240" s="4"/>
      <c r="AO240" s="4"/>
      <c r="AV240" s="4"/>
      <c r="AW240" s="4"/>
      <c r="AX240" s="4"/>
      <c r="AY240" s="4"/>
      <c r="BF240" s="4"/>
      <c r="BG240" s="4"/>
      <c r="BH240" s="4"/>
      <c r="BI240" s="4"/>
      <c r="BZ240" s="4"/>
      <c r="CA240" s="4"/>
      <c r="CB240" s="4"/>
      <c r="CC240" s="4"/>
    </row>
    <row r="241" spans="2:81" x14ac:dyDescent="0.25">
      <c r="B241" s="4">
        <v>19</v>
      </c>
      <c r="C241" s="4">
        <v>706.43</v>
      </c>
      <c r="D241" s="4">
        <v>734.55</v>
      </c>
      <c r="E241" s="4">
        <v>603.49</v>
      </c>
      <c r="F241" s="4">
        <v>476.31</v>
      </c>
      <c r="G241" s="4">
        <v>667.36</v>
      </c>
      <c r="H241" s="4">
        <v>451.88</v>
      </c>
      <c r="I241" s="4"/>
      <c r="J241" s="4"/>
      <c r="K241" s="4"/>
      <c r="R241" s="4"/>
      <c r="S241" s="4"/>
      <c r="T241" s="4"/>
      <c r="U241" s="4"/>
      <c r="AB241" s="4"/>
      <c r="AC241" s="4"/>
      <c r="AD241" s="4"/>
      <c r="AE241" s="4"/>
      <c r="AL241" s="4"/>
      <c r="AM241" s="4"/>
      <c r="AN241" s="4"/>
      <c r="AO241" s="4"/>
      <c r="AV241" s="4"/>
      <c r="AW241" s="4"/>
      <c r="AX241" s="4"/>
      <c r="AY241" s="4"/>
      <c r="BF241" s="4"/>
      <c r="BG241" s="4"/>
      <c r="BH241" s="4"/>
      <c r="BI241" s="4"/>
      <c r="BZ241" s="4"/>
      <c r="CA241" s="4"/>
      <c r="CB241" s="4"/>
      <c r="CC241" s="4"/>
    </row>
    <row r="242" spans="2:81" x14ac:dyDescent="0.25">
      <c r="C242" s="78" t="s">
        <v>373</v>
      </c>
      <c r="D242" s="78"/>
      <c r="E242" s="78"/>
      <c r="F242" s="78"/>
      <c r="G242" s="78"/>
      <c r="H242" s="78"/>
    </row>
    <row r="243" spans="2:81" x14ac:dyDescent="0.25">
      <c r="B243" s="4">
        <v>9</v>
      </c>
      <c r="C243" s="6">
        <v>44.96</v>
      </c>
      <c r="D243" s="6">
        <v>75.489999999999995</v>
      </c>
      <c r="E243" s="6">
        <v>181</v>
      </c>
      <c r="F243" s="6">
        <v>178.03</v>
      </c>
      <c r="G243" s="6">
        <v>133.5</v>
      </c>
      <c r="H243" s="6">
        <v>225.11</v>
      </c>
    </row>
    <row r="244" spans="2:81" x14ac:dyDescent="0.25">
      <c r="B244" s="4">
        <v>13</v>
      </c>
      <c r="C244" s="6">
        <v>61.08</v>
      </c>
      <c r="D244" s="6">
        <v>121.03</v>
      </c>
      <c r="E244" s="6">
        <v>174.38</v>
      </c>
      <c r="F244" s="6">
        <v>200.41</v>
      </c>
      <c r="G244" s="6">
        <v>179.89</v>
      </c>
      <c r="H244" s="6">
        <v>201.9</v>
      </c>
    </row>
    <row r="245" spans="2:81" x14ac:dyDescent="0.25">
      <c r="B245" s="4">
        <v>16</v>
      </c>
      <c r="C245" s="6">
        <v>98.11</v>
      </c>
      <c r="D245" s="6">
        <v>223.85</v>
      </c>
      <c r="E245" s="6">
        <v>204.46</v>
      </c>
      <c r="F245" s="6">
        <v>234.1</v>
      </c>
      <c r="G245" s="6">
        <v>319.45999999999998</v>
      </c>
      <c r="H245" s="6">
        <v>166.67</v>
      </c>
    </row>
    <row r="246" spans="2:81" x14ac:dyDescent="0.25">
      <c r="B246" s="4">
        <v>19</v>
      </c>
      <c r="C246" s="6">
        <v>123.12</v>
      </c>
      <c r="D246" s="6">
        <v>275.68</v>
      </c>
      <c r="E246" s="6">
        <v>269.5</v>
      </c>
      <c r="F246" s="6">
        <v>439.96</v>
      </c>
      <c r="G246" s="6">
        <v>379.96</v>
      </c>
      <c r="H246" s="6">
        <v>211.62</v>
      </c>
    </row>
    <row r="247" spans="2:81" x14ac:dyDescent="0.25">
      <c r="C247" s="78" t="s">
        <v>372</v>
      </c>
      <c r="D247" s="78"/>
      <c r="E247" s="78"/>
      <c r="F247" s="78"/>
      <c r="G247" s="78"/>
      <c r="H247" s="78"/>
    </row>
    <row r="248" spans="2:81" x14ac:dyDescent="0.25">
      <c r="B248" s="4">
        <v>9</v>
      </c>
      <c r="C248" s="4">
        <v>267.54000000000002</v>
      </c>
      <c r="D248" s="4">
        <v>253.01</v>
      </c>
      <c r="E248" s="4">
        <v>197.66</v>
      </c>
      <c r="F248" s="4">
        <v>249.01</v>
      </c>
      <c r="G248" s="4">
        <v>197.25</v>
      </c>
      <c r="H248" s="4">
        <v>220.84</v>
      </c>
    </row>
    <row r="249" spans="2:81" x14ac:dyDescent="0.25">
      <c r="B249" s="4">
        <v>13</v>
      </c>
      <c r="C249" s="4">
        <v>343.83</v>
      </c>
      <c r="D249" s="4">
        <v>357.93</v>
      </c>
      <c r="E249" s="4">
        <v>352.05</v>
      </c>
      <c r="F249" s="4">
        <v>343.73</v>
      </c>
      <c r="G249" s="4">
        <v>213.12</v>
      </c>
      <c r="H249" s="4">
        <v>246.14</v>
      </c>
    </row>
    <row r="250" spans="2:81" x14ac:dyDescent="0.25">
      <c r="B250" s="4">
        <v>16</v>
      </c>
      <c r="C250" s="4">
        <v>463.48</v>
      </c>
      <c r="D250" s="4">
        <v>544.42999999999995</v>
      </c>
      <c r="E250" s="4">
        <v>509.13</v>
      </c>
      <c r="F250" s="4">
        <v>513.03</v>
      </c>
      <c r="G250" s="4">
        <v>347.33</v>
      </c>
      <c r="H250" s="4">
        <v>348.48</v>
      </c>
    </row>
    <row r="251" spans="2:81" x14ac:dyDescent="0.25">
      <c r="B251" s="4">
        <v>19</v>
      </c>
      <c r="C251" s="4">
        <v>825.88</v>
      </c>
      <c r="D251" s="4">
        <v>885.37</v>
      </c>
      <c r="E251" s="4">
        <v>935.77</v>
      </c>
      <c r="F251" s="4">
        <v>891.79</v>
      </c>
      <c r="G251" s="4">
        <v>797.2</v>
      </c>
      <c r="H251" s="4">
        <v>660.85</v>
      </c>
    </row>
    <row r="252" spans="2:81" x14ac:dyDescent="0.25">
      <c r="C252" s="78" t="s">
        <v>214</v>
      </c>
      <c r="D252" s="78"/>
      <c r="E252" s="78"/>
      <c r="F252" s="78"/>
      <c r="G252" s="78"/>
      <c r="H252" s="78"/>
    </row>
    <row r="253" spans="2:81" x14ac:dyDescent="0.25">
      <c r="B253" s="4">
        <v>9</v>
      </c>
      <c r="C253" s="4">
        <v>183.56</v>
      </c>
      <c r="D253" s="4">
        <v>167.36</v>
      </c>
      <c r="E253" s="4">
        <v>225.02</v>
      </c>
      <c r="F253" s="4">
        <v>291.52</v>
      </c>
      <c r="G253" s="4">
        <v>209.58</v>
      </c>
      <c r="H253" s="4">
        <v>202.5</v>
      </c>
    </row>
    <row r="254" spans="2:81" x14ac:dyDescent="0.25">
      <c r="B254" s="4">
        <v>13</v>
      </c>
      <c r="C254" s="4">
        <v>274</v>
      </c>
      <c r="D254" s="4">
        <v>236.48</v>
      </c>
      <c r="E254" s="4">
        <v>252.21</v>
      </c>
      <c r="F254" s="4">
        <v>324.14</v>
      </c>
      <c r="G254" s="4">
        <v>264.67</v>
      </c>
      <c r="H254" s="4">
        <v>251.4</v>
      </c>
    </row>
    <row r="255" spans="2:81" x14ac:dyDescent="0.25">
      <c r="B255" s="4">
        <v>16</v>
      </c>
      <c r="C255" s="4">
        <v>456.22</v>
      </c>
      <c r="D255" s="4">
        <v>421.27</v>
      </c>
      <c r="E255" s="4">
        <v>307.57</v>
      </c>
      <c r="F255" s="4">
        <v>442.39</v>
      </c>
      <c r="G255" s="4">
        <v>350.46</v>
      </c>
      <c r="H255" s="4">
        <v>375.74</v>
      </c>
    </row>
    <row r="256" spans="2:81" x14ac:dyDescent="0.25">
      <c r="B256" s="4">
        <v>19</v>
      </c>
      <c r="C256" s="4">
        <v>811.85</v>
      </c>
      <c r="D256" s="4">
        <v>739.29</v>
      </c>
      <c r="E256" s="4">
        <v>547.54999999999995</v>
      </c>
      <c r="F256" s="4">
        <v>767.3</v>
      </c>
      <c r="G256" s="4">
        <v>507.06</v>
      </c>
      <c r="H256" s="4">
        <v>512.84</v>
      </c>
    </row>
    <row r="257" spans="2:8" x14ac:dyDescent="0.25">
      <c r="C257" s="78" t="s">
        <v>46</v>
      </c>
      <c r="D257" s="78"/>
      <c r="E257" s="78"/>
      <c r="F257" s="78"/>
      <c r="G257" s="78"/>
      <c r="H257" s="78"/>
    </row>
    <row r="258" spans="2:8" x14ac:dyDescent="0.25">
      <c r="B258" s="4">
        <v>9</v>
      </c>
      <c r="C258" s="4">
        <v>261.79000000000002</v>
      </c>
      <c r="D258" s="4">
        <v>150.21</v>
      </c>
      <c r="E258" s="4">
        <v>198.26</v>
      </c>
      <c r="F258" s="4">
        <v>129.66999999999999</v>
      </c>
      <c r="G258" s="4">
        <v>199.21</v>
      </c>
      <c r="H258" s="4">
        <v>134.68</v>
      </c>
    </row>
    <row r="259" spans="2:8" x14ac:dyDescent="0.25">
      <c r="B259" s="4">
        <v>13</v>
      </c>
      <c r="C259" s="4">
        <v>300.38</v>
      </c>
      <c r="D259" s="4">
        <v>155.16999999999999</v>
      </c>
      <c r="E259" s="4">
        <v>170.17</v>
      </c>
      <c r="F259" s="4">
        <v>147.59</v>
      </c>
      <c r="G259" s="4">
        <v>181.27</v>
      </c>
      <c r="H259" s="4">
        <v>156.13999999999999</v>
      </c>
    </row>
    <row r="260" spans="2:8" x14ac:dyDescent="0.25">
      <c r="B260" s="4">
        <v>16</v>
      </c>
      <c r="C260" s="4">
        <v>425.22</v>
      </c>
      <c r="D260" s="4">
        <v>179.01</v>
      </c>
      <c r="E260" s="4">
        <v>194.51</v>
      </c>
      <c r="F260" s="4">
        <v>161.09</v>
      </c>
      <c r="G260" s="4">
        <v>235.34</v>
      </c>
      <c r="H260" s="4">
        <v>185.68</v>
      </c>
    </row>
    <row r="261" spans="2:8" x14ac:dyDescent="0.25">
      <c r="B261" s="4">
        <v>19</v>
      </c>
      <c r="C261" s="4">
        <v>454.17</v>
      </c>
      <c r="D261" s="4">
        <v>255.81</v>
      </c>
      <c r="E261" s="4">
        <v>250.59</v>
      </c>
      <c r="F261" s="4">
        <v>210.21</v>
      </c>
      <c r="G261" s="4">
        <v>277.43</v>
      </c>
      <c r="H261" s="4">
        <v>251.94</v>
      </c>
    </row>
    <row r="262" spans="2:8" x14ac:dyDescent="0.25">
      <c r="C262" s="78" t="s">
        <v>215</v>
      </c>
      <c r="D262" s="78"/>
      <c r="E262" s="78"/>
      <c r="F262" s="78"/>
      <c r="G262" s="78"/>
      <c r="H262" s="78"/>
    </row>
    <row r="263" spans="2:8" x14ac:dyDescent="0.25">
      <c r="B263" s="4">
        <v>9</v>
      </c>
      <c r="C263" s="4">
        <v>136.56</v>
      </c>
      <c r="D263" s="4">
        <v>147.08000000000001</v>
      </c>
      <c r="E263" s="4">
        <v>128.09</v>
      </c>
      <c r="F263" s="4">
        <v>155.75</v>
      </c>
      <c r="G263" s="4">
        <v>152.76</v>
      </c>
      <c r="H263" s="4">
        <v>147.22999999999999</v>
      </c>
    </row>
    <row r="264" spans="2:8" x14ac:dyDescent="0.25">
      <c r="B264" s="4">
        <v>13</v>
      </c>
      <c r="C264" s="4">
        <v>61.95</v>
      </c>
      <c r="D264" s="4">
        <v>105.2</v>
      </c>
      <c r="E264" s="4">
        <v>85.47</v>
      </c>
      <c r="F264" s="4">
        <v>38.229999999999997</v>
      </c>
      <c r="G264" s="4">
        <v>45.85</v>
      </c>
      <c r="H264" s="4">
        <v>34.090000000000003</v>
      </c>
    </row>
    <row r="265" spans="2:8" x14ac:dyDescent="0.25">
      <c r="B265" s="4">
        <v>16</v>
      </c>
      <c r="C265" s="4">
        <v>47.09</v>
      </c>
      <c r="D265" s="4">
        <v>124.08</v>
      </c>
      <c r="E265" s="4">
        <v>92.72</v>
      </c>
      <c r="F265" s="4">
        <v>13.5</v>
      </c>
      <c r="G265" s="4">
        <v>13.5</v>
      </c>
      <c r="H265" s="4">
        <v>7.81</v>
      </c>
    </row>
    <row r="266" spans="2:8" x14ac:dyDescent="0.25">
      <c r="B266" s="4">
        <v>19</v>
      </c>
      <c r="C266" s="4">
        <v>51.45</v>
      </c>
      <c r="D266" s="4">
        <v>138.72</v>
      </c>
      <c r="E266" s="4">
        <v>118.59</v>
      </c>
      <c r="F266" s="4">
        <v>0</v>
      </c>
      <c r="G266" s="4">
        <v>0</v>
      </c>
      <c r="H266" s="4">
        <v>0</v>
      </c>
    </row>
    <row r="267" spans="2:8" x14ac:dyDescent="0.25">
      <c r="C267" s="78" t="s">
        <v>216</v>
      </c>
      <c r="D267" s="78"/>
      <c r="E267" s="78"/>
      <c r="F267" s="78"/>
      <c r="G267" s="78"/>
      <c r="H267" s="78"/>
    </row>
    <row r="268" spans="2:8" x14ac:dyDescent="0.25">
      <c r="B268" s="4">
        <v>9</v>
      </c>
      <c r="C268" s="4">
        <v>247.06</v>
      </c>
      <c r="D268" s="4">
        <v>237.66</v>
      </c>
      <c r="E268" s="4">
        <v>226.22</v>
      </c>
      <c r="F268" s="4">
        <v>238.78</v>
      </c>
      <c r="G268" s="4">
        <v>205.7</v>
      </c>
      <c r="H268" s="4">
        <v>195.48</v>
      </c>
    </row>
    <row r="269" spans="2:8" x14ac:dyDescent="0.25">
      <c r="B269" s="4">
        <v>13</v>
      </c>
      <c r="C269" s="4">
        <v>298.64999999999998</v>
      </c>
      <c r="D269" s="4">
        <v>239.86</v>
      </c>
      <c r="E269" s="4">
        <v>222.99</v>
      </c>
      <c r="F269" s="4">
        <v>274.95</v>
      </c>
      <c r="G269" s="4">
        <v>199.59</v>
      </c>
      <c r="H269" s="4">
        <v>198.4</v>
      </c>
    </row>
    <row r="270" spans="2:8" x14ac:dyDescent="0.25">
      <c r="B270" s="4">
        <v>16</v>
      </c>
      <c r="C270" s="4">
        <v>246.38</v>
      </c>
      <c r="D270" s="4">
        <v>231.66</v>
      </c>
      <c r="E270" s="4">
        <v>240.02</v>
      </c>
      <c r="F270" s="4">
        <v>223.85</v>
      </c>
      <c r="G270" s="4">
        <v>135.87</v>
      </c>
      <c r="H270" s="4">
        <v>158.91999999999999</v>
      </c>
    </row>
    <row r="271" spans="2:8" x14ac:dyDescent="0.25">
      <c r="B271" s="4">
        <v>19</v>
      </c>
      <c r="C271" s="4">
        <v>444.69</v>
      </c>
      <c r="D271" s="4">
        <v>353.35</v>
      </c>
      <c r="E271" s="4">
        <v>374.67</v>
      </c>
      <c r="F271" s="4">
        <v>337.33</v>
      </c>
      <c r="G271" s="4">
        <v>263.35000000000002</v>
      </c>
      <c r="H271" s="4">
        <v>280.67</v>
      </c>
    </row>
    <row r="272" spans="2:8" x14ac:dyDescent="0.25">
      <c r="C272" s="78" t="s">
        <v>217</v>
      </c>
      <c r="D272" s="78"/>
      <c r="E272" s="78"/>
      <c r="F272" s="78"/>
      <c r="G272" s="78"/>
      <c r="H272" s="78"/>
    </row>
    <row r="273" spans="1:9" x14ac:dyDescent="0.25">
      <c r="B273" s="4">
        <v>9</v>
      </c>
      <c r="C273" s="4">
        <v>158.25</v>
      </c>
      <c r="D273" s="4">
        <v>156.12</v>
      </c>
      <c r="E273" s="4">
        <v>176.07</v>
      </c>
      <c r="F273" s="4">
        <v>210.8</v>
      </c>
      <c r="G273" s="4">
        <v>287.17</v>
      </c>
      <c r="H273" s="4">
        <v>246.52</v>
      </c>
    </row>
    <row r="274" spans="1:9" x14ac:dyDescent="0.25">
      <c r="B274" s="4">
        <v>13</v>
      </c>
      <c r="C274" s="4">
        <v>291.33</v>
      </c>
      <c r="D274" s="4">
        <v>142.63999999999999</v>
      </c>
      <c r="E274" s="4">
        <v>239.86</v>
      </c>
      <c r="F274" s="4">
        <v>146.63</v>
      </c>
      <c r="G274" s="4">
        <v>198.4</v>
      </c>
      <c r="H274" s="4">
        <v>252.74</v>
      </c>
    </row>
    <row r="275" spans="1:9" x14ac:dyDescent="0.25">
      <c r="B275" s="4">
        <v>16</v>
      </c>
      <c r="C275" s="4">
        <v>255.88</v>
      </c>
      <c r="D275" s="4">
        <v>180.72</v>
      </c>
      <c r="E275" s="4">
        <v>231.66</v>
      </c>
      <c r="F275" s="4">
        <v>135.87</v>
      </c>
      <c r="G275" s="4">
        <v>158.91999999999999</v>
      </c>
      <c r="H275" s="4">
        <v>185.17</v>
      </c>
    </row>
    <row r="276" spans="1:9" x14ac:dyDescent="0.25">
      <c r="B276" s="4">
        <v>19</v>
      </c>
      <c r="C276" s="4">
        <v>424.47</v>
      </c>
      <c r="D276" s="4">
        <v>321.76</v>
      </c>
      <c r="E276" s="4">
        <v>353.35</v>
      </c>
      <c r="F276" s="4">
        <v>199</v>
      </c>
      <c r="G276" s="4">
        <v>252.32</v>
      </c>
      <c r="H276" s="4">
        <v>228.52</v>
      </c>
    </row>
    <row r="277" spans="1:9" x14ac:dyDescent="0.25">
      <c r="B277" s="4"/>
      <c r="C277" s="4"/>
      <c r="D277" s="4"/>
      <c r="E277" s="4"/>
      <c r="F277" s="4"/>
      <c r="G277" s="4"/>
      <c r="H277" s="4"/>
    </row>
    <row r="278" spans="1:9" x14ac:dyDescent="0.25">
      <c r="A278" s="3" t="s">
        <v>376</v>
      </c>
      <c r="C278" s="4"/>
      <c r="D278" s="4"/>
      <c r="E278" s="4"/>
      <c r="F278" s="4"/>
      <c r="G278" s="4"/>
      <c r="H278" s="4"/>
    </row>
    <row r="279" spans="1:9" x14ac:dyDescent="0.25">
      <c r="A279" s="22" t="s">
        <v>188</v>
      </c>
      <c r="B279" s="22" t="s">
        <v>190</v>
      </c>
      <c r="C279" s="4"/>
      <c r="D279" s="4"/>
      <c r="E279" s="4"/>
      <c r="F279" s="4"/>
      <c r="G279" s="4"/>
      <c r="H279" s="4"/>
    </row>
    <row r="280" spans="1:9" x14ac:dyDescent="0.25">
      <c r="A280" s="22" t="s">
        <v>375</v>
      </c>
      <c r="B280" s="4" t="s">
        <v>17</v>
      </c>
      <c r="C280" s="4" t="s">
        <v>372</v>
      </c>
      <c r="D280" s="4" t="s">
        <v>373</v>
      </c>
      <c r="E280" s="4" t="s">
        <v>374</v>
      </c>
      <c r="F280" s="4"/>
      <c r="G280" s="4"/>
      <c r="H280" s="4"/>
    </row>
    <row r="281" spans="1:9" x14ac:dyDescent="0.25">
      <c r="B281" s="37">
        <v>5578.56</v>
      </c>
      <c r="C281" s="37">
        <v>1432.31</v>
      </c>
      <c r="D281" s="37">
        <v>6444.39</v>
      </c>
      <c r="E281" s="37">
        <v>4268.43</v>
      </c>
      <c r="F281" s="4"/>
      <c r="G281" s="4"/>
      <c r="H281" s="4"/>
    </row>
    <row r="282" spans="1:9" x14ac:dyDescent="0.25">
      <c r="B282" s="37">
        <v>5301.59</v>
      </c>
      <c r="C282" s="37">
        <v>2131.79</v>
      </c>
      <c r="D282" s="37">
        <v>9394.4599999999991</v>
      </c>
      <c r="E282" s="37">
        <v>5069.32</v>
      </c>
      <c r="F282" s="4"/>
      <c r="G282" s="4"/>
      <c r="H282" s="4"/>
    </row>
    <row r="283" spans="1:9" x14ac:dyDescent="0.25">
      <c r="B283" s="37">
        <v>6579.69</v>
      </c>
      <c r="C283" s="37">
        <v>3200.12</v>
      </c>
      <c r="D283" s="37">
        <v>8265.65</v>
      </c>
      <c r="E283" s="37">
        <v>3787.96</v>
      </c>
      <c r="F283" s="4"/>
      <c r="G283" s="4"/>
      <c r="I283" s="22"/>
    </row>
    <row r="284" spans="1:9" x14ac:dyDescent="0.25">
      <c r="B284" s="37">
        <v>5853.75</v>
      </c>
      <c r="C284" s="37">
        <v>3981.08</v>
      </c>
      <c r="D284" s="37">
        <v>9135.5</v>
      </c>
      <c r="E284" s="37">
        <v>2597.02</v>
      </c>
      <c r="F284" s="4"/>
      <c r="G284" s="4"/>
      <c r="H284" s="3"/>
    </row>
    <row r="285" spans="1:9" x14ac:dyDescent="0.25">
      <c r="B285" s="37">
        <v>3836.36</v>
      </c>
      <c r="C285" s="37">
        <v>3299.06</v>
      </c>
      <c r="D285" s="37">
        <v>9351.36</v>
      </c>
      <c r="E285" s="37">
        <v>3836.36</v>
      </c>
      <c r="F285" s="4"/>
      <c r="G285" s="4"/>
      <c r="H285" s="4"/>
    </row>
    <row r="286" spans="1:9" x14ac:dyDescent="0.25">
      <c r="B286" s="37">
        <v>5899.45</v>
      </c>
      <c r="C286" s="37">
        <v>2749.46</v>
      </c>
      <c r="D286" s="37">
        <v>10592.16</v>
      </c>
      <c r="E286" s="37">
        <v>3932.92</v>
      </c>
      <c r="F286" s="4"/>
      <c r="G286" s="4"/>
      <c r="H286" s="4"/>
    </row>
    <row r="287" spans="1:9" x14ac:dyDescent="0.25">
      <c r="B287" s="4"/>
      <c r="C287" s="4"/>
      <c r="D287" s="4"/>
      <c r="E287" s="4"/>
      <c r="F287" s="4"/>
      <c r="G287" s="4"/>
      <c r="H287" s="4"/>
    </row>
    <row r="288" spans="1:9" x14ac:dyDescent="0.25">
      <c r="A288" s="3" t="s">
        <v>371</v>
      </c>
      <c r="B288" s="4"/>
      <c r="C288" s="4"/>
      <c r="D288" s="4"/>
      <c r="E288" s="4"/>
      <c r="F288" s="4"/>
      <c r="G288" s="4"/>
      <c r="H288" s="4"/>
    </row>
    <row r="289" spans="1:42" ht="14.5" x14ac:dyDescent="0.25">
      <c r="A289" s="4" t="s">
        <v>135</v>
      </c>
    </row>
    <row r="290" spans="1:42" x14ac:dyDescent="0.25">
      <c r="B290" s="4"/>
      <c r="C290" s="78" t="s">
        <v>17</v>
      </c>
      <c r="D290" s="78"/>
      <c r="E290" s="78"/>
      <c r="F290" s="78"/>
      <c r="G290" s="78"/>
      <c r="H290" s="78"/>
      <c r="I290" s="4"/>
      <c r="J290" s="4"/>
      <c r="K290" s="4"/>
      <c r="L290" s="4"/>
      <c r="S290" s="4"/>
      <c r="T290" s="4"/>
      <c r="U290" s="4"/>
      <c r="V290" s="4"/>
      <c r="AM290" s="4"/>
      <c r="AN290" s="4"/>
      <c r="AO290" s="4"/>
      <c r="AP290" s="4"/>
    </row>
    <row r="291" spans="1:42" x14ac:dyDescent="0.25">
      <c r="B291" s="4">
        <v>6</v>
      </c>
      <c r="C291" s="4">
        <v>153.74</v>
      </c>
      <c r="D291" s="4">
        <v>96.07</v>
      </c>
      <c r="E291" s="4">
        <v>107.08</v>
      </c>
      <c r="F291" s="4">
        <v>84.69</v>
      </c>
      <c r="G291" s="4">
        <v>101.94</v>
      </c>
      <c r="H291" s="4">
        <v>97.81</v>
      </c>
      <c r="I291" s="4"/>
      <c r="J291" s="4"/>
      <c r="K291" s="4"/>
      <c r="L291" s="4"/>
      <c r="S291" s="4"/>
      <c r="T291" s="4"/>
      <c r="U291" s="4"/>
      <c r="V291" s="4"/>
      <c r="AM291" s="4"/>
      <c r="AN291" s="4"/>
      <c r="AO291" s="4"/>
      <c r="AP291" s="4"/>
    </row>
    <row r="292" spans="1:42" x14ac:dyDescent="0.25">
      <c r="B292" s="4">
        <v>10</v>
      </c>
      <c r="C292" s="4">
        <v>220.09</v>
      </c>
      <c r="D292" s="4">
        <v>168.95</v>
      </c>
      <c r="E292" s="4">
        <v>204.49</v>
      </c>
      <c r="F292" s="4">
        <v>148.79</v>
      </c>
      <c r="G292" s="4">
        <v>190.93</v>
      </c>
      <c r="H292" s="4">
        <v>195.3</v>
      </c>
      <c r="I292" s="4"/>
      <c r="J292" s="4"/>
      <c r="K292" s="4"/>
      <c r="L292" s="4"/>
      <c r="S292" s="4"/>
      <c r="T292" s="4"/>
      <c r="U292" s="4"/>
      <c r="V292" s="4"/>
      <c r="AM292" s="4"/>
      <c r="AN292" s="4"/>
      <c r="AO292" s="4"/>
      <c r="AP292" s="4"/>
    </row>
    <row r="293" spans="1:42" x14ac:dyDescent="0.25">
      <c r="B293" s="4">
        <v>13</v>
      </c>
      <c r="C293" s="4">
        <v>299.52</v>
      </c>
      <c r="D293" s="4">
        <v>241.57</v>
      </c>
      <c r="E293" s="4">
        <v>193.74</v>
      </c>
      <c r="F293" s="4">
        <v>213.84</v>
      </c>
      <c r="G293" s="4">
        <v>269.26</v>
      </c>
      <c r="H293" s="4">
        <v>281.70999999999998</v>
      </c>
      <c r="I293" s="4"/>
      <c r="J293" s="4"/>
      <c r="K293" s="4"/>
      <c r="L293" s="4"/>
      <c r="S293" s="4"/>
      <c r="T293" s="4"/>
      <c r="U293" s="4"/>
      <c r="V293" s="4"/>
      <c r="AM293" s="4"/>
      <c r="AN293" s="4"/>
      <c r="AO293" s="4"/>
      <c r="AP293" s="4"/>
    </row>
    <row r="294" spans="1:42" x14ac:dyDescent="0.25">
      <c r="B294" s="4">
        <v>16</v>
      </c>
      <c r="C294" s="4">
        <v>482.8</v>
      </c>
      <c r="D294" s="4">
        <v>412.17</v>
      </c>
      <c r="E294" s="4">
        <v>247.5</v>
      </c>
      <c r="F294" s="4">
        <v>372.14</v>
      </c>
      <c r="G294" s="4">
        <v>646.54999999999995</v>
      </c>
      <c r="H294" s="4">
        <v>417.4</v>
      </c>
      <c r="I294" s="4"/>
      <c r="J294" s="4"/>
      <c r="K294" s="4"/>
      <c r="L294" s="4"/>
      <c r="S294" s="4"/>
      <c r="T294" s="4"/>
      <c r="U294" s="4"/>
      <c r="V294" s="4"/>
      <c r="AM294" s="4"/>
      <c r="AN294" s="4"/>
      <c r="AO294" s="4"/>
      <c r="AP294" s="4"/>
    </row>
    <row r="295" spans="1:42" x14ac:dyDescent="0.25">
      <c r="B295" s="4">
        <v>19</v>
      </c>
      <c r="C295" s="4">
        <v>825.39</v>
      </c>
      <c r="D295" s="4">
        <v>767.03</v>
      </c>
      <c r="E295" s="4">
        <v>570.15</v>
      </c>
      <c r="F295" s="4">
        <v>643.86</v>
      </c>
      <c r="G295" s="4">
        <v>975.99</v>
      </c>
      <c r="H295" s="4">
        <v>580.76</v>
      </c>
      <c r="I295" s="4"/>
      <c r="J295" s="4"/>
      <c r="K295" s="4"/>
      <c r="L295" s="4"/>
      <c r="S295" s="4"/>
      <c r="T295" s="4"/>
      <c r="U295" s="4"/>
      <c r="V295" s="4"/>
      <c r="AM295" s="4"/>
      <c r="AN295" s="4"/>
      <c r="AO295" s="4"/>
      <c r="AP295" s="4"/>
    </row>
    <row r="296" spans="1:42" x14ac:dyDescent="0.25">
      <c r="C296" s="78" t="s">
        <v>218</v>
      </c>
      <c r="D296" s="78"/>
      <c r="E296" s="78"/>
      <c r="F296" s="78"/>
      <c r="G296" s="78"/>
      <c r="H296" s="78"/>
    </row>
    <row r="297" spans="1:42" x14ac:dyDescent="0.25">
      <c r="B297" s="4">
        <v>6</v>
      </c>
      <c r="C297" s="4">
        <v>134.13</v>
      </c>
      <c r="D297" s="4">
        <v>123.54</v>
      </c>
      <c r="E297" s="4">
        <v>79</v>
      </c>
      <c r="F297" s="4">
        <v>101.43</v>
      </c>
      <c r="G297" s="4">
        <v>107.42</v>
      </c>
      <c r="H297" s="4">
        <v>105.77</v>
      </c>
    </row>
    <row r="298" spans="1:42" x14ac:dyDescent="0.25">
      <c r="B298" s="4">
        <v>10</v>
      </c>
      <c r="C298" s="4">
        <v>187.34</v>
      </c>
      <c r="D298" s="4">
        <v>143.16999999999999</v>
      </c>
      <c r="E298" s="4">
        <v>154.03</v>
      </c>
      <c r="F298" s="4">
        <v>144.59</v>
      </c>
      <c r="G298" s="4">
        <v>160.18</v>
      </c>
      <c r="H298" s="4">
        <v>152.05000000000001</v>
      </c>
    </row>
    <row r="299" spans="1:42" x14ac:dyDescent="0.25">
      <c r="B299" s="4">
        <v>13</v>
      </c>
      <c r="C299" s="4">
        <v>177.84</v>
      </c>
      <c r="D299" s="4">
        <v>189.49</v>
      </c>
      <c r="E299" s="4">
        <v>148.56</v>
      </c>
      <c r="F299" s="4">
        <v>88.69</v>
      </c>
      <c r="G299" s="4">
        <v>165.93</v>
      </c>
      <c r="H299" s="4">
        <v>150.26</v>
      </c>
      <c r="J299" s="4"/>
    </row>
    <row r="300" spans="1:42" x14ac:dyDescent="0.25">
      <c r="B300" s="4">
        <v>16</v>
      </c>
      <c r="C300" s="4">
        <v>235.76</v>
      </c>
      <c r="D300" s="4">
        <v>230.66</v>
      </c>
      <c r="E300" s="4">
        <v>142.77000000000001</v>
      </c>
      <c r="F300" s="4">
        <v>133.16999999999999</v>
      </c>
      <c r="G300" s="4">
        <v>175.29</v>
      </c>
      <c r="H300" s="4">
        <v>247.12</v>
      </c>
      <c r="J300" s="4"/>
    </row>
    <row r="301" spans="1:42" x14ac:dyDescent="0.25">
      <c r="B301" s="4">
        <v>19</v>
      </c>
      <c r="C301" s="4">
        <v>392</v>
      </c>
      <c r="D301" s="4">
        <v>494.22</v>
      </c>
      <c r="E301" s="4">
        <v>231.12</v>
      </c>
      <c r="F301" s="4">
        <v>284.33999999999997</v>
      </c>
      <c r="G301" s="4">
        <v>373.54</v>
      </c>
      <c r="H301" s="4">
        <v>387.51</v>
      </c>
      <c r="J301" s="4"/>
    </row>
    <row r="302" spans="1:42" x14ac:dyDescent="0.25">
      <c r="C302" s="78" t="s">
        <v>219</v>
      </c>
      <c r="D302" s="78"/>
      <c r="E302" s="78"/>
      <c r="F302" s="78"/>
      <c r="G302" s="78"/>
      <c r="H302" s="78"/>
      <c r="I302" s="4"/>
      <c r="J302" s="4"/>
      <c r="K302" s="4"/>
      <c r="L302" s="4"/>
    </row>
    <row r="303" spans="1:42" x14ac:dyDescent="0.25">
      <c r="B303" s="4">
        <v>6</v>
      </c>
      <c r="C303" s="4">
        <v>139.46</v>
      </c>
      <c r="D303" s="4">
        <v>143.51</v>
      </c>
      <c r="E303" s="4">
        <v>111.78</v>
      </c>
      <c r="F303" s="4">
        <v>97.37</v>
      </c>
      <c r="G303" s="4">
        <v>85.85</v>
      </c>
      <c r="H303" s="4">
        <v>90.39</v>
      </c>
      <c r="I303" s="4"/>
      <c r="J303" s="4"/>
      <c r="K303" s="4"/>
      <c r="L303" s="4"/>
    </row>
    <row r="304" spans="1:42" x14ac:dyDescent="0.25">
      <c r="B304" s="4">
        <v>10</v>
      </c>
      <c r="C304" s="4">
        <v>282.11</v>
      </c>
      <c r="D304" s="4">
        <v>259.45999999999998</v>
      </c>
      <c r="E304" s="4">
        <v>306.52999999999997</v>
      </c>
      <c r="F304" s="4">
        <v>196.75</v>
      </c>
      <c r="G304" s="4">
        <v>212.73</v>
      </c>
      <c r="H304" s="4">
        <v>229.54</v>
      </c>
      <c r="I304" s="4"/>
      <c r="J304" s="4"/>
      <c r="K304" s="4"/>
      <c r="L304" s="4"/>
    </row>
    <row r="305" spans="1:12" x14ac:dyDescent="0.25">
      <c r="B305" s="4">
        <v>13</v>
      </c>
      <c r="C305" s="4">
        <v>469.93</v>
      </c>
      <c r="D305" s="4">
        <v>679.03</v>
      </c>
      <c r="E305" s="4">
        <v>609.04</v>
      </c>
      <c r="F305" s="4">
        <v>377.95</v>
      </c>
      <c r="G305" s="4">
        <v>483.22</v>
      </c>
      <c r="H305" s="4">
        <v>335.23</v>
      </c>
      <c r="I305" s="4"/>
      <c r="J305" s="4"/>
      <c r="K305" s="4"/>
      <c r="L305" s="4"/>
    </row>
    <row r="306" spans="1:12" x14ac:dyDescent="0.25">
      <c r="B306" s="4">
        <v>16</v>
      </c>
      <c r="C306" s="4">
        <v>897.28</v>
      </c>
      <c r="D306" s="4">
        <v>1107.29</v>
      </c>
      <c r="E306" s="4">
        <v>1097.58</v>
      </c>
      <c r="F306" s="4">
        <v>997.56</v>
      </c>
      <c r="G306" s="4">
        <v>1085.75</v>
      </c>
      <c r="H306" s="4">
        <v>754.63</v>
      </c>
      <c r="I306" s="4"/>
      <c r="J306" s="4"/>
      <c r="K306" s="4"/>
      <c r="L306" s="4"/>
    </row>
    <row r="307" spans="1:12" x14ac:dyDescent="0.25">
      <c r="B307" s="4">
        <v>19</v>
      </c>
      <c r="C307" s="4">
        <v>1426.97</v>
      </c>
      <c r="D307" s="4">
        <v>1523.8</v>
      </c>
      <c r="E307" s="4">
        <v>1715.31</v>
      </c>
      <c r="F307" s="4">
        <v>1388.82</v>
      </c>
      <c r="G307" s="4">
        <v>1601.97</v>
      </c>
      <c r="H307" s="4">
        <v>1188.05</v>
      </c>
      <c r="I307" s="4"/>
      <c r="J307" s="4"/>
      <c r="K307" s="4"/>
      <c r="L307" s="4"/>
    </row>
    <row r="308" spans="1:12" x14ac:dyDescent="0.25">
      <c r="C308" s="78" t="s">
        <v>220</v>
      </c>
      <c r="D308" s="78"/>
      <c r="E308" s="78"/>
      <c r="F308" s="78"/>
      <c r="G308" s="78"/>
      <c r="H308" s="78"/>
    </row>
    <row r="309" spans="1:12" x14ac:dyDescent="0.25">
      <c r="B309" s="4">
        <v>6</v>
      </c>
      <c r="C309" s="4">
        <v>127.37</v>
      </c>
      <c r="D309" s="4">
        <v>80.27</v>
      </c>
      <c r="E309" s="4">
        <v>160</v>
      </c>
      <c r="F309" s="4">
        <v>113.49</v>
      </c>
      <c r="G309" s="4">
        <v>89.13</v>
      </c>
      <c r="H309" s="4">
        <v>94.37</v>
      </c>
    </row>
    <row r="310" spans="1:12" x14ac:dyDescent="0.25">
      <c r="B310" s="4">
        <v>10</v>
      </c>
      <c r="C310" s="4">
        <v>275.29000000000002</v>
      </c>
      <c r="D310" s="4">
        <v>229.31</v>
      </c>
      <c r="E310" s="4">
        <v>286.16000000000003</v>
      </c>
      <c r="F310" s="4">
        <v>273.88</v>
      </c>
      <c r="G310" s="4">
        <v>204.03</v>
      </c>
      <c r="H310" s="4">
        <v>242.72</v>
      </c>
    </row>
    <row r="311" spans="1:12" x14ac:dyDescent="0.25">
      <c r="B311" s="4">
        <v>13</v>
      </c>
      <c r="C311" s="4">
        <v>532.16999999999996</v>
      </c>
      <c r="D311" s="4">
        <v>516.84</v>
      </c>
      <c r="E311" s="4">
        <v>614.99</v>
      </c>
      <c r="F311" s="4">
        <v>434.58</v>
      </c>
      <c r="G311" s="4">
        <v>416.66</v>
      </c>
      <c r="H311" s="4">
        <v>500.73</v>
      </c>
    </row>
    <row r="312" spans="1:12" x14ac:dyDescent="0.25">
      <c r="B312" s="4">
        <v>16</v>
      </c>
      <c r="C312" s="4">
        <v>1076.51</v>
      </c>
      <c r="D312" s="4">
        <v>982.56</v>
      </c>
      <c r="E312" s="4">
        <v>1224.48</v>
      </c>
      <c r="F312" s="4">
        <v>1093.71</v>
      </c>
      <c r="G312" s="4">
        <v>948.75</v>
      </c>
      <c r="H312" s="4">
        <v>1113.5</v>
      </c>
    </row>
    <row r="313" spans="1:12" x14ac:dyDescent="0.25">
      <c r="B313" s="4">
        <v>19</v>
      </c>
      <c r="C313" s="4">
        <v>1676.34</v>
      </c>
      <c r="D313" s="4">
        <v>1500.1</v>
      </c>
      <c r="E313" s="4">
        <v>1803.36</v>
      </c>
      <c r="F313" s="4">
        <v>1543.55</v>
      </c>
      <c r="G313" s="4">
        <v>1726.63</v>
      </c>
      <c r="H313" s="4">
        <v>1630.24</v>
      </c>
    </row>
    <row r="314" spans="1:12" x14ac:dyDescent="0.25">
      <c r="A314" s="3" t="s">
        <v>221</v>
      </c>
      <c r="B314" s="4"/>
      <c r="C314" s="4"/>
      <c r="D314" s="4"/>
      <c r="E314" s="4"/>
      <c r="F314" s="4"/>
      <c r="G314" s="4"/>
      <c r="H314" s="4"/>
    </row>
    <row r="315" spans="1:12" x14ac:dyDescent="0.25">
      <c r="A315" s="5" t="s">
        <v>129</v>
      </c>
      <c r="B315" s="5"/>
      <c r="C315" s="5"/>
    </row>
    <row r="316" spans="1:12" ht="14.5" x14ac:dyDescent="0.25">
      <c r="A316" s="11" t="s">
        <v>106</v>
      </c>
      <c r="B316" s="4" t="s">
        <v>222</v>
      </c>
      <c r="C316" s="5"/>
    </row>
    <row r="317" spans="1:12" x14ac:dyDescent="0.25">
      <c r="B317" s="4" t="s">
        <v>17</v>
      </c>
      <c r="C317" s="4" t="s">
        <v>45</v>
      </c>
      <c r="D317" s="4" t="s">
        <v>219</v>
      </c>
      <c r="E317" s="4" t="s">
        <v>223</v>
      </c>
    </row>
    <row r="318" spans="1:12" x14ac:dyDescent="0.25">
      <c r="B318" s="70">
        <v>23.49363</v>
      </c>
      <c r="C318" s="70">
        <v>21.995190000000001</v>
      </c>
      <c r="D318" s="70">
        <v>3.740157</v>
      </c>
      <c r="E318" s="70">
        <v>4.2633229999999998</v>
      </c>
    </row>
    <row r="319" spans="1:12" x14ac:dyDescent="0.25">
      <c r="B319" s="70">
        <v>8.0023029999999995</v>
      </c>
      <c r="C319" s="70">
        <v>42.61271</v>
      </c>
      <c r="D319" s="70">
        <v>3.5671460000000002</v>
      </c>
      <c r="E319" s="70">
        <v>3.2834850000000002</v>
      </c>
    </row>
    <row r="320" spans="1:12" x14ac:dyDescent="0.25">
      <c r="B320" s="70">
        <v>11.43745</v>
      </c>
      <c r="C320" s="70">
        <v>33.789169999999999</v>
      </c>
      <c r="D320" s="70">
        <v>5.2255050000000001</v>
      </c>
      <c r="E320" s="70">
        <v>5.1454139999999997</v>
      </c>
    </row>
    <row r="321" spans="2:5" x14ac:dyDescent="0.25">
      <c r="B321" s="70">
        <v>15.34801</v>
      </c>
      <c r="C321" s="70">
        <v>36.495060000000002</v>
      </c>
      <c r="D321" s="70">
        <v>2.6661929999999998</v>
      </c>
      <c r="E321" s="70">
        <v>8.3333329999999997</v>
      </c>
    </row>
    <row r="322" spans="2:5" x14ac:dyDescent="0.25">
      <c r="B322" s="70">
        <v>11.33019</v>
      </c>
      <c r="C322" s="70">
        <v>22.927099999999999</v>
      </c>
      <c r="D322" s="70">
        <v>1.873602</v>
      </c>
      <c r="E322" s="70">
        <v>5.6524349999999997</v>
      </c>
    </row>
    <row r="323" spans="2:5" x14ac:dyDescent="0.25">
      <c r="B323" s="70">
        <v>8.168317</v>
      </c>
      <c r="C323" s="70">
        <v>35.529060000000001</v>
      </c>
      <c r="D323" s="70">
        <v>7.2094300000000002</v>
      </c>
      <c r="E323" s="70">
        <v>3.553299</v>
      </c>
    </row>
  </sheetData>
  <mergeCells count="32">
    <mergeCell ref="C5:H5"/>
    <mergeCell ref="C11:H11"/>
    <mergeCell ref="C17:H17"/>
    <mergeCell ref="C27:J27"/>
    <mergeCell ref="C32:J32"/>
    <mergeCell ref="C37:J37"/>
    <mergeCell ref="C42:J42"/>
    <mergeCell ref="C50:H50"/>
    <mergeCell ref="C55:H55"/>
    <mergeCell ref="C60:H60"/>
    <mergeCell ref="C65:H65"/>
    <mergeCell ref="C70:H70"/>
    <mergeCell ref="C75:H75"/>
    <mergeCell ref="C83:H83"/>
    <mergeCell ref="C89:H89"/>
    <mergeCell ref="C95:H95"/>
    <mergeCell ref="C101:H101"/>
    <mergeCell ref="B110:D110"/>
    <mergeCell ref="E110:G110"/>
    <mergeCell ref="H110:J110"/>
    <mergeCell ref="C237:H237"/>
    <mergeCell ref="C242:H242"/>
    <mergeCell ref="C247:H247"/>
    <mergeCell ref="C252:H252"/>
    <mergeCell ref="C257:H257"/>
    <mergeCell ref="C302:H302"/>
    <mergeCell ref="C308:H308"/>
    <mergeCell ref="C262:H262"/>
    <mergeCell ref="C267:H267"/>
    <mergeCell ref="C272:H272"/>
    <mergeCell ref="C290:H290"/>
    <mergeCell ref="C296:H296"/>
  </mergeCells>
  <phoneticPr fontId="25" type="noConversion"/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34"/>
  <sheetViews>
    <sheetView workbookViewId="0">
      <selection activeCell="N64" sqref="N64"/>
    </sheetView>
  </sheetViews>
  <sheetFormatPr defaultColWidth="9" defaultRowHeight="14" x14ac:dyDescent="0.25"/>
  <cols>
    <col min="1" max="1" width="9" style="1"/>
    <col min="2" max="2" width="14.81640625" style="1" customWidth="1"/>
    <col min="3" max="3" width="10.81640625" style="1" customWidth="1"/>
    <col min="4" max="6" width="9.81640625" style="1"/>
    <col min="7" max="7" width="9.54296875" style="1"/>
    <col min="8" max="8" width="14.453125" style="1" customWidth="1"/>
    <col min="9" max="9" width="12.1796875" style="1" customWidth="1"/>
    <col min="10" max="10" width="19.81640625" style="1" customWidth="1"/>
    <col min="11" max="11" width="14" style="1" customWidth="1"/>
    <col min="12" max="12" width="9" style="1" customWidth="1"/>
    <col min="13" max="13" width="9.54296875" style="1"/>
    <col min="14" max="14" width="9" style="1"/>
    <col min="15" max="15" width="11.08984375" style="1" customWidth="1"/>
    <col min="16" max="16384" width="9" style="1"/>
  </cols>
  <sheetData>
    <row r="1" spans="1:20" x14ac:dyDescent="0.25">
      <c r="A1" s="2" t="s">
        <v>284</v>
      </c>
    </row>
    <row r="2" spans="1:20" x14ac:dyDescent="0.25">
      <c r="A2" s="3" t="s">
        <v>455</v>
      </c>
    </row>
    <row r="3" spans="1:20" s="10" customFormat="1" ht="12.5" x14ac:dyDescent="0.25"/>
    <row r="4" spans="1:20" s="10" customFormat="1" ht="12.5" x14ac:dyDescent="0.25"/>
    <row r="5" spans="1:20" x14ac:dyDescent="0.25">
      <c r="K5" s="6"/>
      <c r="L5" s="6"/>
      <c r="M5" s="6"/>
      <c r="N5" s="6"/>
      <c r="O5" s="6"/>
      <c r="P5" s="6"/>
      <c r="Q5" s="6"/>
      <c r="R5" s="6"/>
      <c r="S5" s="6"/>
      <c r="T5" s="6"/>
    </row>
    <row r="16" spans="1:20" x14ac:dyDescent="0.25">
      <c r="A16" s="3" t="s">
        <v>360</v>
      </c>
    </row>
    <row r="17" spans="1:9" x14ac:dyDescent="0.25">
      <c r="A17" s="10" t="s">
        <v>285</v>
      </c>
      <c r="B17" s="10"/>
      <c r="C17" s="10"/>
      <c r="D17" s="10"/>
      <c r="E17" s="10"/>
      <c r="F17" s="10"/>
      <c r="G17" s="10"/>
      <c r="H17" s="10"/>
      <c r="I17" s="10"/>
    </row>
    <row r="18" spans="1:9" x14ac:dyDescent="0.25">
      <c r="A18" s="10"/>
      <c r="B18" s="10" t="s">
        <v>286</v>
      </c>
      <c r="C18" s="85" t="s">
        <v>161</v>
      </c>
      <c r="D18" s="85"/>
      <c r="E18" s="85"/>
      <c r="F18" s="10"/>
      <c r="G18" s="86" t="s">
        <v>287</v>
      </c>
      <c r="H18" s="86"/>
      <c r="I18" s="86"/>
    </row>
    <row r="19" spans="1:9" x14ac:dyDescent="0.3">
      <c r="B19" s="9" t="s">
        <v>185</v>
      </c>
      <c r="C19" s="6">
        <v>0.184</v>
      </c>
      <c r="D19" s="6">
        <v>0.25800000000000001</v>
      </c>
      <c r="E19" s="6">
        <v>0.17100000000000001</v>
      </c>
      <c r="F19" s="6"/>
      <c r="G19" s="6">
        <v>1.371</v>
      </c>
      <c r="H19" s="6">
        <v>1.177</v>
      </c>
      <c r="I19" s="6">
        <v>1.153</v>
      </c>
    </row>
    <row r="20" spans="1:9" x14ac:dyDescent="0.3">
      <c r="B20" s="9" t="s">
        <v>186</v>
      </c>
      <c r="C20" s="6">
        <v>2.9000000000000001E-2</v>
      </c>
      <c r="D20" s="6">
        <v>1.2E-2</v>
      </c>
      <c r="E20" s="6">
        <v>1.4E-2</v>
      </c>
      <c r="F20" s="6"/>
      <c r="G20" s="6">
        <v>2.0590000000000002</v>
      </c>
      <c r="H20" s="6">
        <v>1.627</v>
      </c>
      <c r="I20" s="6">
        <v>1.8049999999999999</v>
      </c>
    </row>
    <row r="21" spans="1:9" x14ac:dyDescent="0.3">
      <c r="B21" s="9" t="s">
        <v>187</v>
      </c>
      <c r="C21" s="6">
        <v>4.3999999999999997E-2</v>
      </c>
      <c r="D21" s="6">
        <v>8.5999999999999993E-2</v>
      </c>
      <c r="E21" s="6">
        <v>0.125</v>
      </c>
      <c r="F21" s="6"/>
      <c r="G21" s="6">
        <v>1.542</v>
      </c>
      <c r="H21" s="6">
        <v>1.6419999999999999</v>
      </c>
      <c r="I21" s="6">
        <v>1.5</v>
      </c>
    </row>
    <row r="22" spans="1:9" x14ac:dyDescent="0.25">
      <c r="B22" s="6"/>
      <c r="C22" s="6"/>
      <c r="D22" s="6"/>
      <c r="E22" s="6"/>
      <c r="G22" s="6"/>
      <c r="H22" s="6"/>
      <c r="I22" s="6"/>
    </row>
    <row r="23" spans="1:9" x14ac:dyDescent="0.3">
      <c r="B23" s="22" t="s">
        <v>431</v>
      </c>
      <c r="C23" s="9" t="s">
        <v>185</v>
      </c>
      <c r="D23" s="9" t="s">
        <v>186</v>
      </c>
      <c r="E23" s="9" t="s">
        <v>187</v>
      </c>
      <c r="G23"/>
      <c r="H23"/>
    </row>
    <row r="24" spans="1:9" x14ac:dyDescent="0.25">
      <c r="B24" s="22" t="s">
        <v>429</v>
      </c>
      <c r="C24" s="60">
        <v>31.59</v>
      </c>
      <c r="D24" s="60">
        <v>37.83</v>
      </c>
      <c r="E24" s="60">
        <v>36.65</v>
      </c>
      <c r="F24" s="22" t="s">
        <v>430</v>
      </c>
      <c r="G24" s="68">
        <f>2^(C36-C24)*100</f>
        <v>0.18367936035681418</v>
      </c>
      <c r="H24" s="68">
        <f>2^(D36-D24)*100</f>
        <v>2.8794320650216837E-2</v>
      </c>
      <c r="I24" s="68">
        <f>2^(E36-E24)*100</f>
        <v>4.435564176058119E-2</v>
      </c>
    </row>
    <row r="25" spans="1:9" x14ac:dyDescent="0.25">
      <c r="B25" s="22"/>
      <c r="C25" s="60">
        <v>31.1</v>
      </c>
      <c r="D25" s="60">
        <v>39.049999999999997</v>
      </c>
      <c r="E25" s="60">
        <v>35.69</v>
      </c>
      <c r="F25" s="22"/>
      <c r="G25" s="68">
        <f>2^(C36-C25)*100</f>
        <v>0.25796753643196041</v>
      </c>
      <c r="H25" s="68">
        <f>2^(D36-D25)*100</f>
        <v>1.2360904237991016E-2</v>
      </c>
      <c r="I25" s="68">
        <f>2^(E36-E25)*100</f>
        <v>8.6285468808152618E-2</v>
      </c>
    </row>
    <row r="26" spans="1:9" x14ac:dyDescent="0.25">
      <c r="B26" s="22"/>
      <c r="C26" s="60">
        <v>31.69</v>
      </c>
      <c r="D26" s="60">
        <v>38.92</v>
      </c>
      <c r="E26" s="60">
        <v>35.15</v>
      </c>
      <c r="F26" s="22"/>
      <c r="G26" s="68">
        <f>2^(C36-C26)*100</f>
        <v>0.17137890307728543</v>
      </c>
      <c r="H26" s="68">
        <f>2^(D36-D26)*100</f>
        <v>1.3526459649520713E-2</v>
      </c>
      <c r="I26" s="68">
        <f>2^(E36-E26)*100</f>
        <v>0.12545670029115272</v>
      </c>
    </row>
    <row r="27" spans="1:9" x14ac:dyDescent="0.25">
      <c r="B27" s="22"/>
      <c r="C27" s="60"/>
      <c r="D27" s="60"/>
      <c r="E27" s="60"/>
      <c r="F27"/>
      <c r="G27"/>
    </row>
    <row r="28" spans="1:9" x14ac:dyDescent="0.25">
      <c r="B28" s="22" t="s">
        <v>428</v>
      </c>
      <c r="C28" s="60">
        <v>28.69</v>
      </c>
      <c r="D28" s="60">
        <v>31.67</v>
      </c>
      <c r="E28" s="60">
        <v>31.53</v>
      </c>
      <c r="F28" s="22" t="s">
        <v>430</v>
      </c>
      <c r="G28" s="68">
        <f>2^(C36-C28)*100</f>
        <v>1.3710312246182825</v>
      </c>
      <c r="H28" s="68">
        <f>2^(D36-D28)*100</f>
        <v>2.0589775431689277</v>
      </c>
      <c r="I28" s="68">
        <f>2^(E36-E28)*100</f>
        <v>1.5424903120300866</v>
      </c>
    </row>
    <row r="29" spans="1:9" x14ac:dyDescent="0.25">
      <c r="B29" s="22"/>
      <c r="C29" s="60">
        <v>28.91</v>
      </c>
      <c r="D29" s="60">
        <v>32.01</v>
      </c>
      <c r="E29" s="60">
        <v>31.44</v>
      </c>
      <c r="F29" s="22"/>
      <c r="G29" s="68">
        <f>2^(C36-C29)*100</f>
        <v>1.1771200217341853</v>
      </c>
      <c r="H29" s="68">
        <f>2^(D36-D29)*100</f>
        <v>1.6266773193024169</v>
      </c>
      <c r="I29" s="68">
        <f>2^(E36-E29)*100</f>
        <v>1.6417806948480027</v>
      </c>
    </row>
    <row r="30" spans="1:9" x14ac:dyDescent="0.25">
      <c r="B30" s="22"/>
      <c r="C30" s="60">
        <v>28.94</v>
      </c>
      <c r="D30" s="60">
        <v>31.86</v>
      </c>
      <c r="E30" s="60">
        <v>31.57</v>
      </c>
      <c r="F30" s="22"/>
      <c r="G30" s="68">
        <f>2^(C36-C30)*100</f>
        <v>1.1528952419824248</v>
      </c>
      <c r="H30" s="68">
        <f>2^(D36-D30)*100</f>
        <v>1.8049114944031177</v>
      </c>
      <c r="I30" s="68">
        <f>2^(E36-E30)*100</f>
        <v>1.5003108333315835</v>
      </c>
    </row>
    <row r="31" spans="1:9" x14ac:dyDescent="0.25">
      <c r="B31" s="22"/>
      <c r="C31" s="60"/>
      <c r="D31" s="60"/>
      <c r="E31" s="60"/>
      <c r="G31"/>
      <c r="H31"/>
    </row>
    <row r="32" spans="1:9" x14ac:dyDescent="0.25">
      <c r="B32" s="22" t="s">
        <v>432</v>
      </c>
      <c r="C32" s="60">
        <v>25.75</v>
      </c>
      <c r="D32" s="60">
        <v>29.13</v>
      </c>
      <c r="E32" s="60">
        <v>28.72</v>
      </c>
      <c r="G32"/>
      <c r="H32"/>
    </row>
    <row r="33" spans="1:9" x14ac:dyDescent="0.25">
      <c r="B33" s="22"/>
      <c r="C33" s="60">
        <v>25.77</v>
      </c>
      <c r="D33" s="62">
        <v>29.5</v>
      </c>
      <c r="E33" s="60">
        <v>27.88</v>
      </c>
      <c r="G33"/>
      <c r="H33"/>
    </row>
    <row r="34" spans="1:9" x14ac:dyDescent="0.25">
      <c r="B34" s="22"/>
      <c r="C34" s="60">
        <v>25.95</v>
      </c>
      <c r="D34" s="60">
        <v>29.54</v>
      </c>
      <c r="E34" s="60">
        <v>29.9</v>
      </c>
      <c r="G34"/>
      <c r="H34"/>
    </row>
    <row r="35" spans="1:9" x14ac:dyDescent="0.25">
      <c r="B35" s="22" t="s">
        <v>433</v>
      </c>
      <c r="C35" s="62">
        <f>AVERAGE(C32:C34)</f>
        <v>25.823333333333334</v>
      </c>
      <c r="D35" s="62">
        <f>AVERAGE(D32:D34)</f>
        <v>29.389999999999997</v>
      </c>
      <c r="E35" s="62">
        <f>AVERAGE(E32:E34)</f>
        <v>28.833333333333332</v>
      </c>
      <c r="G35"/>
      <c r="H35"/>
    </row>
    <row r="36" spans="1:9" x14ac:dyDescent="0.25">
      <c r="B36" s="22" t="s">
        <v>434</v>
      </c>
      <c r="C36" s="62">
        <f>C35-LOG(10,2)</f>
        <v>22.501405238445972</v>
      </c>
      <c r="D36" s="62">
        <f>D35-LOG(10,2)</f>
        <v>26.068071905112635</v>
      </c>
      <c r="E36" s="62">
        <f>E35-LOG(10,2)</f>
        <v>25.51140523844597</v>
      </c>
      <c r="G36"/>
      <c r="H36"/>
    </row>
    <row r="37" spans="1:9" x14ac:dyDescent="0.25">
      <c r="G37"/>
      <c r="H37"/>
    </row>
    <row r="38" spans="1:9" x14ac:dyDescent="0.25">
      <c r="G38"/>
      <c r="H38"/>
    </row>
    <row r="39" spans="1:9" x14ac:dyDescent="0.3">
      <c r="B39" s="9"/>
      <c r="C39" s="10"/>
      <c r="D39" s="10"/>
      <c r="E39" s="10"/>
      <c r="F39" s="6"/>
      <c r="G39" s="6"/>
      <c r="H39" s="6"/>
      <c r="I39" s="6"/>
    </row>
    <row r="40" spans="1:9" x14ac:dyDescent="0.3">
      <c r="A40" s="3" t="s">
        <v>364</v>
      </c>
      <c r="B40" s="9"/>
      <c r="C40" s="10"/>
      <c r="D40" s="10"/>
      <c r="E40" s="10"/>
      <c r="F40" s="6"/>
      <c r="G40" s="6"/>
      <c r="H40" s="6"/>
      <c r="I40" s="3" t="s">
        <v>503</v>
      </c>
    </row>
    <row r="41" spans="1:9" x14ac:dyDescent="0.3">
      <c r="B41" s="9"/>
      <c r="C41" s="10"/>
      <c r="D41" s="10"/>
      <c r="E41" s="10"/>
      <c r="F41" s="6"/>
      <c r="G41" s="6"/>
      <c r="H41" s="6"/>
      <c r="I41" s="6"/>
    </row>
    <row r="42" spans="1:9" x14ac:dyDescent="0.3">
      <c r="B42" s="9"/>
      <c r="C42" s="10"/>
      <c r="D42" s="10"/>
      <c r="E42" s="10"/>
      <c r="F42" s="6"/>
      <c r="G42" s="6"/>
      <c r="H42" s="6"/>
      <c r="I42" s="6"/>
    </row>
    <row r="43" spans="1:9" x14ac:dyDescent="0.3">
      <c r="B43" s="9"/>
      <c r="C43" s="10"/>
      <c r="D43" s="10"/>
      <c r="E43" s="10"/>
      <c r="F43" s="6"/>
      <c r="G43" s="6"/>
      <c r="H43" s="6"/>
      <c r="I43" s="6"/>
    </row>
    <row r="44" spans="1:9" x14ac:dyDescent="0.3">
      <c r="B44" s="9"/>
      <c r="C44" s="10"/>
      <c r="D44" s="10"/>
      <c r="E44" s="10"/>
      <c r="F44" s="6"/>
      <c r="G44" s="6"/>
      <c r="H44" s="6"/>
      <c r="I44" s="6"/>
    </row>
    <row r="45" spans="1:9" x14ac:dyDescent="0.3">
      <c r="B45" s="9"/>
      <c r="C45" s="10"/>
      <c r="D45" s="10"/>
      <c r="E45" s="10"/>
      <c r="F45" s="6"/>
      <c r="G45" s="6"/>
      <c r="H45" s="6"/>
      <c r="I45" s="6"/>
    </row>
    <row r="46" spans="1:9" x14ac:dyDescent="0.3">
      <c r="B46" s="9"/>
      <c r="C46" s="10"/>
      <c r="D46" s="10"/>
      <c r="E46" s="10"/>
      <c r="F46" s="6"/>
      <c r="G46" s="6"/>
      <c r="H46" s="6"/>
      <c r="I46" s="6"/>
    </row>
    <row r="47" spans="1:9" x14ac:dyDescent="0.3">
      <c r="B47" s="9"/>
      <c r="C47" s="10"/>
      <c r="D47" s="10"/>
      <c r="E47" s="10"/>
      <c r="F47" s="6"/>
      <c r="G47" s="6"/>
      <c r="H47" s="6"/>
      <c r="I47" s="6"/>
    </row>
    <row r="48" spans="1:9" x14ac:dyDescent="0.3">
      <c r="B48" s="9"/>
      <c r="C48" s="10"/>
      <c r="D48" s="10"/>
      <c r="E48" s="10"/>
      <c r="F48" s="6"/>
      <c r="G48" s="6"/>
      <c r="H48" s="6"/>
      <c r="I48" s="6"/>
    </row>
    <row r="49" spans="2:9" x14ac:dyDescent="0.3">
      <c r="B49" s="9"/>
      <c r="C49" s="10"/>
      <c r="D49" s="10"/>
      <c r="E49" s="10"/>
      <c r="F49" s="6"/>
      <c r="G49" s="6"/>
      <c r="H49" s="6"/>
      <c r="I49" s="6"/>
    </row>
    <row r="50" spans="2:9" x14ac:dyDescent="0.3">
      <c r="B50" s="9"/>
      <c r="C50" s="10"/>
      <c r="D50" s="10"/>
      <c r="E50" s="10"/>
      <c r="F50" s="6"/>
      <c r="G50" s="6"/>
      <c r="H50" s="6"/>
      <c r="I50" s="6"/>
    </row>
    <row r="51" spans="2:9" x14ac:dyDescent="0.3">
      <c r="B51" s="9"/>
      <c r="C51" s="10"/>
      <c r="D51" s="10"/>
      <c r="E51" s="10"/>
      <c r="F51" s="6"/>
      <c r="G51" s="6"/>
      <c r="H51" s="6"/>
      <c r="I51" s="6"/>
    </row>
    <row r="52" spans="2:9" x14ac:dyDescent="0.3">
      <c r="B52" s="9"/>
      <c r="C52" s="10"/>
      <c r="D52" s="10"/>
      <c r="E52" s="10"/>
      <c r="F52" s="6"/>
      <c r="G52" s="6"/>
      <c r="H52" s="6"/>
      <c r="I52" s="6"/>
    </row>
    <row r="53" spans="2:9" x14ac:dyDescent="0.3">
      <c r="B53" s="9"/>
      <c r="C53" s="10"/>
      <c r="D53" s="10"/>
      <c r="E53" s="10"/>
      <c r="F53" s="6"/>
      <c r="G53" s="6"/>
      <c r="H53" s="6"/>
      <c r="I53" s="6"/>
    </row>
    <row r="54" spans="2:9" x14ac:dyDescent="0.3">
      <c r="B54" s="9"/>
      <c r="C54" s="10"/>
      <c r="D54" s="10"/>
      <c r="E54" s="10"/>
      <c r="F54" s="6"/>
      <c r="G54" s="6"/>
      <c r="H54" s="6"/>
      <c r="I54" s="6"/>
    </row>
    <row r="55" spans="2:9" x14ac:dyDescent="0.3">
      <c r="B55" s="9"/>
      <c r="C55" s="10"/>
      <c r="D55" s="10"/>
      <c r="E55" s="10"/>
      <c r="F55" s="6"/>
      <c r="G55" s="6"/>
      <c r="H55" s="6"/>
      <c r="I55" s="6"/>
    </row>
    <row r="56" spans="2:9" x14ac:dyDescent="0.3">
      <c r="B56" s="9"/>
      <c r="C56" s="10"/>
      <c r="D56" s="10"/>
      <c r="E56" s="10"/>
      <c r="F56" s="6"/>
      <c r="G56" s="6"/>
      <c r="H56" s="6"/>
      <c r="I56" s="6"/>
    </row>
    <row r="57" spans="2:9" x14ac:dyDescent="0.3">
      <c r="B57" s="9"/>
      <c r="C57" s="10"/>
      <c r="D57" s="10"/>
      <c r="E57" s="10"/>
      <c r="F57" s="6"/>
      <c r="G57" s="6"/>
      <c r="H57" s="6"/>
      <c r="I57" s="6"/>
    </row>
    <row r="58" spans="2:9" x14ac:dyDescent="0.3">
      <c r="B58" s="9"/>
      <c r="C58" s="10"/>
      <c r="D58" s="10"/>
      <c r="E58" s="10"/>
      <c r="F58" s="6"/>
      <c r="G58" s="6"/>
      <c r="H58" s="6"/>
      <c r="I58" s="6"/>
    </row>
    <row r="59" spans="2:9" x14ac:dyDescent="0.3">
      <c r="B59" s="9"/>
      <c r="C59" s="10"/>
      <c r="D59" s="10"/>
      <c r="E59" s="10"/>
      <c r="F59" s="6"/>
      <c r="G59" s="6"/>
      <c r="H59" s="6"/>
      <c r="I59" s="6"/>
    </row>
    <row r="60" spans="2:9" x14ac:dyDescent="0.3">
      <c r="B60" s="9"/>
      <c r="C60" s="10"/>
      <c r="D60" s="10"/>
      <c r="E60" s="10"/>
      <c r="F60" s="6"/>
      <c r="G60" s="6"/>
      <c r="H60" s="6"/>
      <c r="I60" s="6"/>
    </row>
    <row r="61" spans="2:9" x14ac:dyDescent="0.3">
      <c r="B61" s="9"/>
      <c r="C61" s="10"/>
      <c r="D61" s="10"/>
      <c r="E61" s="10"/>
      <c r="F61" s="6"/>
      <c r="G61" s="6"/>
      <c r="H61" s="6"/>
      <c r="I61" s="6"/>
    </row>
    <row r="62" spans="2:9" x14ac:dyDescent="0.3">
      <c r="B62" s="9"/>
      <c r="C62" s="10"/>
      <c r="D62" s="10"/>
      <c r="E62" s="10"/>
      <c r="F62" s="6"/>
      <c r="G62" s="6"/>
      <c r="H62" s="6"/>
      <c r="I62" s="6"/>
    </row>
    <row r="63" spans="2:9" x14ac:dyDescent="0.3">
      <c r="B63" s="9"/>
      <c r="C63" s="10"/>
      <c r="D63" s="10"/>
      <c r="E63" s="10"/>
      <c r="F63" s="6"/>
      <c r="G63" s="6"/>
      <c r="H63" s="6"/>
      <c r="I63" s="6"/>
    </row>
    <row r="64" spans="2:9" x14ac:dyDescent="0.3">
      <c r="B64" s="9"/>
      <c r="C64" s="10"/>
      <c r="D64" s="10"/>
      <c r="E64" s="10"/>
      <c r="F64" s="6"/>
      <c r="G64" s="6"/>
      <c r="H64" s="6"/>
      <c r="I64" s="6"/>
    </row>
    <row r="65" spans="1:9" x14ac:dyDescent="0.3">
      <c r="B65" s="9"/>
      <c r="C65" s="10"/>
      <c r="D65" s="10"/>
      <c r="E65" s="10"/>
      <c r="F65" s="6"/>
      <c r="G65" s="6"/>
      <c r="H65" s="6"/>
      <c r="I65" s="6"/>
    </row>
    <row r="66" spans="1:9" x14ac:dyDescent="0.3">
      <c r="B66" s="9"/>
      <c r="C66" s="10"/>
      <c r="D66" s="10"/>
      <c r="E66" s="10"/>
      <c r="F66" s="6"/>
      <c r="G66" s="6"/>
      <c r="H66" s="6"/>
      <c r="I66" s="6"/>
    </row>
    <row r="67" spans="1:9" x14ac:dyDescent="0.3">
      <c r="B67" s="9"/>
      <c r="C67" s="10"/>
      <c r="D67" s="10"/>
      <c r="E67" s="10"/>
      <c r="F67" s="6"/>
      <c r="G67" s="6"/>
      <c r="H67" s="6"/>
      <c r="I67" s="6"/>
    </row>
    <row r="68" spans="1:9" x14ac:dyDescent="0.3">
      <c r="B68" s="9"/>
      <c r="C68" s="10"/>
      <c r="D68" s="10"/>
      <c r="E68" s="10"/>
      <c r="F68" s="6"/>
      <c r="G68" s="6"/>
      <c r="H68" s="6"/>
      <c r="I68" s="6"/>
    </row>
    <row r="69" spans="1:9" x14ac:dyDescent="0.3">
      <c r="B69" s="9"/>
      <c r="C69" s="10"/>
      <c r="D69" s="10"/>
      <c r="E69" s="10"/>
      <c r="F69" s="6"/>
      <c r="G69" s="6"/>
      <c r="H69" s="6"/>
      <c r="I69" s="6"/>
    </row>
    <row r="70" spans="1:9" x14ac:dyDescent="0.3">
      <c r="B70" s="9"/>
      <c r="C70" s="10"/>
      <c r="D70" s="10"/>
      <c r="E70" s="10"/>
      <c r="F70" s="6"/>
      <c r="G70" s="6"/>
      <c r="H70" s="6"/>
      <c r="I70" s="6"/>
    </row>
    <row r="71" spans="1:9" x14ac:dyDescent="0.25">
      <c r="A71" s="3" t="s">
        <v>456</v>
      </c>
    </row>
    <row r="72" spans="1:9" s="10" customFormat="1" ht="12.5" x14ac:dyDescent="0.25">
      <c r="A72" s="10" t="s">
        <v>288</v>
      </c>
    </row>
    <row r="73" spans="1:9" s="10" customFormat="1" ht="12.5" x14ac:dyDescent="0.25">
      <c r="B73" s="10" t="s">
        <v>289</v>
      </c>
    </row>
    <row r="74" spans="1:9" s="10" customFormat="1" ht="12.5" x14ac:dyDescent="0.25">
      <c r="B74" s="10" t="s">
        <v>290</v>
      </c>
      <c r="C74" s="10" t="s">
        <v>291</v>
      </c>
      <c r="D74" s="10" t="s">
        <v>292</v>
      </c>
    </row>
    <row r="75" spans="1:9" x14ac:dyDescent="0.25">
      <c r="B75" s="10">
        <v>1.074241</v>
      </c>
      <c r="C75" s="10">
        <v>1.8814839999999999</v>
      </c>
      <c r="D75" s="10">
        <v>1.2972239999999999</v>
      </c>
    </row>
    <row r="76" spans="1:9" x14ac:dyDescent="0.25">
      <c r="B76" s="10">
        <v>0.94728000000000001</v>
      </c>
      <c r="C76" s="10">
        <v>1.3951530000000001</v>
      </c>
      <c r="D76" s="10">
        <v>1.166161</v>
      </c>
    </row>
    <row r="77" spans="1:9" x14ac:dyDescent="0.25">
      <c r="B77" s="10">
        <v>0.97847799999999996</v>
      </c>
      <c r="C77" s="10">
        <v>1.3713489999999999</v>
      </c>
      <c r="D77" s="10">
        <v>1.4878720000000001</v>
      </c>
    </row>
    <row r="78" spans="1:9" x14ac:dyDescent="0.25">
      <c r="B78" s="10"/>
      <c r="C78" s="10"/>
      <c r="D78" s="10"/>
    </row>
    <row r="79" spans="1:9" x14ac:dyDescent="0.25">
      <c r="A79" s="3" t="s">
        <v>457</v>
      </c>
      <c r="B79" s="10"/>
      <c r="C79" s="10"/>
      <c r="D79" s="10"/>
    </row>
    <row r="80" spans="1:9" x14ac:dyDescent="0.25">
      <c r="B80" s="10"/>
      <c r="C80" s="10"/>
      <c r="D80" s="10"/>
    </row>
    <row r="81" spans="2:4" x14ac:dyDescent="0.25">
      <c r="B81" s="10"/>
      <c r="C81" s="10"/>
      <c r="D81" s="10"/>
    </row>
    <row r="82" spans="2:4" x14ac:dyDescent="0.25">
      <c r="B82" s="10"/>
      <c r="C82" s="10"/>
      <c r="D82" s="10"/>
    </row>
    <row r="83" spans="2:4" x14ac:dyDescent="0.25">
      <c r="B83" s="10"/>
      <c r="C83" s="10"/>
      <c r="D83" s="10"/>
    </row>
    <row r="84" spans="2:4" x14ac:dyDescent="0.25">
      <c r="B84" s="10"/>
      <c r="C84" s="10"/>
      <c r="D84" s="10"/>
    </row>
    <row r="85" spans="2:4" x14ac:dyDescent="0.25">
      <c r="B85" s="10"/>
      <c r="C85" s="10"/>
      <c r="D85" s="10"/>
    </row>
    <row r="86" spans="2:4" x14ac:dyDescent="0.25">
      <c r="B86" s="10"/>
      <c r="C86" s="10"/>
      <c r="D86" s="10"/>
    </row>
    <row r="87" spans="2:4" x14ac:dyDescent="0.25">
      <c r="B87" s="10"/>
      <c r="C87" s="10"/>
      <c r="D87" s="10"/>
    </row>
    <row r="88" spans="2:4" x14ac:dyDescent="0.25">
      <c r="B88" s="10"/>
      <c r="C88" s="10"/>
      <c r="D88" s="10"/>
    </row>
    <row r="89" spans="2:4" x14ac:dyDescent="0.25">
      <c r="B89" s="10"/>
      <c r="C89" s="10"/>
      <c r="D89" s="10"/>
    </row>
    <row r="90" spans="2:4" x14ac:dyDescent="0.25">
      <c r="B90" s="10"/>
      <c r="C90" s="10"/>
      <c r="D90" s="10"/>
    </row>
    <row r="91" spans="2:4" x14ac:dyDescent="0.25">
      <c r="B91" s="10"/>
      <c r="C91" s="10"/>
      <c r="D91" s="10"/>
    </row>
    <row r="92" spans="2:4" x14ac:dyDescent="0.25">
      <c r="B92" s="10"/>
      <c r="C92" s="10"/>
      <c r="D92" s="10"/>
    </row>
    <row r="93" spans="2:4" x14ac:dyDescent="0.25">
      <c r="B93" s="10"/>
      <c r="C93" s="10"/>
      <c r="D93" s="10"/>
    </row>
    <row r="94" spans="2:4" x14ac:dyDescent="0.25">
      <c r="B94" s="10"/>
      <c r="C94" s="10"/>
      <c r="D94" s="10"/>
    </row>
    <row r="95" spans="2:4" x14ac:dyDescent="0.25">
      <c r="B95" s="10"/>
      <c r="C95" s="10"/>
      <c r="D95" s="10"/>
    </row>
    <row r="96" spans="2:4" x14ac:dyDescent="0.25">
      <c r="B96" s="10"/>
      <c r="C96" s="10"/>
      <c r="D96" s="10"/>
    </row>
    <row r="97" spans="1:23" x14ac:dyDescent="0.25">
      <c r="B97" s="10"/>
      <c r="C97" s="10"/>
      <c r="D97" s="10"/>
    </row>
    <row r="99" spans="1:23" x14ac:dyDescent="0.25">
      <c r="A99" s="10" t="s">
        <v>365</v>
      </c>
    </row>
    <row r="100" spans="1:23" x14ac:dyDescent="0.25">
      <c r="A100" s="3" t="s">
        <v>366</v>
      </c>
    </row>
    <row r="101" spans="1:23" x14ac:dyDescent="0.25">
      <c r="B101" s="10" t="s">
        <v>286</v>
      </c>
      <c r="C101" s="78" t="s">
        <v>435</v>
      </c>
      <c r="D101" s="78"/>
      <c r="E101" s="78"/>
      <c r="G101" s="78" t="s">
        <v>437</v>
      </c>
      <c r="H101" s="78"/>
      <c r="I101" s="78"/>
      <c r="K101" s="78" t="s">
        <v>25</v>
      </c>
      <c r="L101" s="78"/>
      <c r="M101" s="78"/>
    </row>
    <row r="102" spans="1:23" x14ac:dyDescent="0.3">
      <c r="B102" s="9" t="s">
        <v>185</v>
      </c>
      <c r="C102" s="10">
        <v>1.9888410000000001</v>
      </c>
      <c r="D102" s="10">
        <v>1.5283</v>
      </c>
      <c r="E102" s="10">
        <v>2.1168629999999999</v>
      </c>
      <c r="F102" s="10"/>
      <c r="G102" s="10">
        <v>2.812646</v>
      </c>
      <c r="H102" s="10">
        <v>3.0566010000000001</v>
      </c>
      <c r="I102" s="10">
        <v>3.6602139999999999</v>
      </c>
      <c r="J102" s="21"/>
      <c r="K102" s="10">
        <v>3.711309</v>
      </c>
      <c r="L102" s="10">
        <v>4.5062519999999999</v>
      </c>
      <c r="M102" s="10">
        <v>4.2044819999999996</v>
      </c>
      <c r="P102" s="6"/>
      <c r="Q102" s="6"/>
      <c r="R102" s="6"/>
      <c r="S102" s="6"/>
      <c r="T102" s="6"/>
      <c r="U102" s="6"/>
      <c r="V102" s="6"/>
    </row>
    <row r="103" spans="1:23" x14ac:dyDescent="0.3">
      <c r="B103" s="9" t="s">
        <v>186</v>
      </c>
      <c r="C103" s="10">
        <v>1.970545</v>
      </c>
      <c r="D103" s="10">
        <v>1.3459220000000001</v>
      </c>
      <c r="E103" s="10">
        <v>1.66855</v>
      </c>
      <c r="F103" s="10"/>
      <c r="G103" s="10">
        <v>5.3095689999999998</v>
      </c>
      <c r="H103" s="10">
        <v>6.2272480000000003</v>
      </c>
      <c r="I103" s="10">
        <v>7.9370050000000001</v>
      </c>
      <c r="J103" s="21"/>
      <c r="K103" s="10">
        <v>3.9138670000000002</v>
      </c>
      <c r="L103" s="10">
        <v>3.9685030000000001</v>
      </c>
      <c r="M103" s="10">
        <v>4.5903200000000002</v>
      </c>
      <c r="P103" s="6"/>
      <c r="Q103" s="6"/>
      <c r="R103" s="6"/>
      <c r="S103" s="6"/>
      <c r="T103" s="6"/>
      <c r="U103" s="6"/>
      <c r="V103" s="6"/>
    </row>
    <row r="104" spans="1:23" x14ac:dyDescent="0.3">
      <c r="B104" s="9" t="s">
        <v>187</v>
      </c>
      <c r="C104" s="10">
        <v>1.4865090000000001</v>
      </c>
      <c r="D104" s="10">
        <v>1.517744</v>
      </c>
      <c r="E104" s="10">
        <v>1.258694</v>
      </c>
      <c r="F104" s="10"/>
      <c r="G104" s="10">
        <v>2.9524819999999998</v>
      </c>
      <c r="H104" s="10">
        <v>2.3981599999999998</v>
      </c>
      <c r="I104" s="10">
        <v>3.1643910000000002</v>
      </c>
      <c r="J104" s="21"/>
      <c r="K104" s="10">
        <v>2.5348989999999998</v>
      </c>
      <c r="L104" s="10">
        <v>2.08772</v>
      </c>
      <c r="M104" s="10">
        <v>3.253355</v>
      </c>
      <c r="P104" s="6"/>
      <c r="Q104" s="6"/>
      <c r="R104" s="6"/>
      <c r="S104" s="6"/>
      <c r="T104" s="6"/>
      <c r="U104" s="6"/>
      <c r="V104" s="6"/>
    </row>
    <row r="105" spans="1:23" x14ac:dyDescent="0.3">
      <c r="B105" s="9"/>
      <c r="C105" s="10"/>
      <c r="D105" s="10"/>
      <c r="E105" s="10"/>
      <c r="F105" s="10"/>
      <c r="G105" s="10"/>
      <c r="H105" s="10"/>
      <c r="I105" s="10"/>
      <c r="J105" s="21"/>
      <c r="K105" s="10"/>
      <c r="L105" s="10"/>
      <c r="M105" s="10"/>
      <c r="P105" s="6"/>
      <c r="Q105" s="6"/>
      <c r="R105" s="6"/>
      <c r="S105" s="6"/>
      <c r="T105" s="6"/>
      <c r="U105" s="6"/>
      <c r="V105" s="6"/>
    </row>
    <row r="106" spans="1:23" x14ac:dyDescent="0.25">
      <c r="A106" s="3" t="s">
        <v>367</v>
      </c>
    </row>
    <row r="107" spans="1:23" x14ac:dyDescent="0.25">
      <c r="B107" s="10" t="s">
        <v>286</v>
      </c>
      <c r="C107" s="84" t="s">
        <v>440</v>
      </c>
      <c r="D107" s="84"/>
      <c r="E107" s="84"/>
      <c r="G107" s="84" t="s">
        <v>442</v>
      </c>
      <c r="H107" s="84"/>
      <c r="I107" s="84"/>
    </row>
    <row r="108" spans="1:23" x14ac:dyDescent="0.3">
      <c r="B108" s="9" t="s">
        <v>185</v>
      </c>
      <c r="C108" s="10">
        <v>1.5142408999999999</v>
      </c>
      <c r="D108" s="10">
        <v>1.9842512999999999</v>
      </c>
      <c r="E108" s="10">
        <v>1.7154590999999999</v>
      </c>
      <c r="F108" s="10"/>
      <c r="G108" s="10">
        <v>0.68710130000000003</v>
      </c>
      <c r="H108" s="10">
        <v>0.94513659999999999</v>
      </c>
      <c r="I108" s="10">
        <v>0.96499590000000002</v>
      </c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x14ac:dyDescent="0.3">
      <c r="B109" s="9" t="s">
        <v>186</v>
      </c>
      <c r="C109" s="10">
        <v>2.5821893</v>
      </c>
      <c r="D109" s="10">
        <v>3.0075626</v>
      </c>
      <c r="E109" s="10">
        <v>3.3836838</v>
      </c>
      <c r="F109" s="10"/>
      <c r="G109" s="10">
        <v>0.88184359999999995</v>
      </c>
      <c r="H109" s="10">
        <v>0.81710579999999999</v>
      </c>
      <c r="I109" s="10">
        <v>0.94513659999999999</v>
      </c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x14ac:dyDescent="0.3">
      <c r="B110" s="9" t="s">
        <v>187</v>
      </c>
      <c r="C110" s="10">
        <v>2.0026747</v>
      </c>
      <c r="D110" s="10">
        <v>2.1613430999999999</v>
      </c>
      <c r="E110" s="10">
        <v>2.0447551000000002</v>
      </c>
      <c r="F110" s="10"/>
      <c r="G110" s="10">
        <v>0.57114469999999995</v>
      </c>
      <c r="H110" s="10">
        <v>0.8021412</v>
      </c>
      <c r="I110" s="10">
        <v>0.63372470000000003</v>
      </c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x14ac:dyDescent="0.3">
      <c r="B111" s="9"/>
      <c r="C111" s="10"/>
      <c r="D111" s="10"/>
      <c r="E111" s="10"/>
      <c r="F111" s="10"/>
      <c r="G111" s="10"/>
      <c r="H111" s="10"/>
      <c r="I111" s="10"/>
      <c r="L111" s="6"/>
      <c r="M111" s="6"/>
      <c r="N111" s="6"/>
      <c r="O111"/>
      <c r="P111"/>
      <c r="Q111"/>
      <c r="R111"/>
      <c r="S111"/>
      <c r="T111"/>
      <c r="U111"/>
      <c r="V111"/>
      <c r="W111"/>
    </row>
    <row r="112" spans="1:23" x14ac:dyDescent="0.3">
      <c r="B112" s="75" t="s">
        <v>431</v>
      </c>
      <c r="C112" s="9" t="s">
        <v>185</v>
      </c>
      <c r="D112" s="9" t="s">
        <v>186</v>
      </c>
      <c r="E112" s="9" t="s">
        <v>187</v>
      </c>
      <c r="F112" s="22"/>
      <c r="G112" s="60"/>
      <c r="H112" s="22"/>
      <c r="I112" s="22"/>
      <c r="J112" s="22"/>
      <c r="K112" s="75" t="s">
        <v>431</v>
      </c>
      <c r="L112" s="9" t="s">
        <v>185</v>
      </c>
      <c r="M112" s="9" t="s">
        <v>186</v>
      </c>
      <c r="N112" s="9" t="s">
        <v>187</v>
      </c>
      <c r="O112" s="60"/>
      <c r="P112" s="69"/>
      <c r="Q112" s="60"/>
      <c r="R112" s="60"/>
      <c r="S112"/>
      <c r="T112"/>
      <c r="U112"/>
      <c r="V112"/>
      <c r="W112"/>
    </row>
    <row r="113" spans="2:23" x14ac:dyDescent="0.25">
      <c r="B113" s="22" t="s">
        <v>436</v>
      </c>
      <c r="C113" s="60">
        <v>27.18</v>
      </c>
      <c r="D113" s="60">
        <v>30.28</v>
      </c>
      <c r="E113" s="60">
        <v>30.26</v>
      </c>
      <c r="F113" s="22" t="s">
        <v>430</v>
      </c>
      <c r="G113" s="68">
        <f>2^(C129-C113)*100</f>
        <v>1.9888412093872951</v>
      </c>
      <c r="H113" s="68">
        <f>2^(D129-D113)*100</f>
        <v>1.9705450899480947</v>
      </c>
      <c r="I113" s="68">
        <f>2^(E129-E113)*100</f>
        <v>1.4865088937534026</v>
      </c>
      <c r="J113" s="22"/>
      <c r="K113" s="22" t="s">
        <v>441</v>
      </c>
      <c r="L113" s="60">
        <v>27.13</v>
      </c>
      <c r="M113" s="60">
        <v>29.52</v>
      </c>
      <c r="N113" s="60">
        <v>29.21</v>
      </c>
      <c r="O113" s="22" t="s">
        <v>430</v>
      </c>
      <c r="P113" s="68">
        <f>2^(L125-L113)*100</f>
        <v>1.5142409211750913</v>
      </c>
      <c r="Q113" s="68">
        <f>2^(M125-M113)*100</f>
        <v>2.5821892878734696</v>
      </c>
      <c r="R113" s="68">
        <f>2^(N125-N113)*100</f>
        <v>2.0026746939740563</v>
      </c>
      <c r="S113"/>
      <c r="T113"/>
      <c r="U113"/>
      <c r="V113"/>
      <c r="W113"/>
    </row>
    <row r="114" spans="2:23" x14ac:dyDescent="0.25">
      <c r="B114" s="22"/>
      <c r="C114" s="60">
        <v>27.56</v>
      </c>
      <c r="D114" s="60">
        <v>30.83</v>
      </c>
      <c r="E114" s="60">
        <v>30.23</v>
      </c>
      <c r="F114" s="22"/>
      <c r="G114" s="68">
        <f>2^(C129-C114)*100</f>
        <v>1.528300347115086</v>
      </c>
      <c r="H114" s="68">
        <f>2^(D129-D114)*100</f>
        <v>1.3459219603094075</v>
      </c>
      <c r="I114" s="68">
        <f>2^(E129-E114)*100</f>
        <v>1.5177436054938109</v>
      </c>
      <c r="J114" s="22"/>
      <c r="K114" s="22"/>
      <c r="L114" s="60">
        <v>26.74</v>
      </c>
      <c r="M114" s="60">
        <v>29.3</v>
      </c>
      <c r="N114" s="60">
        <v>29.1</v>
      </c>
      <c r="O114" s="22"/>
      <c r="P114" s="68">
        <f>2^(L125-L114)*100</f>
        <v>1.9842513149602516</v>
      </c>
      <c r="Q114" s="68">
        <f>2^(M125-M114)*100</f>
        <v>3.0075625902052914</v>
      </c>
      <c r="R114" s="68">
        <f>2^(N125-N114)*100</f>
        <v>2.1613430782696628</v>
      </c>
      <c r="S114"/>
      <c r="T114"/>
      <c r="U114"/>
      <c r="V114"/>
      <c r="W114"/>
    </row>
    <row r="115" spans="2:23" x14ac:dyDescent="0.25">
      <c r="B115" s="22"/>
      <c r="C115" s="60">
        <v>27.09</v>
      </c>
      <c r="D115" s="60">
        <v>30.52</v>
      </c>
      <c r="E115" s="60">
        <v>30.5</v>
      </c>
      <c r="F115" s="22"/>
      <c r="G115" s="68">
        <f>2^(C129-C115)*100</f>
        <v>2.1168632809063155</v>
      </c>
      <c r="H115" s="68">
        <f>2^(D129-D115)*100</f>
        <v>1.6685498177125451</v>
      </c>
      <c r="I115" s="68">
        <f>2^(E129-E115)*100</f>
        <v>1.2586944375709004</v>
      </c>
      <c r="J115" s="22"/>
      <c r="K115" s="22"/>
      <c r="L115" s="60">
        <v>26.95</v>
      </c>
      <c r="M115" s="60">
        <v>29.13</v>
      </c>
      <c r="N115" s="60">
        <v>29.18</v>
      </c>
      <c r="O115" s="22"/>
      <c r="P115" s="68">
        <f>2^(L125-L115)*100</f>
        <v>1.7154591380547257</v>
      </c>
      <c r="Q115" s="68">
        <f>2^(M125-M115)*100</f>
        <v>3.3836838103431188</v>
      </c>
      <c r="R115" s="68">
        <f>2^(N125-N115)*100</f>
        <v>2.0447551463944555</v>
      </c>
      <c r="S115"/>
      <c r="T115"/>
      <c r="U115"/>
      <c r="V115"/>
      <c r="W115"/>
    </row>
    <row r="116" spans="2:23" x14ac:dyDescent="0.25">
      <c r="B116" s="22"/>
      <c r="C116" s="60"/>
      <c r="D116" s="60"/>
      <c r="E116" s="60"/>
      <c r="F116" s="22"/>
      <c r="G116" s="60"/>
      <c r="H116" s="22"/>
      <c r="I116" s="22"/>
      <c r="J116" s="22"/>
      <c r="K116" s="22"/>
      <c r="L116" s="60"/>
      <c r="M116" s="60"/>
      <c r="N116" s="60"/>
      <c r="O116" s="60"/>
      <c r="P116" s="22"/>
      <c r="Q116" s="22"/>
      <c r="R116" s="22"/>
      <c r="U116"/>
      <c r="V116"/>
      <c r="W116"/>
    </row>
    <row r="117" spans="2:23" ht="14.5" x14ac:dyDescent="0.25">
      <c r="B117" s="22" t="s">
        <v>438</v>
      </c>
      <c r="C117" s="60">
        <v>26.68</v>
      </c>
      <c r="D117" s="60">
        <v>28.85</v>
      </c>
      <c r="E117" s="60">
        <v>29.27</v>
      </c>
      <c r="F117" s="22" t="s">
        <v>430</v>
      </c>
      <c r="G117" s="68">
        <f>2^(C129-C117)*100</f>
        <v>2.8126462117220217</v>
      </c>
      <c r="H117" s="68">
        <f>2^(D129-D117)*100</f>
        <v>5.3095690198117884</v>
      </c>
      <c r="I117" s="68">
        <f>2^(E129-E117)*100</f>
        <v>2.9524816535738316</v>
      </c>
      <c r="J117" s="22"/>
      <c r="K117" s="22" t="s">
        <v>443</v>
      </c>
      <c r="L117" s="60">
        <v>28.27</v>
      </c>
      <c r="M117" s="60">
        <v>31.07</v>
      </c>
      <c r="N117" s="60">
        <v>31.02</v>
      </c>
      <c r="O117" s="22" t="s">
        <v>430</v>
      </c>
      <c r="P117" s="68">
        <f>2^(L125-L117)*100</f>
        <v>0.68710132086574893</v>
      </c>
      <c r="Q117" s="68">
        <f>2^(M125-M117)*100</f>
        <v>0.88184362944878081</v>
      </c>
      <c r="R117" s="68">
        <f>2^(N125-N117)*100</f>
        <v>0.57114465639337608</v>
      </c>
      <c r="U117"/>
      <c r="V117"/>
      <c r="W117"/>
    </row>
    <row r="118" spans="2:23" x14ac:dyDescent="0.25">
      <c r="B118" s="22"/>
      <c r="C118" s="60">
        <v>26.56</v>
      </c>
      <c r="D118" s="60">
        <v>28.62</v>
      </c>
      <c r="E118" s="60">
        <v>29.57</v>
      </c>
      <c r="F118" s="22"/>
      <c r="G118" s="68">
        <f>2^(C129-C118)*100</f>
        <v>3.0566006942301707</v>
      </c>
      <c r="H118" s="68">
        <f>2^(D129-D118)*100</f>
        <v>6.2272481117941165</v>
      </c>
      <c r="I118" s="68">
        <f>2^(E129-E118)*100</f>
        <v>2.3981602983131651</v>
      </c>
      <c r="J118" s="22"/>
      <c r="K118" s="22"/>
      <c r="L118" s="60">
        <v>27.81</v>
      </c>
      <c r="M118" s="60">
        <v>31.18</v>
      </c>
      <c r="N118" s="60">
        <v>30.53</v>
      </c>
      <c r="O118" s="22"/>
      <c r="P118" s="68">
        <f>2^(L125-L118)*100</f>
        <v>0.94513660014989254</v>
      </c>
      <c r="Q118" s="68">
        <f>2^(M125-M118)*100</f>
        <v>0.8171057795013158</v>
      </c>
      <c r="R118" s="68">
        <f>2^(N125-N118)*100</f>
        <v>0.80214118597681539</v>
      </c>
      <c r="U118"/>
      <c r="V118"/>
      <c r="W118"/>
    </row>
    <row r="119" spans="2:23" x14ac:dyDescent="0.25">
      <c r="B119" s="22"/>
      <c r="C119" s="60">
        <v>26.3</v>
      </c>
      <c r="D119" s="60">
        <v>28.27</v>
      </c>
      <c r="E119" s="60">
        <v>29.17</v>
      </c>
      <c r="F119" s="22"/>
      <c r="G119" s="68">
        <f>2^(C129-C119)*100</f>
        <v>3.6602142398640591</v>
      </c>
      <c r="H119" s="68">
        <f>2^(D129-D119)*100</f>
        <v>7.9370052598410084</v>
      </c>
      <c r="I119" s="68">
        <f>2^(E129-E119)*100</f>
        <v>3.1643914849257007</v>
      </c>
      <c r="J119" s="22"/>
      <c r="K119" s="22"/>
      <c r="L119" s="60">
        <v>27.78</v>
      </c>
      <c r="M119" s="60">
        <v>30.97</v>
      </c>
      <c r="N119" s="60">
        <v>30.87</v>
      </c>
      <c r="O119" s="22"/>
      <c r="P119" s="68">
        <f>2^(L125-L119)*100</f>
        <v>0.96499592920270949</v>
      </c>
      <c r="Q119" s="68">
        <f>2^(M125-M119)*100</f>
        <v>0.94513660014989254</v>
      </c>
      <c r="R119" s="68">
        <f>2^(N125-N119)*100</f>
        <v>0.63372467486876827</v>
      </c>
      <c r="U119"/>
      <c r="V119"/>
      <c r="W119"/>
    </row>
    <row r="120" spans="2:23" x14ac:dyDescent="0.25">
      <c r="B120" s="22"/>
      <c r="C120" s="60"/>
      <c r="D120" s="60"/>
      <c r="E120" s="60"/>
      <c r="F120" s="22"/>
      <c r="G120" s="60"/>
      <c r="H120" s="22"/>
      <c r="I120" s="22"/>
      <c r="J120" s="22"/>
      <c r="K120" s="22"/>
      <c r="L120" s="60"/>
      <c r="M120" s="60"/>
      <c r="N120" s="60"/>
      <c r="O120" s="60"/>
      <c r="P120" s="22"/>
      <c r="Q120" s="22"/>
      <c r="R120" s="22"/>
      <c r="U120"/>
      <c r="V120"/>
      <c r="W120"/>
    </row>
    <row r="121" spans="2:23" ht="14.5" x14ac:dyDescent="0.25">
      <c r="B121" s="22" t="s">
        <v>439</v>
      </c>
      <c r="C121" s="60">
        <v>26.28</v>
      </c>
      <c r="D121" s="60">
        <v>29.29</v>
      </c>
      <c r="E121" s="60">
        <v>29.49</v>
      </c>
      <c r="F121" s="22" t="s">
        <v>430</v>
      </c>
      <c r="G121" s="68">
        <f>2^(C129-C121)*100</f>
        <v>3.7113089265726171</v>
      </c>
      <c r="H121" s="68">
        <f>2^(D129-D121)*100</f>
        <v>3.9138670814955083</v>
      </c>
      <c r="I121" s="68">
        <f>2^(E129-E121)*100</f>
        <v>2.5348986994750797</v>
      </c>
      <c r="J121" s="22"/>
      <c r="K121" s="22" t="s">
        <v>444</v>
      </c>
      <c r="L121" s="60">
        <v>25.77</v>
      </c>
      <c r="M121" s="60">
        <v>28.7</v>
      </c>
      <c r="N121" s="60">
        <v>28.09</v>
      </c>
      <c r="O121" s="60"/>
      <c r="P121" s="22"/>
      <c r="Q121" s="22"/>
      <c r="R121" s="22"/>
      <c r="U121"/>
      <c r="V121"/>
      <c r="W121"/>
    </row>
    <row r="122" spans="2:23" x14ac:dyDescent="0.25">
      <c r="B122" s="22"/>
      <c r="C122" s="60">
        <v>26</v>
      </c>
      <c r="D122" s="60">
        <v>29.27</v>
      </c>
      <c r="E122" s="60">
        <v>29.77</v>
      </c>
      <c r="F122" s="22"/>
      <c r="G122" s="68">
        <f>2^(C129-C122)*100</f>
        <v>4.506252313054147</v>
      </c>
      <c r="H122" s="68">
        <f>2^(D129-D122)*100</f>
        <v>3.9685026299205042</v>
      </c>
      <c r="I122" s="68">
        <f>2^(E129-E122)*100</f>
        <v>2.0877197985709275</v>
      </c>
      <c r="J122" s="22"/>
      <c r="K122" s="22"/>
      <c r="L122" s="60">
        <v>25.35</v>
      </c>
      <c r="M122" s="60">
        <v>28.61</v>
      </c>
      <c r="N122" s="60">
        <v>27.71</v>
      </c>
      <c r="O122" s="60"/>
      <c r="P122" s="22"/>
      <c r="Q122" s="22"/>
      <c r="R122" s="22"/>
      <c r="U122"/>
      <c r="V122"/>
      <c r="W122"/>
    </row>
    <row r="123" spans="2:23" x14ac:dyDescent="0.25">
      <c r="B123" s="22"/>
      <c r="C123" s="60">
        <v>26.1</v>
      </c>
      <c r="D123" s="60">
        <v>29.06</v>
      </c>
      <c r="E123" s="60">
        <v>29.13</v>
      </c>
      <c r="F123" s="22"/>
      <c r="G123" s="68">
        <f>2^(C129-C123)*100</f>
        <v>4.2044820762685635</v>
      </c>
      <c r="H123" s="68">
        <f>2^(D129-D123)*100</f>
        <v>4.5903200998261076</v>
      </c>
      <c r="I123" s="68">
        <f>2^(E129-E123)*100</f>
        <v>3.2533546386048413</v>
      </c>
      <c r="J123" s="22"/>
      <c r="K123" s="22"/>
      <c r="L123" s="60">
        <v>25.1</v>
      </c>
      <c r="M123" s="60">
        <v>28.39</v>
      </c>
      <c r="N123" s="60">
        <v>27.87</v>
      </c>
      <c r="O123" s="60"/>
      <c r="P123" s="22"/>
      <c r="Q123" s="22"/>
      <c r="R123" s="22"/>
      <c r="U123"/>
      <c r="V123"/>
      <c r="W123"/>
    </row>
    <row r="124" spans="2:23" x14ac:dyDescent="0.25">
      <c r="B124" s="22"/>
      <c r="C124" s="60"/>
      <c r="D124" s="60"/>
      <c r="E124" s="60"/>
      <c r="F124" s="22"/>
      <c r="G124" s="60"/>
      <c r="H124" s="22"/>
      <c r="I124" s="22"/>
      <c r="J124" s="22"/>
      <c r="K124" s="22" t="s">
        <v>433</v>
      </c>
      <c r="L124" s="60">
        <f>AVERAGE(L121:L123)</f>
        <v>25.406666666666666</v>
      </c>
      <c r="M124" s="60">
        <f>AVERAGE(M121:M123)</f>
        <v>28.566666666666666</v>
      </c>
      <c r="N124" s="60">
        <f>AVERAGE(N121:N123)</f>
        <v>27.89</v>
      </c>
      <c r="O124" s="60"/>
      <c r="P124" s="22"/>
      <c r="Q124" s="22"/>
      <c r="R124" s="22"/>
      <c r="U124"/>
      <c r="V124"/>
      <c r="W124"/>
    </row>
    <row r="125" spans="2:23" x14ac:dyDescent="0.25">
      <c r="B125" s="22" t="s">
        <v>432</v>
      </c>
      <c r="C125" s="60">
        <v>25.16</v>
      </c>
      <c r="D125" s="60">
        <v>27.98</v>
      </c>
      <c r="E125" s="60">
        <v>27.7</v>
      </c>
      <c r="F125" s="22"/>
      <c r="G125" s="60"/>
      <c r="H125" s="22"/>
      <c r="I125" s="22"/>
      <c r="J125" s="22"/>
      <c r="K125" s="22" t="s">
        <v>434</v>
      </c>
      <c r="L125" s="60">
        <f>L124-LOG(20,2)</f>
        <v>21.084738571779305</v>
      </c>
      <c r="M125" s="60">
        <f>M124-LOG(20,2)</f>
        <v>24.244738571779305</v>
      </c>
      <c r="N125" s="60">
        <f>N124-LOG(20,2)</f>
        <v>23.568071905112639</v>
      </c>
      <c r="O125" s="60"/>
      <c r="P125" s="22"/>
      <c r="Q125" s="22"/>
      <c r="R125" s="22"/>
      <c r="U125"/>
      <c r="V125"/>
      <c r="W125"/>
    </row>
    <row r="126" spans="2:23" x14ac:dyDescent="0.25">
      <c r="B126" s="22"/>
      <c r="C126" s="60">
        <v>24.8</v>
      </c>
      <c r="D126" s="60">
        <v>28.24</v>
      </c>
      <c r="E126" s="60">
        <v>27.13</v>
      </c>
      <c r="F126" s="22"/>
      <c r="G126" s="60"/>
      <c r="H126" s="22"/>
      <c r="I126" s="68"/>
      <c r="J126" s="22"/>
      <c r="K126" s="22"/>
      <c r="L126" s="22"/>
      <c r="M126" s="22"/>
      <c r="N126" s="22"/>
      <c r="O126" s="60"/>
      <c r="P126" s="22"/>
      <c r="Q126" s="22"/>
      <c r="R126" s="22"/>
      <c r="U126"/>
      <c r="V126"/>
      <c r="W126"/>
    </row>
    <row r="127" spans="2:23" x14ac:dyDescent="0.25">
      <c r="B127" s="22"/>
      <c r="C127" s="60">
        <v>24.59</v>
      </c>
      <c r="D127" s="60">
        <v>27.59</v>
      </c>
      <c r="E127" s="60">
        <v>27.7</v>
      </c>
      <c r="F127" s="22"/>
      <c r="G127" s="60"/>
      <c r="H127" s="22"/>
      <c r="I127" s="68"/>
      <c r="J127" s="22"/>
      <c r="K127" s="22"/>
      <c r="L127" s="22"/>
      <c r="M127" s="22"/>
      <c r="N127" s="22"/>
      <c r="O127" s="60"/>
      <c r="P127" s="22"/>
      <c r="Q127" s="22"/>
      <c r="R127" s="22"/>
      <c r="U127"/>
      <c r="V127"/>
      <c r="W127"/>
    </row>
    <row r="128" spans="2:23" x14ac:dyDescent="0.25">
      <c r="B128" s="22" t="s">
        <v>433</v>
      </c>
      <c r="C128" s="60">
        <f>AVERAGE(C125:C127)</f>
        <v>24.849999999999998</v>
      </c>
      <c r="D128" s="60">
        <f>AVERAGE(D125:D127)</f>
        <v>27.936666666666667</v>
      </c>
      <c r="E128" s="60">
        <f>AVERAGE(E125:E127)</f>
        <v>27.51</v>
      </c>
      <c r="F128" s="22"/>
      <c r="G128" s="60"/>
      <c r="H128" s="22"/>
      <c r="I128" s="22"/>
      <c r="J128" s="22"/>
      <c r="K128" s="22"/>
      <c r="L128" s="22"/>
      <c r="M128" s="22"/>
      <c r="N128" s="22"/>
      <c r="O128" s="60"/>
      <c r="P128" s="22"/>
      <c r="Q128" s="22"/>
      <c r="R128" s="22"/>
      <c r="U128"/>
      <c r="V128"/>
      <c r="W128"/>
    </row>
    <row r="129" spans="2:23" x14ac:dyDescent="0.25">
      <c r="B129" s="22" t="s">
        <v>434</v>
      </c>
      <c r="C129" s="60">
        <f>C128-LOG(10,2)</f>
        <v>21.528071905112636</v>
      </c>
      <c r="D129" s="60">
        <f>D128-LOG(10,2)</f>
        <v>24.614738571779306</v>
      </c>
      <c r="E129" s="60">
        <f>E128-LOG(10,2)</f>
        <v>24.18807190511264</v>
      </c>
      <c r="F129" s="22"/>
      <c r="G129" s="60"/>
      <c r="H129" s="22"/>
      <c r="I129" s="22"/>
      <c r="J129" s="22"/>
      <c r="K129" s="22"/>
      <c r="L129" s="22"/>
      <c r="M129" s="22"/>
      <c r="N129" s="22"/>
      <c r="O129" s="60"/>
      <c r="P129" s="22"/>
      <c r="Q129" s="22"/>
      <c r="R129" s="22"/>
      <c r="U129"/>
      <c r="V129"/>
      <c r="W129"/>
    </row>
    <row r="232" spans="1:9" x14ac:dyDescent="0.25">
      <c r="A232"/>
      <c r="B232"/>
      <c r="C232"/>
      <c r="D232"/>
      <c r="E232"/>
      <c r="F232"/>
      <c r="G232"/>
      <c r="H232"/>
      <c r="I232"/>
    </row>
    <row r="233" spans="1:9" x14ac:dyDescent="0.25">
      <c r="A233"/>
      <c r="B233"/>
      <c r="C233"/>
      <c r="D233"/>
      <c r="E233"/>
      <c r="F233"/>
      <c r="G233"/>
      <c r="H233"/>
      <c r="I233"/>
    </row>
    <row r="234" spans="1:9" x14ac:dyDescent="0.25">
      <c r="A234"/>
      <c r="B234"/>
      <c r="C234"/>
      <c r="D234"/>
      <c r="E234"/>
      <c r="F234"/>
      <c r="G234"/>
      <c r="H234"/>
      <c r="I234"/>
    </row>
  </sheetData>
  <mergeCells count="7">
    <mergeCell ref="K101:M101"/>
    <mergeCell ref="C107:E107"/>
    <mergeCell ref="G107:I107"/>
    <mergeCell ref="C18:E18"/>
    <mergeCell ref="G18:I18"/>
    <mergeCell ref="C101:E101"/>
    <mergeCell ref="G101:I101"/>
  </mergeCells>
  <phoneticPr fontId="25" type="noConversion"/>
  <pageMargins left="0.7" right="0.7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E2DF5-6E1B-4DB4-96C5-B73973082919}">
  <dimension ref="A1:AP137"/>
  <sheetViews>
    <sheetView workbookViewId="0">
      <selection activeCell="H60" sqref="H60"/>
    </sheetView>
  </sheetViews>
  <sheetFormatPr defaultRowHeight="14" x14ac:dyDescent="0.25"/>
  <cols>
    <col min="1" max="1" width="11.453125" customWidth="1"/>
    <col min="3" max="3" width="10.36328125" customWidth="1"/>
    <col min="10" max="10" width="12.36328125" customWidth="1"/>
  </cols>
  <sheetData>
    <row r="1" spans="1:23" s="1" customFormat="1" ht="14" customHeight="1" x14ac:dyDescent="0.25">
      <c r="A1" s="2" t="s">
        <v>473</v>
      </c>
    </row>
    <row r="2" spans="1:23" s="1" customFormat="1" ht="17" customHeight="1" x14ac:dyDescent="0.3">
      <c r="A2" s="3" t="s">
        <v>380</v>
      </c>
      <c r="B2" s="9"/>
      <c r="C2" s="10"/>
      <c r="D2" s="10"/>
      <c r="E2" s="10"/>
      <c r="F2" s="10"/>
      <c r="G2" s="10"/>
      <c r="H2" s="10"/>
      <c r="I2" s="10"/>
      <c r="L2" s="6"/>
      <c r="N2"/>
    </row>
    <row r="3" spans="1:23" s="1" customFormat="1" x14ac:dyDescent="0.3">
      <c r="B3" s="9"/>
      <c r="C3" s="10"/>
      <c r="D3" s="10"/>
      <c r="E3" s="10"/>
      <c r="F3" s="10"/>
      <c r="G3" s="10"/>
      <c r="L3" s="6"/>
      <c r="M3" s="6"/>
      <c r="N3" s="6"/>
    </row>
    <row r="4" spans="1:23" s="1" customFormat="1" x14ac:dyDescent="0.3">
      <c r="B4" s="9"/>
      <c r="C4" s="10"/>
      <c r="D4" s="10"/>
      <c r="E4" s="10"/>
      <c r="F4" s="10"/>
      <c r="G4" s="10"/>
      <c r="H4" s="10"/>
      <c r="I4" s="10"/>
      <c r="L4" s="6"/>
      <c r="M4" s="6"/>
      <c r="N4" s="6"/>
    </row>
    <row r="5" spans="1:23" s="1" customFormat="1" x14ac:dyDescent="0.3">
      <c r="B5" s="9"/>
      <c r="C5" s="10"/>
      <c r="D5" s="10"/>
      <c r="E5" s="10"/>
      <c r="F5" s="10"/>
      <c r="G5" s="10"/>
      <c r="H5" s="10"/>
      <c r="I5" s="10"/>
      <c r="L5" s="6"/>
      <c r="M5" s="6"/>
      <c r="N5" s="6"/>
    </row>
    <row r="6" spans="1:23" s="1" customFormat="1" x14ac:dyDescent="0.3">
      <c r="B6" s="9"/>
      <c r="C6" s="10"/>
      <c r="D6" s="10"/>
      <c r="E6" s="10"/>
      <c r="F6" s="10"/>
      <c r="G6" s="10"/>
      <c r="H6" s="10"/>
      <c r="I6" s="10"/>
      <c r="L6" s="6"/>
      <c r="M6" s="6"/>
      <c r="N6" s="6"/>
    </row>
    <row r="7" spans="1:23" s="1" customFormat="1" x14ac:dyDescent="0.3">
      <c r="B7" s="9"/>
      <c r="C7" s="10"/>
      <c r="D7" s="10"/>
      <c r="E7" s="10"/>
      <c r="F7" s="10"/>
      <c r="G7" s="10"/>
      <c r="H7" s="10"/>
      <c r="I7" s="10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s="1" customFormat="1" x14ac:dyDescent="0.3">
      <c r="B8" s="9"/>
      <c r="C8" s="10"/>
      <c r="D8" s="10"/>
      <c r="E8" s="10"/>
      <c r="F8" s="10"/>
      <c r="G8" s="10"/>
      <c r="H8" s="10"/>
      <c r="I8" s="10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s="1" customFormat="1" x14ac:dyDescent="0.3">
      <c r="B9" s="9"/>
      <c r="C9" s="10"/>
      <c r="D9" s="10"/>
      <c r="E9" s="10"/>
      <c r="F9" s="10"/>
      <c r="G9" s="10"/>
      <c r="H9" s="10"/>
      <c r="I9" s="10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s="1" customFormat="1" x14ac:dyDescent="0.3">
      <c r="B10" s="9"/>
      <c r="C10" s="10"/>
      <c r="D10" s="10"/>
      <c r="E10" s="10"/>
      <c r="F10" s="10"/>
      <c r="G10" s="10"/>
      <c r="H10" s="10"/>
      <c r="I10" s="10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s="1" customFormat="1" x14ac:dyDescent="0.3">
      <c r="B11" s="9"/>
      <c r="C11" s="10"/>
      <c r="D11" s="10"/>
      <c r="E11" s="10"/>
      <c r="F11" s="10"/>
      <c r="G11" s="10"/>
      <c r="H11" s="10"/>
      <c r="I11" s="10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1" customFormat="1" x14ac:dyDescent="0.3">
      <c r="B12" s="9"/>
      <c r="C12" s="10"/>
      <c r="D12" s="10"/>
      <c r="E12" s="10"/>
      <c r="F12" s="10"/>
      <c r="G12" s="10"/>
      <c r="H12" s="10"/>
      <c r="I12" s="10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s="1" customFormat="1" x14ac:dyDescent="0.2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s="1" customFormat="1" x14ac:dyDescent="0.2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s="1" customFormat="1" x14ac:dyDescent="0.25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s="1" customFormat="1" x14ac:dyDescent="0.25">
      <c r="C16" s="6"/>
      <c r="D16" s="6"/>
      <c r="E16" s="6"/>
      <c r="F16" s="6"/>
      <c r="G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s="1" customFormat="1" x14ac:dyDescent="0.25">
      <c r="A17" s="3" t="s">
        <v>489</v>
      </c>
      <c r="C17" s="6"/>
      <c r="D17" s="6"/>
      <c r="E17" s="6"/>
      <c r="F17" s="6"/>
      <c r="G17" s="6"/>
      <c r="H17" s="3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s="1" customFormat="1" x14ac:dyDescent="0.25">
      <c r="A18" s="3"/>
      <c r="C18" s="6"/>
      <c r="D18" s="6"/>
      <c r="E18" s="6"/>
      <c r="F18" s="6"/>
      <c r="G18" s="6"/>
      <c r="H18" s="3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s="1" customFormat="1" x14ac:dyDescent="0.25">
      <c r="A19" s="3"/>
      <c r="C19" s="6"/>
      <c r="D19" s="6"/>
      <c r="E19" s="6"/>
      <c r="F19" s="6"/>
      <c r="G19" s="6"/>
      <c r="H19" s="3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s="1" customFormat="1" x14ac:dyDescent="0.25">
      <c r="A20" s="3"/>
      <c r="C20" s="6"/>
      <c r="D20" s="6"/>
      <c r="E20" s="6"/>
      <c r="F20" s="6"/>
      <c r="G20" s="6"/>
      <c r="H20" s="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s="1" customFormat="1" x14ac:dyDescent="0.25">
      <c r="A21" s="3"/>
      <c r="C21" s="6"/>
      <c r="D21" s="6"/>
      <c r="E21" s="6"/>
      <c r="F21" s="6"/>
      <c r="G21" s="6"/>
      <c r="H21" s="3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s="1" customFormat="1" x14ac:dyDescent="0.25">
      <c r="A22" s="3"/>
      <c r="C22" s="6"/>
      <c r="D22" s="6"/>
      <c r="E22" s="6"/>
      <c r="F22" s="6"/>
      <c r="G22" s="6"/>
      <c r="H22" s="3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s="1" customFormat="1" x14ac:dyDescent="0.25">
      <c r="A23" s="3"/>
      <c r="C23" s="6"/>
      <c r="D23" s="6"/>
      <c r="E23" s="6"/>
      <c r="F23" s="6"/>
      <c r="G23" s="6"/>
      <c r="H23" s="3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s="1" customFormat="1" x14ac:dyDescent="0.25">
      <c r="A24" s="3"/>
      <c r="C24" s="6"/>
      <c r="D24" s="6"/>
      <c r="E24" s="6"/>
      <c r="F24" s="6"/>
      <c r="G24" s="6"/>
      <c r="H24" s="3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s="1" customFormat="1" x14ac:dyDescent="0.25">
      <c r="A25" s="3"/>
      <c r="C25" s="6"/>
      <c r="D25" s="6"/>
      <c r="E25" s="6"/>
      <c r="F25" s="6"/>
      <c r="G25" s="6"/>
      <c r="H25" s="3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s="1" customFormat="1" x14ac:dyDescent="0.25">
      <c r="A26" s="3"/>
      <c r="C26" s="6"/>
      <c r="D26" s="6"/>
      <c r="E26" s="6"/>
      <c r="F26" s="6"/>
      <c r="G26" s="6"/>
      <c r="H26" s="3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s="1" customFormat="1" x14ac:dyDescent="0.25">
      <c r="A27" s="3"/>
      <c r="C27" s="6"/>
      <c r="D27" s="6"/>
      <c r="E27" s="6"/>
      <c r="F27" s="6"/>
      <c r="G27" s="6"/>
      <c r="H27" s="3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s="1" customFormat="1" x14ac:dyDescent="0.25">
      <c r="A28" s="3"/>
      <c r="C28" s="6"/>
      <c r="D28" s="6"/>
      <c r="E28" s="6"/>
      <c r="F28" s="6"/>
      <c r="G28" s="6"/>
      <c r="H28" s="3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s="1" customFormat="1" x14ac:dyDescent="0.25">
      <c r="A29" s="3" t="s">
        <v>490</v>
      </c>
      <c r="C29" s="6"/>
      <c r="D29" s="6"/>
      <c r="E29" s="6"/>
      <c r="F29" s="6"/>
      <c r="G29" s="6"/>
      <c r="H29" s="3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s="1" customFormat="1" x14ac:dyDescent="0.25">
      <c r="C30" s="6"/>
      <c r="D30" s="6"/>
      <c r="E30" s="6"/>
      <c r="F30" s="6"/>
      <c r="G30" s="6"/>
      <c r="H30" s="3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s="1" customFormat="1" x14ac:dyDescent="0.25">
      <c r="A31" s="3"/>
      <c r="C31" s="6"/>
      <c r="D31" s="6"/>
      <c r="E31" s="6"/>
      <c r="F31" s="6"/>
      <c r="G31" s="6"/>
      <c r="H31" s="3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s="1" customFormat="1" x14ac:dyDescent="0.25">
      <c r="A32" s="3"/>
      <c r="C32" s="6"/>
      <c r="D32" s="6"/>
      <c r="E32" s="6"/>
      <c r="F32" s="6"/>
      <c r="G32" s="6"/>
      <c r="H32" s="3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s="1" customFormat="1" x14ac:dyDescent="0.25">
      <c r="A33" s="3"/>
      <c r="C33" s="6"/>
      <c r="D33" s="6"/>
      <c r="E33" s="6"/>
      <c r="F33" s="6"/>
      <c r="G33" s="6"/>
      <c r="H33" s="3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s="1" customFormat="1" x14ac:dyDescent="0.25">
      <c r="A34" s="3"/>
      <c r="C34" s="6"/>
      <c r="D34" s="6"/>
      <c r="E34" s="6"/>
      <c r="F34" s="6"/>
      <c r="G34" s="6"/>
      <c r="H34" s="3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s="1" customFormat="1" x14ac:dyDescent="0.25">
      <c r="A35" s="3"/>
      <c r="C35" s="6"/>
      <c r="D35" s="6"/>
      <c r="E35" s="6"/>
      <c r="F35" s="6"/>
      <c r="G35" s="6"/>
      <c r="H35" s="3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s="1" customFormat="1" x14ac:dyDescent="0.25">
      <c r="A36" s="3"/>
      <c r="C36" s="6"/>
      <c r="D36" s="6"/>
      <c r="E36" s="6"/>
      <c r="F36" s="6"/>
      <c r="G36" s="6"/>
      <c r="H36" s="3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s="1" customFormat="1" x14ac:dyDescent="0.25">
      <c r="A37" s="3"/>
      <c r="C37" s="6"/>
      <c r="D37" s="6"/>
      <c r="E37" s="6"/>
      <c r="F37" s="6"/>
      <c r="G37" s="6"/>
      <c r="H37" s="3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s="1" customFormat="1" x14ac:dyDescent="0.25">
      <c r="A38" s="3"/>
      <c r="C38" s="6"/>
      <c r="D38" s="6"/>
      <c r="E38" s="6"/>
      <c r="F38" s="6"/>
      <c r="G38" s="6"/>
      <c r="H38" s="3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s="1" customFormat="1" x14ac:dyDescent="0.25">
      <c r="A39" s="3"/>
      <c r="C39" s="6"/>
      <c r="D39" s="6"/>
      <c r="E39" s="6"/>
      <c r="F39" s="6"/>
      <c r="G39" s="6"/>
      <c r="H39" s="3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s="1" customFormat="1" x14ac:dyDescent="0.25">
      <c r="A40" s="3"/>
      <c r="C40" s="6"/>
      <c r="D40" s="6"/>
      <c r="E40" s="6"/>
      <c r="F40" s="6"/>
      <c r="G40" s="6"/>
      <c r="H40" s="3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s="1" customFormat="1" x14ac:dyDescent="0.25">
      <c r="A41" s="3"/>
      <c r="C41" s="6"/>
      <c r="D41" s="6"/>
      <c r="E41" s="6"/>
      <c r="F41" s="6"/>
      <c r="G41" s="6"/>
      <c r="H41" s="3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s="1" customFormat="1" x14ac:dyDescent="0.25">
      <c r="A42" s="3"/>
      <c r="C42" s="6"/>
      <c r="D42" s="6"/>
      <c r="E42" s="6"/>
      <c r="F42" s="6"/>
      <c r="G42" s="6"/>
      <c r="H42" s="3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s="1" customFormat="1" x14ac:dyDescent="0.25">
      <c r="C43" s="6"/>
      <c r="D43" s="6"/>
      <c r="E43" s="6"/>
      <c r="F43" s="6"/>
      <c r="G43" s="6"/>
      <c r="H43" s="3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s="1" customFormat="1" x14ac:dyDescent="0.25">
      <c r="A44" s="3" t="s">
        <v>491</v>
      </c>
      <c r="C44" s="6"/>
      <c r="D44" s="6"/>
      <c r="E44" s="6"/>
      <c r="F44" s="3" t="s">
        <v>488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s="1" customFormat="1" x14ac:dyDescent="0.2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s="1" customFormat="1" x14ac:dyDescent="0.25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s="1" customFormat="1" x14ac:dyDescent="0.25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s="1" customFormat="1" x14ac:dyDescent="0.25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s="1" customFormat="1" x14ac:dyDescent="0.25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s="1" customFormat="1" x14ac:dyDescent="0.25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s="1" customFormat="1" x14ac:dyDescent="0.25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s="1" customFormat="1" x14ac:dyDescent="0.25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s="1" customFormat="1" x14ac:dyDescent="0.25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s="1" customFormat="1" x14ac:dyDescent="0.25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s="1" customFormat="1" x14ac:dyDescent="0.25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s="1" customFormat="1" x14ac:dyDescent="0.25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s="1" customFormat="1" x14ac:dyDescent="0.25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s="1" customFormat="1" x14ac:dyDescent="0.25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s="1" customFormat="1" x14ac:dyDescent="0.25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s="1" customFormat="1" x14ac:dyDescent="0.2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s="1" customFormat="1" x14ac:dyDescent="0.25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s="1" customFormat="1" x14ac:dyDescent="0.25">
      <c r="A62" s="3" t="s">
        <v>492</v>
      </c>
      <c r="C62" s="6"/>
      <c r="D62" s="6"/>
      <c r="E62" s="3" t="s">
        <v>493</v>
      </c>
      <c r="F62" s="10"/>
      <c r="G62" s="10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s="1" customFormat="1" x14ac:dyDescent="0.25">
      <c r="A63" s="10" t="s">
        <v>293</v>
      </c>
      <c r="E63" s="10" t="s">
        <v>295</v>
      </c>
      <c r="F63" s="10"/>
      <c r="G63" s="10"/>
    </row>
    <row r="64" spans="1:23" s="1" customFormat="1" x14ac:dyDescent="0.25">
      <c r="A64" s="10"/>
      <c r="B64" s="10" t="s">
        <v>294</v>
      </c>
      <c r="E64" s="10"/>
      <c r="F64" s="10" t="s">
        <v>296</v>
      </c>
      <c r="G64" s="10"/>
    </row>
    <row r="65" spans="1:17" s="1" customFormat="1" x14ac:dyDescent="0.25">
      <c r="B65" s="10">
        <v>30.07734</v>
      </c>
      <c r="C65" s="10">
        <v>60.281950000000002</v>
      </c>
      <c r="D65" s="10">
        <v>67.286500000000004</v>
      </c>
      <c r="F65" s="10">
        <v>45.966000000000001</v>
      </c>
      <c r="G65" s="10">
        <v>80.545000000000002</v>
      </c>
    </row>
    <row r="66" spans="1:17" s="1" customFormat="1" x14ac:dyDescent="0.25">
      <c r="B66" s="10">
        <v>19.35669</v>
      </c>
      <c r="C66" s="10">
        <v>77.833889999999997</v>
      </c>
      <c r="D66" s="10">
        <v>76.226209999999995</v>
      </c>
      <c r="F66" s="10">
        <v>47.906999999999996</v>
      </c>
      <c r="G66" s="10">
        <v>92.259</v>
      </c>
    </row>
    <row r="67" spans="1:17" s="1" customFormat="1" x14ac:dyDescent="0.25">
      <c r="B67" s="10">
        <v>28.19642</v>
      </c>
      <c r="C67" s="10">
        <v>85.318860000000001</v>
      </c>
      <c r="D67" s="10">
        <v>70.025469999999999</v>
      </c>
      <c r="F67" s="10">
        <v>51.313000000000002</v>
      </c>
      <c r="G67" s="10">
        <v>75.070999999999998</v>
      </c>
    </row>
    <row r="68" spans="1:17" s="1" customFormat="1" x14ac:dyDescent="0.25">
      <c r="B68" s="10">
        <v>10.937010000000001</v>
      </c>
      <c r="C68" s="10">
        <v>71.62585</v>
      </c>
      <c r="D68" s="10">
        <v>22.601009999999999</v>
      </c>
    </row>
    <row r="69" spans="1:17" s="1" customFormat="1" x14ac:dyDescent="0.25">
      <c r="B69" s="10">
        <v>19.606560000000002</v>
      </c>
      <c r="C69" s="10">
        <v>75.93168</v>
      </c>
      <c r="D69" s="10">
        <v>77.910449999999997</v>
      </c>
    </row>
    <row r="70" spans="1:17" s="1" customFormat="1" x14ac:dyDescent="0.25">
      <c r="B70" s="10">
        <v>39.042740000000002</v>
      </c>
      <c r="C70" s="10">
        <v>77.787769999999995</v>
      </c>
      <c r="D70" s="10">
        <v>74.904499999999999</v>
      </c>
    </row>
    <row r="71" spans="1:17" s="1" customFormat="1" x14ac:dyDescent="0.25">
      <c r="B71" s="10"/>
      <c r="C71" s="10"/>
      <c r="D71" s="10"/>
    </row>
    <row r="72" spans="1:17" s="1" customFormat="1" x14ac:dyDescent="0.25">
      <c r="A72" s="3" t="s">
        <v>494</v>
      </c>
      <c r="H72" s="3" t="s">
        <v>495</v>
      </c>
    </row>
    <row r="73" spans="1:17" s="1" customFormat="1" x14ac:dyDescent="0.25">
      <c r="A73" s="19" t="s">
        <v>184</v>
      </c>
      <c r="H73" s="19" t="s">
        <v>184</v>
      </c>
    </row>
    <row r="74" spans="1:17" s="1" customFormat="1" ht="14.5" x14ac:dyDescent="0.25">
      <c r="C74" s="4" t="s">
        <v>17</v>
      </c>
      <c r="D74" s="4" t="s">
        <v>17</v>
      </c>
      <c r="E74" s="4" t="s">
        <v>399</v>
      </c>
      <c r="F74" s="17" t="s">
        <v>298</v>
      </c>
      <c r="J74" s="4" t="s">
        <v>17</v>
      </c>
      <c r="K74" s="4" t="s">
        <v>17</v>
      </c>
      <c r="L74" s="4" t="s">
        <v>399</v>
      </c>
      <c r="M74" s="17" t="s">
        <v>298</v>
      </c>
    </row>
    <row r="75" spans="1:17" s="4" customFormat="1" ht="13" x14ac:dyDescent="0.25">
      <c r="C75" s="4" t="s">
        <v>299</v>
      </c>
      <c r="D75" s="4" t="s">
        <v>300</v>
      </c>
      <c r="E75" s="4" t="s">
        <v>299</v>
      </c>
      <c r="F75" s="4" t="s">
        <v>300</v>
      </c>
      <c r="I75" s="4" t="s">
        <v>420</v>
      </c>
      <c r="J75" s="4" t="s">
        <v>301</v>
      </c>
      <c r="K75" s="4" t="s">
        <v>302</v>
      </c>
      <c r="L75" s="4" t="s">
        <v>419</v>
      </c>
      <c r="M75" s="4" t="s">
        <v>302</v>
      </c>
    </row>
    <row r="76" spans="1:17" s="1" customFormat="1" x14ac:dyDescent="0.25">
      <c r="B76" s="17" t="s">
        <v>186</v>
      </c>
      <c r="C76" s="6">
        <v>0.93</v>
      </c>
      <c r="D76" s="6">
        <v>0.31</v>
      </c>
      <c r="E76" s="6">
        <v>1.43</v>
      </c>
      <c r="F76" s="6">
        <v>0.54</v>
      </c>
      <c r="I76" s="17" t="s">
        <v>186</v>
      </c>
      <c r="J76" s="6">
        <v>1.03</v>
      </c>
      <c r="K76" s="6">
        <v>0.82</v>
      </c>
      <c r="L76" s="6">
        <v>2.33</v>
      </c>
      <c r="M76" s="6">
        <v>1.5</v>
      </c>
    </row>
    <row r="77" spans="1:17" s="1" customFormat="1" x14ac:dyDescent="0.25">
      <c r="C77" s="6">
        <v>1.06</v>
      </c>
      <c r="D77" s="6">
        <v>0.32</v>
      </c>
      <c r="E77" s="6">
        <v>1.45</v>
      </c>
      <c r="F77" s="6">
        <v>0.52</v>
      </c>
      <c r="J77" s="6">
        <v>1.01</v>
      </c>
      <c r="K77" s="6">
        <v>0.67</v>
      </c>
      <c r="L77" s="6">
        <v>2.2999999999999998</v>
      </c>
      <c r="M77" s="6">
        <v>1.36</v>
      </c>
    </row>
    <row r="78" spans="1:17" s="1" customFormat="1" x14ac:dyDescent="0.25">
      <c r="C78" s="6">
        <v>1.02</v>
      </c>
      <c r="D78" s="6">
        <v>0.33</v>
      </c>
      <c r="E78" s="6">
        <v>1.79</v>
      </c>
      <c r="F78" s="6">
        <v>0.64</v>
      </c>
      <c r="J78" s="6">
        <v>0.96</v>
      </c>
      <c r="K78" s="6">
        <v>0.65</v>
      </c>
      <c r="L78" s="6">
        <v>2.0299999999999998</v>
      </c>
      <c r="M78" s="6">
        <v>1.37</v>
      </c>
    </row>
    <row r="79" spans="1:17" s="1" customFormat="1" x14ac:dyDescent="0.25">
      <c r="C79" s="6"/>
      <c r="D79" s="6"/>
      <c r="E79" s="6"/>
      <c r="F79" s="6"/>
      <c r="J79" s="6"/>
      <c r="K79" s="6"/>
      <c r="L79" s="6"/>
      <c r="M79" s="6"/>
    </row>
    <row r="80" spans="1:17" s="1" customFormat="1" ht="29" x14ac:dyDescent="0.25">
      <c r="A80" s="45" t="s">
        <v>412</v>
      </c>
      <c r="B80" s="46" t="s">
        <v>398</v>
      </c>
      <c r="C80" s="60" t="s">
        <v>392</v>
      </c>
      <c r="D80" s="60"/>
      <c r="E80" s="60" t="s">
        <v>393</v>
      </c>
      <c r="F80" s="60"/>
      <c r="G80" s="60" t="s">
        <v>394</v>
      </c>
      <c r="H80" s="60" t="s">
        <v>395</v>
      </c>
      <c r="I80" s="22"/>
      <c r="J80" s="45" t="s">
        <v>412</v>
      </c>
      <c r="K80" s="46" t="s">
        <v>398</v>
      </c>
      <c r="L80" s="60" t="s">
        <v>392</v>
      </c>
      <c r="M80" s="60"/>
      <c r="N80" s="60" t="s">
        <v>393</v>
      </c>
      <c r="O80" s="60"/>
      <c r="P80" s="60" t="s">
        <v>394</v>
      </c>
      <c r="Q80" s="60" t="s">
        <v>395</v>
      </c>
    </row>
    <row r="81" spans="1:42" s="1" customFormat="1" ht="28" x14ac:dyDescent="0.25">
      <c r="A81" s="48" t="s">
        <v>417</v>
      </c>
      <c r="B81" s="60">
        <v>26.8</v>
      </c>
      <c r="C81" s="60">
        <v>18.149999999999999</v>
      </c>
      <c r="D81" s="62">
        <f>AVERAGE(C81:C83)</f>
        <v>18.126666666666665</v>
      </c>
      <c r="E81" s="63">
        <f t="shared" ref="E81:E92" si="0">B81-D81</f>
        <v>8.6733333333333356</v>
      </c>
      <c r="F81" s="63">
        <f>AVERAGE(E81:E83)</f>
        <v>8.5633333333333344</v>
      </c>
      <c r="G81" s="63">
        <f t="shared" ref="G81:G92" si="1">E81-F81</f>
        <v>0.11000000000000121</v>
      </c>
      <c r="H81" s="63">
        <f t="shared" ref="H81:H92" si="2">POWER(2,-G81)</f>
        <v>0.92658806189037013</v>
      </c>
      <c r="I81" s="22"/>
      <c r="J81" s="4" t="s">
        <v>17</v>
      </c>
      <c r="K81" s="60">
        <v>24.84</v>
      </c>
      <c r="L81" s="60">
        <v>17.96</v>
      </c>
      <c r="M81" s="62">
        <f>AVERAGE(L81:L83)</f>
        <v>17.96</v>
      </c>
      <c r="N81" s="63">
        <f t="shared" ref="N81:N92" si="3">K81-M81</f>
        <v>6.879999999999999</v>
      </c>
      <c r="O81" s="63">
        <f>AVERAGE(N81:N83)</f>
        <v>6.9166666666666652</v>
      </c>
      <c r="P81" s="63">
        <f t="shared" ref="P81:P92" si="4">N81-O81</f>
        <v>-3.6666666666666181E-2</v>
      </c>
      <c r="Q81" s="63">
        <f t="shared" ref="Q81:Q92" si="5">POWER(2,-P81)</f>
        <v>1.0257411214340175</v>
      </c>
    </row>
    <row r="82" spans="1:42" s="1" customFormat="1" x14ac:dyDescent="0.25">
      <c r="A82" s="60"/>
      <c r="B82" s="60">
        <v>26.61</v>
      </c>
      <c r="C82" s="60">
        <v>17.989999999999998</v>
      </c>
      <c r="D82" s="62">
        <f>D81</f>
        <v>18.126666666666665</v>
      </c>
      <c r="E82" s="63">
        <f t="shared" si="0"/>
        <v>8.4833333333333343</v>
      </c>
      <c r="F82" s="63">
        <f t="shared" ref="F82:F92" si="6">F81</f>
        <v>8.5633333333333344</v>
      </c>
      <c r="G82" s="63">
        <f t="shared" si="1"/>
        <v>-8.0000000000000071E-2</v>
      </c>
      <c r="H82" s="63">
        <f t="shared" si="2"/>
        <v>1.0570180405613805</v>
      </c>
      <c r="I82" s="22"/>
      <c r="J82" s="22"/>
      <c r="K82" s="60">
        <v>24.86</v>
      </c>
      <c r="L82" s="60">
        <v>18.02</v>
      </c>
      <c r="M82" s="62">
        <f>M81</f>
        <v>17.96</v>
      </c>
      <c r="N82" s="63">
        <f t="shared" si="3"/>
        <v>6.8999999999999986</v>
      </c>
      <c r="O82" s="63">
        <f t="shared" ref="O82:O92" si="7">O81</f>
        <v>6.9166666666666652</v>
      </c>
      <c r="P82" s="63">
        <f t="shared" si="4"/>
        <v>-1.6666666666666607E-2</v>
      </c>
      <c r="Q82" s="63">
        <f t="shared" si="5"/>
        <v>1.0116194403019225</v>
      </c>
    </row>
    <row r="83" spans="1:42" s="1" customFormat="1" x14ac:dyDescent="0.25">
      <c r="A83" s="60"/>
      <c r="B83" s="60">
        <v>26.66</v>
      </c>
      <c r="C83" s="60">
        <v>18.239999999999998</v>
      </c>
      <c r="D83" s="63">
        <f>D82</f>
        <v>18.126666666666665</v>
      </c>
      <c r="E83" s="63">
        <f t="shared" si="0"/>
        <v>8.533333333333335</v>
      </c>
      <c r="F83" s="63">
        <f t="shared" si="6"/>
        <v>8.5633333333333344</v>
      </c>
      <c r="G83" s="63">
        <f t="shared" si="1"/>
        <v>-2.9999999999999361E-2</v>
      </c>
      <c r="H83" s="63">
        <f t="shared" si="2"/>
        <v>1.0210121257071929</v>
      </c>
      <c r="I83" s="22"/>
      <c r="J83" s="22"/>
      <c r="K83" s="60">
        <v>24.93</v>
      </c>
      <c r="L83" s="60">
        <v>17.899999999999999</v>
      </c>
      <c r="M83" s="63">
        <f>M82</f>
        <v>17.96</v>
      </c>
      <c r="N83" s="63">
        <f t="shared" si="3"/>
        <v>6.9699999999999989</v>
      </c>
      <c r="O83" s="63">
        <f t="shared" si="7"/>
        <v>6.9166666666666652</v>
      </c>
      <c r="P83" s="63">
        <f t="shared" si="4"/>
        <v>5.3333333333333677E-2</v>
      </c>
      <c r="Q83" s="63">
        <f t="shared" si="5"/>
        <v>0.96370711839155165</v>
      </c>
    </row>
    <row r="84" spans="1:42" s="1" customFormat="1" ht="29" x14ac:dyDescent="0.25">
      <c r="A84" s="48" t="s">
        <v>418</v>
      </c>
      <c r="B84" s="60">
        <v>28.15</v>
      </c>
      <c r="C84" s="60">
        <v>17.78</v>
      </c>
      <c r="D84" s="63">
        <f>AVERAGE(C84:C86)</f>
        <v>17.896666666666668</v>
      </c>
      <c r="E84" s="63">
        <f t="shared" si="0"/>
        <v>10.25333333333333</v>
      </c>
      <c r="F84" s="63">
        <f t="shared" si="6"/>
        <v>8.5633333333333344</v>
      </c>
      <c r="G84" s="63">
        <f t="shared" si="1"/>
        <v>1.6899999999999959</v>
      </c>
      <c r="H84" s="63">
        <f t="shared" si="2"/>
        <v>0.3099269249847475</v>
      </c>
      <c r="I84" s="22"/>
      <c r="J84" s="4" t="s">
        <v>421</v>
      </c>
      <c r="K84" s="60">
        <v>25.21</v>
      </c>
      <c r="L84" s="60">
        <v>18.22</v>
      </c>
      <c r="M84" s="63">
        <f>AVERAGE(L84:L86)</f>
        <v>18.013333333333335</v>
      </c>
      <c r="N84" s="63">
        <f t="shared" si="3"/>
        <v>7.1966666666666654</v>
      </c>
      <c r="O84" s="63">
        <f t="shared" si="7"/>
        <v>6.9166666666666652</v>
      </c>
      <c r="P84" s="63">
        <f t="shared" si="4"/>
        <v>0.28000000000000025</v>
      </c>
      <c r="Q84" s="63">
        <f t="shared" si="5"/>
        <v>0.82359101726757311</v>
      </c>
    </row>
    <row r="85" spans="1:42" s="1" customFormat="1" x14ac:dyDescent="0.25">
      <c r="A85" s="60"/>
      <c r="B85" s="60">
        <v>28.11</v>
      </c>
      <c r="C85" s="60">
        <v>17.73</v>
      </c>
      <c r="D85" s="63">
        <f>D84</f>
        <v>17.896666666666668</v>
      </c>
      <c r="E85" s="63">
        <f t="shared" si="0"/>
        <v>10.213333333333331</v>
      </c>
      <c r="F85" s="63">
        <f t="shared" si="6"/>
        <v>8.5633333333333344</v>
      </c>
      <c r="G85" s="63">
        <f t="shared" si="1"/>
        <v>1.6499999999999968</v>
      </c>
      <c r="H85" s="63">
        <f t="shared" si="2"/>
        <v>0.31864015682981628</v>
      </c>
      <c r="I85" s="22"/>
      <c r="J85" s="22"/>
      <c r="K85" s="60">
        <v>25.5</v>
      </c>
      <c r="L85" s="60">
        <v>17.95</v>
      </c>
      <c r="M85" s="63">
        <f>M84</f>
        <v>18.013333333333335</v>
      </c>
      <c r="N85" s="63">
        <f t="shared" si="3"/>
        <v>7.4866666666666646</v>
      </c>
      <c r="O85" s="63">
        <f t="shared" si="7"/>
        <v>6.9166666666666652</v>
      </c>
      <c r="P85" s="63">
        <f t="shared" si="4"/>
        <v>0.5699999999999994</v>
      </c>
      <c r="Q85" s="63">
        <f t="shared" si="5"/>
        <v>0.67361678843284545</v>
      </c>
    </row>
    <row r="86" spans="1:42" s="1" customFormat="1" x14ac:dyDescent="0.25">
      <c r="A86" s="60"/>
      <c r="B86" s="60">
        <v>28.04</v>
      </c>
      <c r="C86" s="60">
        <v>18.18</v>
      </c>
      <c r="D86" s="63">
        <f>D85</f>
        <v>17.896666666666668</v>
      </c>
      <c r="E86" s="63">
        <f t="shared" si="0"/>
        <v>10.143333333333331</v>
      </c>
      <c r="F86" s="63">
        <f t="shared" si="6"/>
        <v>8.5633333333333344</v>
      </c>
      <c r="G86" s="63">
        <f t="shared" si="1"/>
        <v>1.5799999999999965</v>
      </c>
      <c r="H86" s="63">
        <f t="shared" si="2"/>
        <v>0.33448188869652884</v>
      </c>
      <c r="I86" s="22"/>
      <c r="J86" s="22"/>
      <c r="K86" s="60">
        <v>25.55</v>
      </c>
      <c r="L86" s="60">
        <v>17.87</v>
      </c>
      <c r="M86" s="63">
        <f>M85</f>
        <v>18.013333333333335</v>
      </c>
      <c r="N86" s="63">
        <f t="shared" si="3"/>
        <v>7.5366666666666653</v>
      </c>
      <c r="O86" s="63">
        <f t="shared" si="7"/>
        <v>6.9166666666666652</v>
      </c>
      <c r="P86" s="63">
        <f t="shared" si="4"/>
        <v>0.62000000000000011</v>
      </c>
      <c r="Q86" s="63">
        <f t="shared" si="5"/>
        <v>0.6506709277209668</v>
      </c>
    </row>
    <row r="87" spans="1:42" s="1" customFormat="1" ht="28.5" x14ac:dyDescent="0.25">
      <c r="A87" s="48" t="s">
        <v>423</v>
      </c>
      <c r="B87" s="60">
        <v>26.05</v>
      </c>
      <c r="C87" s="60">
        <v>17.850000000000001</v>
      </c>
      <c r="D87" s="63">
        <f>AVERAGE(C87:C89)</f>
        <v>18</v>
      </c>
      <c r="E87" s="63">
        <f t="shared" si="0"/>
        <v>8.0500000000000007</v>
      </c>
      <c r="F87" s="63">
        <f t="shared" si="6"/>
        <v>8.5633333333333344</v>
      </c>
      <c r="G87" s="63">
        <f t="shared" si="1"/>
        <v>-0.51333333333333364</v>
      </c>
      <c r="H87" s="63">
        <f t="shared" si="2"/>
        <v>1.4273442541708659</v>
      </c>
      <c r="I87" s="22"/>
      <c r="J87" s="4" t="s">
        <v>373</v>
      </c>
      <c r="K87" s="60">
        <v>23.84</v>
      </c>
      <c r="L87" s="60">
        <v>18.12</v>
      </c>
      <c r="M87" s="63">
        <f>AVERAGE(L87:L89)</f>
        <v>18.143333333333334</v>
      </c>
      <c r="N87" s="63">
        <f t="shared" si="3"/>
        <v>5.6966666666666654</v>
      </c>
      <c r="O87" s="63">
        <f t="shared" si="7"/>
        <v>6.9166666666666652</v>
      </c>
      <c r="P87" s="63">
        <f t="shared" si="4"/>
        <v>-1.2199999999999998</v>
      </c>
      <c r="Q87" s="63">
        <f t="shared" si="5"/>
        <v>2.3294671729369112</v>
      </c>
    </row>
    <row r="88" spans="1:42" s="1" customFormat="1" x14ac:dyDescent="0.25">
      <c r="A88" s="60"/>
      <c r="B88" s="60">
        <v>26.03</v>
      </c>
      <c r="C88" s="60">
        <v>17.899999999999999</v>
      </c>
      <c r="D88" s="63">
        <f>D87</f>
        <v>18</v>
      </c>
      <c r="E88" s="63">
        <f t="shared" si="0"/>
        <v>8.0300000000000011</v>
      </c>
      <c r="F88" s="63">
        <f t="shared" si="6"/>
        <v>8.5633333333333344</v>
      </c>
      <c r="G88" s="63">
        <f t="shared" si="1"/>
        <v>-0.53333333333333321</v>
      </c>
      <c r="H88" s="63">
        <f t="shared" si="2"/>
        <v>1.4472692374403779</v>
      </c>
      <c r="I88" s="22"/>
      <c r="J88" s="22"/>
      <c r="K88" s="60">
        <v>23.86</v>
      </c>
      <c r="L88" s="60">
        <v>18.12</v>
      </c>
      <c r="M88" s="63">
        <f>M87</f>
        <v>18.143333333333334</v>
      </c>
      <c r="N88" s="63">
        <f t="shared" si="3"/>
        <v>5.716666666666665</v>
      </c>
      <c r="O88" s="63">
        <f t="shared" si="7"/>
        <v>6.9166666666666652</v>
      </c>
      <c r="P88" s="63">
        <f t="shared" si="4"/>
        <v>-1.2000000000000002</v>
      </c>
      <c r="Q88" s="63">
        <f t="shared" si="5"/>
        <v>2.2973967099940702</v>
      </c>
    </row>
    <row r="89" spans="1:42" s="1" customFormat="1" x14ac:dyDescent="0.25">
      <c r="A89" s="60"/>
      <c r="B89" s="60">
        <v>25.72</v>
      </c>
      <c r="C89" s="60">
        <v>18.25</v>
      </c>
      <c r="D89" s="63">
        <f>D88</f>
        <v>18</v>
      </c>
      <c r="E89" s="63">
        <f t="shared" si="0"/>
        <v>7.7199999999999989</v>
      </c>
      <c r="F89" s="63">
        <f t="shared" si="6"/>
        <v>8.5633333333333344</v>
      </c>
      <c r="G89" s="63">
        <f t="shared" si="1"/>
        <v>-0.84333333333333549</v>
      </c>
      <c r="H89" s="63">
        <f t="shared" si="2"/>
        <v>1.7941908175396648</v>
      </c>
      <c r="I89" s="22"/>
      <c r="J89" s="22"/>
      <c r="K89" s="60">
        <v>24.04</v>
      </c>
      <c r="L89" s="60">
        <v>18.190000000000001</v>
      </c>
      <c r="M89" s="63">
        <f>M88</f>
        <v>18.143333333333334</v>
      </c>
      <c r="N89" s="63">
        <f t="shared" si="3"/>
        <v>5.8966666666666647</v>
      </c>
      <c r="O89" s="63">
        <f t="shared" si="7"/>
        <v>6.9166666666666652</v>
      </c>
      <c r="P89" s="63">
        <f t="shared" si="4"/>
        <v>-1.0200000000000005</v>
      </c>
      <c r="Q89" s="63">
        <f t="shared" si="5"/>
        <v>2.0279189595800591</v>
      </c>
    </row>
    <row r="90" spans="1:42" s="1" customFormat="1" ht="29" x14ac:dyDescent="0.25">
      <c r="A90" s="48" t="s">
        <v>424</v>
      </c>
      <c r="B90" s="60">
        <v>27.52</v>
      </c>
      <c r="C90" s="60">
        <v>17.93</v>
      </c>
      <c r="D90" s="63">
        <f>AVERAGE(C90:C92)</f>
        <v>18.056666666666668</v>
      </c>
      <c r="E90" s="63">
        <f t="shared" si="0"/>
        <v>9.4633333333333312</v>
      </c>
      <c r="F90" s="63">
        <f t="shared" si="6"/>
        <v>8.5633333333333344</v>
      </c>
      <c r="G90" s="63">
        <f t="shared" si="1"/>
        <v>0.8999999999999968</v>
      </c>
      <c r="H90" s="63">
        <f t="shared" si="2"/>
        <v>0.53588673126814779</v>
      </c>
      <c r="I90" s="22"/>
      <c r="J90" s="4" t="s">
        <v>422</v>
      </c>
      <c r="K90" s="60">
        <v>23.92</v>
      </c>
      <c r="L90" s="60">
        <v>17.57</v>
      </c>
      <c r="M90" s="63">
        <f>AVERAGE(L90:L92)</f>
        <v>17.59</v>
      </c>
      <c r="N90" s="63">
        <f t="shared" si="3"/>
        <v>6.3300000000000018</v>
      </c>
      <c r="O90" s="63">
        <f t="shared" si="7"/>
        <v>6.9166666666666652</v>
      </c>
      <c r="P90" s="63">
        <f t="shared" si="4"/>
        <v>-0.58666666666666334</v>
      </c>
      <c r="Q90" s="63">
        <f t="shared" si="5"/>
        <v>1.5017729036347667</v>
      </c>
    </row>
    <row r="91" spans="1:42" s="1" customFormat="1" x14ac:dyDescent="0.25">
      <c r="A91" s="60"/>
      <c r="B91" s="60">
        <v>27.57</v>
      </c>
      <c r="C91" s="60">
        <v>17.98</v>
      </c>
      <c r="D91" s="63">
        <f>D90</f>
        <v>18.056666666666668</v>
      </c>
      <c r="E91" s="63">
        <f t="shared" si="0"/>
        <v>9.5133333333333319</v>
      </c>
      <c r="F91" s="63">
        <f t="shared" si="6"/>
        <v>8.5633333333333344</v>
      </c>
      <c r="G91" s="63">
        <f t="shared" si="1"/>
        <v>0.94999999999999751</v>
      </c>
      <c r="H91" s="63">
        <f t="shared" si="2"/>
        <v>0.51763246192068957</v>
      </c>
      <c r="I91" s="22"/>
      <c r="J91" s="22"/>
      <c r="K91" s="60">
        <v>24.06</v>
      </c>
      <c r="L91" s="60">
        <v>17.670000000000002</v>
      </c>
      <c r="M91" s="63">
        <f>M90</f>
        <v>17.59</v>
      </c>
      <c r="N91" s="63">
        <f t="shared" si="3"/>
        <v>6.4699999999999989</v>
      </c>
      <c r="O91" s="63">
        <f t="shared" si="7"/>
        <v>6.9166666666666652</v>
      </c>
      <c r="P91" s="63">
        <f t="shared" si="4"/>
        <v>-0.44666666666666632</v>
      </c>
      <c r="Q91" s="63">
        <f t="shared" si="5"/>
        <v>1.3628876769848264</v>
      </c>
    </row>
    <row r="92" spans="1:42" s="1" customFormat="1" x14ac:dyDescent="0.25">
      <c r="A92" s="60"/>
      <c r="B92" s="60">
        <v>27.27</v>
      </c>
      <c r="C92" s="60">
        <v>18.260000000000002</v>
      </c>
      <c r="D92" s="63">
        <f>D91</f>
        <v>18.056666666666668</v>
      </c>
      <c r="E92" s="63">
        <f t="shared" si="0"/>
        <v>9.2133333333333312</v>
      </c>
      <c r="F92" s="63">
        <f t="shared" si="6"/>
        <v>8.5633333333333344</v>
      </c>
      <c r="G92" s="63">
        <f t="shared" si="1"/>
        <v>0.6499999999999968</v>
      </c>
      <c r="H92" s="63">
        <f t="shared" si="2"/>
        <v>0.63728031365963245</v>
      </c>
      <c r="I92" s="22"/>
      <c r="J92" s="22"/>
      <c r="K92" s="60">
        <v>24.05</v>
      </c>
      <c r="L92" s="60">
        <v>17.53</v>
      </c>
      <c r="M92" s="63">
        <f>M91</f>
        <v>17.59</v>
      </c>
      <c r="N92" s="63">
        <f t="shared" si="3"/>
        <v>6.4600000000000009</v>
      </c>
      <c r="O92" s="63">
        <f t="shared" si="7"/>
        <v>6.9166666666666652</v>
      </c>
      <c r="P92" s="63">
        <f t="shared" si="4"/>
        <v>-0.45666666666666433</v>
      </c>
      <c r="Q92" s="63">
        <f t="shared" si="5"/>
        <v>1.3723673104437775</v>
      </c>
    </row>
    <row r="93" spans="1:42" s="1" customFormat="1" x14ac:dyDescent="0.25"/>
    <row r="94" spans="1:42" s="1" customFormat="1" x14ac:dyDescent="0.25">
      <c r="A94" s="3" t="s">
        <v>496</v>
      </c>
      <c r="J94" s="3" t="s">
        <v>497</v>
      </c>
    </row>
    <row r="95" spans="1:42" s="1" customFormat="1" ht="14.5" x14ac:dyDescent="0.25">
      <c r="A95" s="4" t="s">
        <v>303</v>
      </c>
      <c r="J95" s="4" t="s">
        <v>80</v>
      </c>
      <c r="K95" s="6"/>
      <c r="L95" s="6"/>
      <c r="M95" s="6"/>
    </row>
    <row r="96" spans="1:42" s="1" customFormat="1" x14ac:dyDescent="0.25">
      <c r="B96" s="6"/>
      <c r="C96" s="82" t="s">
        <v>17</v>
      </c>
      <c r="D96" s="82"/>
      <c r="E96" s="82"/>
      <c r="F96" s="82"/>
      <c r="G96" s="82"/>
      <c r="H96" s="82"/>
      <c r="J96" s="6" t="s">
        <v>17</v>
      </c>
      <c r="K96" s="6">
        <v>642</v>
      </c>
      <c r="L96" s="6">
        <v>694</v>
      </c>
      <c r="M96" s="6">
        <v>788</v>
      </c>
      <c r="N96" s="6">
        <v>610</v>
      </c>
      <c r="O96" s="6">
        <v>575</v>
      </c>
      <c r="P96" s="6">
        <v>502</v>
      </c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</row>
    <row r="97" spans="2:42" s="1" customFormat="1" x14ac:dyDescent="0.3">
      <c r="B97" s="6">
        <v>9</v>
      </c>
      <c r="C97" s="6">
        <v>115.87</v>
      </c>
      <c r="D97" s="6">
        <v>91.49</v>
      </c>
      <c r="E97" s="6">
        <v>156.37</v>
      </c>
      <c r="F97" s="6">
        <v>85.87</v>
      </c>
      <c r="G97" s="6">
        <v>93.49</v>
      </c>
      <c r="H97" s="6">
        <v>83.75</v>
      </c>
      <c r="J97" s="6" t="s">
        <v>45</v>
      </c>
      <c r="K97" s="6">
        <v>286</v>
      </c>
      <c r="L97" s="6">
        <v>222</v>
      </c>
      <c r="M97" s="6">
        <v>280</v>
      </c>
      <c r="N97" s="6">
        <v>417</v>
      </c>
      <c r="O97" s="6">
        <v>440</v>
      </c>
      <c r="P97" s="6">
        <v>206</v>
      </c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</row>
    <row r="98" spans="2:42" s="1" customFormat="1" x14ac:dyDescent="0.3">
      <c r="B98" s="6">
        <v>12</v>
      </c>
      <c r="C98" s="6">
        <v>219.24</v>
      </c>
      <c r="D98" s="6">
        <v>147.41</v>
      </c>
      <c r="E98" s="6">
        <v>298.41000000000003</v>
      </c>
      <c r="F98" s="6">
        <v>144.79</v>
      </c>
      <c r="G98" s="6">
        <v>169.08</v>
      </c>
      <c r="H98" s="6">
        <v>134.47</v>
      </c>
      <c r="J98" s="6" t="s">
        <v>213</v>
      </c>
      <c r="K98" s="6">
        <v>887</v>
      </c>
      <c r="L98" s="6">
        <v>812</v>
      </c>
      <c r="M98" s="6">
        <v>842</v>
      </c>
      <c r="N98" s="6">
        <v>704</v>
      </c>
      <c r="O98" s="6">
        <v>736</v>
      </c>
      <c r="P98" s="6">
        <v>817</v>
      </c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</row>
    <row r="99" spans="2:42" s="1" customFormat="1" x14ac:dyDescent="0.3">
      <c r="B99" s="6">
        <v>15</v>
      </c>
      <c r="C99" s="6">
        <v>423.29</v>
      </c>
      <c r="D99" s="6">
        <v>318.35000000000002</v>
      </c>
      <c r="E99" s="6">
        <v>578.5</v>
      </c>
      <c r="F99" s="6">
        <v>273.17</v>
      </c>
      <c r="G99" s="6">
        <v>348.35</v>
      </c>
      <c r="H99" s="6">
        <v>288.29000000000002</v>
      </c>
      <c r="J99" s="6" t="s">
        <v>214</v>
      </c>
      <c r="K99" s="6">
        <v>578</v>
      </c>
      <c r="L99" s="6">
        <v>615</v>
      </c>
      <c r="M99" s="6">
        <v>510</v>
      </c>
      <c r="N99" s="6">
        <v>532</v>
      </c>
      <c r="O99" s="6">
        <v>398</v>
      </c>
      <c r="P99" s="6">
        <v>640</v>
      </c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</row>
    <row r="100" spans="2:42" s="1" customFormat="1" x14ac:dyDescent="0.25">
      <c r="B100" s="6">
        <v>19</v>
      </c>
      <c r="C100" s="6">
        <v>879.31</v>
      </c>
      <c r="D100" s="6">
        <v>567.5</v>
      </c>
      <c r="E100" s="6">
        <v>1000.16</v>
      </c>
      <c r="F100" s="6">
        <v>547.17999999999995</v>
      </c>
      <c r="G100" s="6">
        <v>663.95</v>
      </c>
      <c r="H100" s="6">
        <v>564.08000000000004</v>
      </c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</row>
    <row r="101" spans="2:42" s="1" customFormat="1" x14ac:dyDescent="0.25">
      <c r="B101" s="6">
        <v>21</v>
      </c>
      <c r="C101" s="6">
        <v>1196.1400000000001</v>
      </c>
      <c r="D101" s="6">
        <v>894.89</v>
      </c>
      <c r="E101" s="6">
        <v>1292.31</v>
      </c>
      <c r="F101" s="6">
        <v>783.75</v>
      </c>
      <c r="G101" s="6">
        <v>1044.3900000000001</v>
      </c>
      <c r="H101" s="6">
        <v>865.72</v>
      </c>
      <c r="I101" s="6"/>
      <c r="J101" s="6"/>
      <c r="K101" s="6"/>
      <c r="L101" s="6"/>
      <c r="M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</row>
    <row r="102" spans="2:42" s="1" customFormat="1" x14ac:dyDescent="0.3">
      <c r="C102" s="82" t="s">
        <v>45</v>
      </c>
      <c r="D102" s="82"/>
      <c r="E102" s="82"/>
      <c r="F102" s="82"/>
      <c r="G102" s="82"/>
      <c r="H102" s="82"/>
      <c r="J102" s="6"/>
      <c r="K102" s="6"/>
      <c r="L102" s="6"/>
      <c r="M102" s="6"/>
    </row>
    <row r="103" spans="2:42" s="1" customFormat="1" x14ac:dyDescent="0.25">
      <c r="B103" s="6">
        <v>9</v>
      </c>
      <c r="C103" s="6">
        <v>86.25</v>
      </c>
      <c r="D103" s="6">
        <v>98.83</v>
      </c>
      <c r="E103" s="6">
        <v>82.83</v>
      </c>
      <c r="F103" s="6">
        <v>108.67</v>
      </c>
      <c r="G103" s="6">
        <v>149.18</v>
      </c>
      <c r="H103" s="6">
        <v>75.03</v>
      </c>
      <c r="J103" s="6"/>
    </row>
    <row r="104" spans="2:42" s="1" customFormat="1" x14ac:dyDescent="0.25">
      <c r="B104" s="6">
        <v>12</v>
      </c>
      <c r="C104" s="6">
        <v>100.55</v>
      </c>
      <c r="D104" s="6">
        <v>121.33</v>
      </c>
      <c r="E104" s="6">
        <v>108.9</v>
      </c>
      <c r="F104" s="6">
        <v>145.55000000000001</v>
      </c>
      <c r="G104" s="6">
        <v>190.36</v>
      </c>
      <c r="H104" s="6">
        <v>100.14</v>
      </c>
      <c r="J104" s="6"/>
    </row>
    <row r="105" spans="2:42" s="1" customFormat="1" x14ac:dyDescent="0.25">
      <c r="B105" s="6">
        <v>15</v>
      </c>
      <c r="C105" s="6">
        <v>142.16</v>
      </c>
      <c r="D105" s="6">
        <v>194.21</v>
      </c>
      <c r="E105" s="6">
        <v>160.36000000000001</v>
      </c>
      <c r="F105" s="6">
        <v>221.88</v>
      </c>
      <c r="G105" s="6">
        <v>241.39</v>
      </c>
      <c r="H105" s="6">
        <v>143.58000000000001</v>
      </c>
    </row>
    <row r="106" spans="2:42" s="1" customFormat="1" x14ac:dyDescent="0.25">
      <c r="B106" s="6">
        <v>19</v>
      </c>
      <c r="C106" s="6">
        <v>348.48</v>
      </c>
      <c r="D106" s="6">
        <v>357.97</v>
      </c>
      <c r="E106" s="6">
        <v>340.75</v>
      </c>
      <c r="F106" s="6">
        <v>359.06</v>
      </c>
      <c r="G106" s="6">
        <v>364.24</v>
      </c>
      <c r="H106" s="6">
        <v>324.16000000000003</v>
      </c>
    </row>
    <row r="107" spans="2:42" s="1" customFormat="1" x14ac:dyDescent="0.25">
      <c r="B107" s="6">
        <v>21</v>
      </c>
      <c r="C107" s="6">
        <v>413.23</v>
      </c>
      <c r="D107" s="6">
        <v>438.62</v>
      </c>
      <c r="E107" s="6">
        <v>370.49</v>
      </c>
      <c r="F107" s="6">
        <v>490.97</v>
      </c>
      <c r="G107" s="6">
        <v>599.89</v>
      </c>
      <c r="H107" s="6">
        <v>342.92</v>
      </c>
    </row>
    <row r="108" spans="2:42" s="1" customFormat="1" x14ac:dyDescent="0.3">
      <c r="C108" s="82" t="s">
        <v>213</v>
      </c>
      <c r="D108" s="82"/>
      <c r="E108" s="82"/>
      <c r="F108" s="82"/>
      <c r="G108" s="82"/>
      <c r="H108" s="82"/>
      <c r="I108" s="6"/>
    </row>
    <row r="109" spans="2:42" s="1" customFormat="1" x14ac:dyDescent="0.25">
      <c r="B109" s="6">
        <v>9</v>
      </c>
      <c r="C109" s="6">
        <v>129.9</v>
      </c>
      <c r="D109" s="6">
        <v>82.64</v>
      </c>
      <c r="E109" s="6">
        <v>123.89</v>
      </c>
      <c r="F109" s="6">
        <v>81.099999999999994</v>
      </c>
      <c r="G109" s="6">
        <v>161.69999999999999</v>
      </c>
      <c r="H109" s="6">
        <v>114.84</v>
      </c>
      <c r="I109" s="6"/>
      <c r="J109" s="6"/>
      <c r="K109" s="6"/>
      <c r="L109" s="6"/>
    </row>
    <row r="110" spans="2:42" s="1" customFormat="1" x14ac:dyDescent="0.25">
      <c r="B110" s="6">
        <v>12</v>
      </c>
      <c r="C110" s="6">
        <v>270.14</v>
      </c>
      <c r="D110" s="6">
        <v>189.72</v>
      </c>
      <c r="E110" s="6">
        <v>256.69</v>
      </c>
      <c r="F110" s="6">
        <v>160.88999999999999</v>
      </c>
      <c r="G110" s="6">
        <v>372.76</v>
      </c>
      <c r="H110" s="6">
        <v>231.71</v>
      </c>
      <c r="I110" s="6"/>
      <c r="J110" s="6"/>
      <c r="K110" s="6"/>
      <c r="L110" s="6"/>
    </row>
    <row r="111" spans="2:42" s="1" customFormat="1" x14ac:dyDescent="0.25">
      <c r="B111" s="6">
        <v>15</v>
      </c>
      <c r="C111" s="6">
        <v>568.6</v>
      </c>
      <c r="D111" s="6">
        <v>373.87</v>
      </c>
      <c r="E111" s="6">
        <v>519.1</v>
      </c>
      <c r="F111" s="6">
        <v>367.27</v>
      </c>
      <c r="G111" s="6">
        <v>726.85</v>
      </c>
      <c r="H111" s="6">
        <v>590.05999999999995</v>
      </c>
      <c r="I111" s="6"/>
      <c r="J111" s="6"/>
      <c r="K111" s="6"/>
      <c r="L111" s="6"/>
    </row>
    <row r="112" spans="2:42" s="1" customFormat="1" x14ac:dyDescent="0.25">
      <c r="B112" s="6">
        <v>19</v>
      </c>
      <c r="C112" s="6">
        <v>893.35</v>
      </c>
      <c r="D112" s="6">
        <v>712.72</v>
      </c>
      <c r="E112" s="6">
        <v>834.13</v>
      </c>
      <c r="F112" s="6">
        <v>663.25</v>
      </c>
      <c r="G112" s="6">
        <v>1237.8399999999999</v>
      </c>
      <c r="H112" s="6">
        <v>1049.2</v>
      </c>
      <c r="I112" s="6"/>
      <c r="J112" s="6"/>
      <c r="K112" s="6"/>
      <c r="L112" s="6"/>
    </row>
    <row r="113" spans="1:17" s="1" customFormat="1" x14ac:dyDescent="0.25">
      <c r="B113" s="6">
        <v>21</v>
      </c>
      <c r="C113" s="6">
        <v>1317.6</v>
      </c>
      <c r="D113" s="6">
        <v>1198.1199999999999</v>
      </c>
      <c r="E113" s="6">
        <v>1210.6199999999999</v>
      </c>
      <c r="F113" s="6">
        <v>886.59</v>
      </c>
      <c r="G113" s="6">
        <v>1503.56</v>
      </c>
      <c r="H113" s="6">
        <v>1459</v>
      </c>
      <c r="I113" s="6"/>
      <c r="J113" s="6"/>
      <c r="K113" s="6"/>
      <c r="L113" s="6"/>
    </row>
    <row r="114" spans="1:17" s="1" customFormat="1" x14ac:dyDescent="0.3">
      <c r="C114" s="82" t="s">
        <v>214</v>
      </c>
      <c r="D114" s="82"/>
      <c r="E114" s="82"/>
      <c r="F114" s="82"/>
      <c r="G114" s="82"/>
      <c r="H114" s="82"/>
      <c r="I114" s="6"/>
      <c r="J114" s="6"/>
      <c r="K114" s="6"/>
      <c r="L114" s="6"/>
    </row>
    <row r="115" spans="1:17" s="1" customFormat="1" x14ac:dyDescent="0.25">
      <c r="B115" s="6">
        <v>9</v>
      </c>
      <c r="C115" s="6">
        <v>137.6</v>
      </c>
      <c r="D115" s="6">
        <v>117.03</v>
      </c>
      <c r="E115" s="6">
        <v>73.209999999999994</v>
      </c>
      <c r="F115" s="6">
        <v>109.37</v>
      </c>
      <c r="G115" s="6">
        <v>74.650000000000006</v>
      </c>
      <c r="H115" s="6">
        <v>105.53</v>
      </c>
      <c r="I115" s="6"/>
      <c r="J115" s="6"/>
      <c r="K115" s="6"/>
      <c r="L115" s="6"/>
    </row>
    <row r="116" spans="1:17" s="1" customFormat="1" x14ac:dyDescent="0.25">
      <c r="B116" s="6">
        <v>12</v>
      </c>
      <c r="C116" s="6">
        <v>210.46</v>
      </c>
      <c r="D116" s="6">
        <v>174.96</v>
      </c>
      <c r="E116" s="6">
        <v>135.69</v>
      </c>
      <c r="F116" s="6">
        <v>173.74</v>
      </c>
      <c r="G116" s="6">
        <v>116.42</v>
      </c>
      <c r="H116" s="6">
        <v>155.51</v>
      </c>
      <c r="I116" s="6"/>
      <c r="J116" s="6"/>
      <c r="K116" s="6"/>
      <c r="L116" s="6"/>
    </row>
    <row r="117" spans="1:17" s="1" customFormat="1" x14ac:dyDescent="0.25">
      <c r="B117" s="6">
        <v>15</v>
      </c>
      <c r="C117" s="6">
        <v>384.28</v>
      </c>
      <c r="D117" s="6">
        <v>303.04000000000002</v>
      </c>
      <c r="E117" s="6">
        <v>225.43</v>
      </c>
      <c r="F117" s="6">
        <v>265.97000000000003</v>
      </c>
      <c r="G117" s="6">
        <v>194.07</v>
      </c>
      <c r="H117" s="6">
        <v>264.27</v>
      </c>
      <c r="I117" s="6"/>
      <c r="J117" s="6"/>
      <c r="K117" s="6"/>
      <c r="L117" s="6"/>
    </row>
    <row r="118" spans="1:17" s="1" customFormat="1" x14ac:dyDescent="0.25">
      <c r="B118" s="6">
        <v>19</v>
      </c>
      <c r="C118" s="6">
        <v>692</v>
      </c>
      <c r="D118" s="6">
        <v>621.67999999999995</v>
      </c>
      <c r="E118" s="6">
        <v>533.36</v>
      </c>
      <c r="F118" s="6">
        <v>612.91</v>
      </c>
      <c r="G118" s="6">
        <v>398.6</v>
      </c>
      <c r="H118" s="6">
        <v>556.87</v>
      </c>
      <c r="I118" s="6"/>
      <c r="J118" s="6"/>
      <c r="K118" s="6"/>
      <c r="L118" s="6"/>
    </row>
    <row r="119" spans="1:17" s="1" customFormat="1" x14ac:dyDescent="0.25">
      <c r="B119" s="6">
        <v>21</v>
      </c>
      <c r="C119" s="6">
        <v>942.23</v>
      </c>
      <c r="D119" s="6">
        <v>891.32</v>
      </c>
      <c r="E119" s="6">
        <v>790.21</v>
      </c>
      <c r="F119" s="6">
        <v>836.13</v>
      </c>
      <c r="G119" s="6">
        <v>580.15</v>
      </c>
      <c r="H119" s="6">
        <v>907.92</v>
      </c>
      <c r="I119" s="6"/>
      <c r="J119" s="6"/>
      <c r="K119" s="6"/>
      <c r="L119" s="6"/>
    </row>
    <row r="120" spans="1:17" s="1" customFormat="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7" s="1" customFormat="1" x14ac:dyDescent="0.25">
      <c r="A121" s="3" t="s">
        <v>498</v>
      </c>
      <c r="G121" s="3" t="s">
        <v>499</v>
      </c>
      <c r="M121" s="3" t="s">
        <v>500</v>
      </c>
    </row>
    <row r="122" spans="1:17" s="4" customFormat="1" ht="12.5" x14ac:dyDescent="0.25">
      <c r="A122" s="4" t="s">
        <v>101</v>
      </c>
      <c r="G122" s="4" t="s">
        <v>101</v>
      </c>
      <c r="M122" s="4" t="s">
        <v>101</v>
      </c>
    </row>
    <row r="123" spans="1:17" s="1" customFormat="1" ht="14.5" x14ac:dyDescent="0.25">
      <c r="A123" s="4" t="s">
        <v>304</v>
      </c>
      <c r="G123" s="4" t="s">
        <v>305</v>
      </c>
      <c r="M123" s="4" t="s">
        <v>306</v>
      </c>
    </row>
    <row r="124" spans="1:17" s="6" customFormat="1" ht="13" x14ac:dyDescent="0.3">
      <c r="B124" s="6" t="s">
        <v>17</v>
      </c>
      <c r="C124" s="6" t="s">
        <v>45</v>
      </c>
      <c r="D124" s="6" t="s">
        <v>307</v>
      </c>
      <c r="E124" s="6" t="s">
        <v>308</v>
      </c>
      <c r="H124" s="6" t="s">
        <v>17</v>
      </c>
      <c r="I124" s="6" t="s">
        <v>45</v>
      </c>
      <c r="J124" s="6" t="s">
        <v>307</v>
      </c>
      <c r="K124" s="6" t="s">
        <v>308</v>
      </c>
      <c r="N124" s="6" t="s">
        <v>17</v>
      </c>
      <c r="O124" s="6" t="s">
        <v>45</v>
      </c>
      <c r="P124" s="6" t="s">
        <v>307</v>
      </c>
      <c r="Q124" s="6" t="s">
        <v>308</v>
      </c>
    </row>
    <row r="125" spans="1:17" s="1" customFormat="1" x14ac:dyDescent="0.25">
      <c r="B125" s="20">
        <v>31.742000000000001</v>
      </c>
      <c r="C125" s="20">
        <v>54.363</v>
      </c>
      <c r="D125" s="20">
        <v>21.652000000000001</v>
      </c>
      <c r="E125" s="20">
        <v>26.398</v>
      </c>
      <c r="H125" s="6">
        <v>8.2149999999999999</v>
      </c>
      <c r="I125" s="6">
        <v>21.395</v>
      </c>
      <c r="J125" s="6">
        <v>2.3969999999999998</v>
      </c>
      <c r="K125" s="6">
        <v>5.5389999999999997</v>
      </c>
      <c r="N125" s="20">
        <v>3.1739999999999999</v>
      </c>
      <c r="O125" s="20">
        <v>11.169</v>
      </c>
      <c r="P125" s="20">
        <v>1.1000000000000001</v>
      </c>
      <c r="Q125" s="20">
        <v>2.597</v>
      </c>
    </row>
    <row r="126" spans="1:17" s="1" customFormat="1" x14ac:dyDescent="0.25">
      <c r="B126" s="20">
        <v>32.750999999999998</v>
      </c>
      <c r="C126" s="20">
        <v>64.445999999999998</v>
      </c>
      <c r="D126" s="20">
        <v>7.3319999999999999</v>
      </c>
      <c r="E126" s="20">
        <v>29.922999999999998</v>
      </c>
      <c r="H126" s="6">
        <v>5.26</v>
      </c>
      <c r="I126" s="6">
        <v>19.012</v>
      </c>
      <c r="J126" s="6">
        <v>1.208</v>
      </c>
      <c r="K126" s="6">
        <v>4.2460000000000004</v>
      </c>
      <c r="N126" s="20">
        <v>3.6480000000000001</v>
      </c>
      <c r="O126" s="20">
        <v>12.798999999999999</v>
      </c>
      <c r="P126" s="20">
        <v>0.33900000000000002</v>
      </c>
      <c r="Q126" s="20">
        <v>2.0739999999999998</v>
      </c>
    </row>
    <row r="127" spans="1:17" s="1" customFormat="1" x14ac:dyDescent="0.25">
      <c r="B127" s="20">
        <v>28.788</v>
      </c>
      <c r="C127" s="20">
        <v>45.045000000000002</v>
      </c>
      <c r="D127" s="20">
        <v>10.784000000000001</v>
      </c>
      <c r="E127" s="20">
        <v>19.795999999999999</v>
      </c>
      <c r="H127" s="6">
        <v>7.343</v>
      </c>
      <c r="I127" s="6">
        <v>14.03</v>
      </c>
      <c r="J127" s="6">
        <v>1.373</v>
      </c>
      <c r="K127" s="6">
        <v>2.8809999999999998</v>
      </c>
      <c r="N127" s="20">
        <v>3.004</v>
      </c>
      <c r="O127" s="20">
        <v>9.76</v>
      </c>
      <c r="P127" s="20">
        <v>0.441</v>
      </c>
      <c r="Q127" s="20">
        <v>1.4710000000000001</v>
      </c>
    </row>
    <row r="128" spans="1:17" s="1" customFormat="1" x14ac:dyDescent="0.25">
      <c r="B128" s="20">
        <v>20.6</v>
      </c>
      <c r="C128" s="20">
        <v>40.732999999999997</v>
      </c>
      <c r="D128" s="20">
        <v>13.72</v>
      </c>
      <c r="E128" s="20">
        <v>15.725</v>
      </c>
      <c r="H128" s="6">
        <v>3.867</v>
      </c>
      <c r="I128" s="6">
        <v>17.065000000000001</v>
      </c>
      <c r="J128" s="6">
        <v>1.7529999999999999</v>
      </c>
      <c r="K128" s="6">
        <v>4.3659999999999997</v>
      </c>
      <c r="N128" s="20">
        <v>2.3330000000000002</v>
      </c>
      <c r="O128" s="20">
        <v>5.8639999999999999</v>
      </c>
      <c r="P128" s="20">
        <v>0.99099999999999999</v>
      </c>
      <c r="Q128" s="20">
        <v>0.79100000000000004</v>
      </c>
    </row>
    <row r="129" spans="1:17" s="1" customFormat="1" x14ac:dyDescent="0.25">
      <c r="B129" s="20">
        <v>23.736999999999998</v>
      </c>
      <c r="C129" s="20">
        <v>54.170999999999999</v>
      </c>
      <c r="D129" s="20">
        <v>22.481000000000002</v>
      </c>
      <c r="E129" s="20">
        <v>35.598999999999997</v>
      </c>
      <c r="H129" s="6">
        <v>4.4649999999999999</v>
      </c>
      <c r="I129" s="6">
        <v>14.797000000000001</v>
      </c>
      <c r="J129" s="6">
        <v>2.3820000000000001</v>
      </c>
      <c r="K129" s="6">
        <v>3.6890000000000001</v>
      </c>
      <c r="N129" s="20">
        <v>2.2719999999999998</v>
      </c>
      <c r="O129" s="20">
        <v>11.474</v>
      </c>
      <c r="P129" s="20">
        <v>1.39</v>
      </c>
      <c r="Q129" s="20">
        <v>1.8009999999999999</v>
      </c>
    </row>
    <row r="130" spans="1:17" s="1" customFormat="1" x14ac:dyDescent="0.25">
      <c r="B130" s="20">
        <v>22.524000000000001</v>
      </c>
      <c r="C130" s="20">
        <v>51.817</v>
      </c>
      <c r="D130" s="20">
        <v>10.741</v>
      </c>
      <c r="E130" s="20">
        <v>33.326000000000001</v>
      </c>
      <c r="H130" s="6">
        <v>4.1669999999999998</v>
      </c>
      <c r="I130" s="6">
        <v>15.907</v>
      </c>
      <c r="J130" s="6">
        <v>1.089</v>
      </c>
      <c r="K130" s="6">
        <v>9.0359999999999996</v>
      </c>
      <c r="N130" s="20">
        <v>2.597</v>
      </c>
      <c r="O130" s="20">
        <v>6.851</v>
      </c>
      <c r="P130" s="20">
        <v>0.65300000000000002</v>
      </c>
      <c r="Q130" s="20">
        <v>3.3159999999999998</v>
      </c>
    </row>
    <row r="131" spans="1:17" s="1" customFormat="1" x14ac:dyDescent="0.25"/>
    <row r="132" spans="1:17" s="1" customFormat="1" x14ac:dyDescent="0.25"/>
    <row r="133" spans="1:17" s="1" customFormat="1" x14ac:dyDescent="0.25">
      <c r="A133" s="3" t="s">
        <v>501</v>
      </c>
      <c r="F133" s="3" t="s">
        <v>502</v>
      </c>
    </row>
    <row r="134" spans="1:17" s="1" customFormat="1" ht="15" x14ac:dyDescent="0.3">
      <c r="A134" s="6" t="s">
        <v>312</v>
      </c>
      <c r="B134" s="6" t="s">
        <v>17</v>
      </c>
      <c r="C134" s="6" t="s">
        <v>18</v>
      </c>
      <c r="D134" s="6" t="s">
        <v>19</v>
      </c>
      <c r="F134" s="6" t="s">
        <v>17</v>
      </c>
      <c r="G134" s="6" t="s">
        <v>307</v>
      </c>
      <c r="H134" s="6" t="s">
        <v>45</v>
      </c>
      <c r="I134" s="6" t="s">
        <v>308</v>
      </c>
    </row>
    <row r="135" spans="1:17" x14ac:dyDescent="0.25">
      <c r="A135" s="1"/>
      <c r="B135" s="20">
        <v>7734.2</v>
      </c>
      <c r="C135" s="20">
        <v>12201.1</v>
      </c>
      <c r="D135" s="20">
        <v>10974.4</v>
      </c>
      <c r="E135" s="1"/>
      <c r="F135" s="20">
        <v>6832.9</v>
      </c>
      <c r="G135" s="20">
        <v>5603.3</v>
      </c>
      <c r="H135" s="20">
        <v>8804</v>
      </c>
      <c r="I135" s="20">
        <v>6188.2</v>
      </c>
      <c r="J135" s="1"/>
    </row>
    <row r="136" spans="1:17" x14ac:dyDescent="0.25">
      <c r="A136" s="1"/>
      <c r="B136" s="20">
        <v>7578.6</v>
      </c>
      <c r="C136" s="20">
        <v>12335.3</v>
      </c>
      <c r="D136" s="20">
        <v>10876</v>
      </c>
      <c r="E136" s="1"/>
      <c r="F136" s="20">
        <v>6618.3</v>
      </c>
      <c r="G136" s="20">
        <v>5543.2</v>
      </c>
      <c r="H136" s="20">
        <v>8186.6</v>
      </c>
      <c r="I136" s="20">
        <v>6081.1</v>
      </c>
      <c r="J136" s="1"/>
    </row>
    <row r="137" spans="1:17" x14ac:dyDescent="0.25">
      <c r="A137" s="1"/>
      <c r="B137" s="20">
        <v>7296.4</v>
      </c>
      <c r="C137" s="20">
        <v>12822.1</v>
      </c>
      <c r="D137" s="20">
        <v>11508.4</v>
      </c>
      <c r="E137" s="1"/>
      <c r="F137" s="20">
        <v>6651.3</v>
      </c>
      <c r="G137" s="20">
        <v>5445</v>
      </c>
      <c r="H137" s="20">
        <v>8153.5</v>
      </c>
      <c r="I137" s="20">
        <v>6099</v>
      </c>
      <c r="J137" s="1"/>
    </row>
  </sheetData>
  <mergeCells count="4">
    <mergeCell ref="C114:H114"/>
    <mergeCell ref="C96:H96"/>
    <mergeCell ref="C102:H102"/>
    <mergeCell ref="C108:H108"/>
  </mergeCells>
  <phoneticPr fontId="25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291"/>
  <sheetViews>
    <sheetView workbookViewId="0">
      <selection activeCell="J252" sqref="J252"/>
    </sheetView>
  </sheetViews>
  <sheetFormatPr defaultColWidth="9" defaultRowHeight="14" x14ac:dyDescent="0.25"/>
  <cols>
    <col min="1" max="9" width="9" style="1"/>
    <col min="10" max="10" width="13.81640625" style="1" customWidth="1"/>
    <col min="11" max="11" width="9" style="1"/>
    <col min="12" max="12" width="9.1796875" style="1" customWidth="1"/>
    <col min="13" max="16384" width="9" style="1"/>
  </cols>
  <sheetData>
    <row r="1" spans="1:1" ht="14" customHeight="1" x14ac:dyDescent="0.25">
      <c r="A1" s="2" t="s">
        <v>458</v>
      </c>
    </row>
    <row r="2" spans="1:1" ht="14" customHeight="1" x14ac:dyDescent="0.25">
      <c r="A2" s="3" t="s">
        <v>459</v>
      </c>
    </row>
    <row r="3" spans="1:1" ht="14" customHeight="1" x14ac:dyDescent="0.25"/>
    <row r="4" spans="1:1" ht="14" customHeight="1" x14ac:dyDescent="0.25"/>
    <row r="5" spans="1:1" ht="14" customHeight="1" x14ac:dyDescent="0.25"/>
    <row r="6" spans="1:1" ht="14" customHeight="1" x14ac:dyDescent="0.25"/>
    <row r="7" spans="1:1" ht="14" customHeight="1" x14ac:dyDescent="0.25"/>
    <row r="8" spans="1:1" ht="14" customHeight="1" x14ac:dyDescent="0.25"/>
    <row r="9" spans="1:1" ht="14" customHeight="1" x14ac:dyDescent="0.25"/>
    <row r="10" spans="1:1" ht="14" customHeight="1" x14ac:dyDescent="0.25"/>
    <row r="11" spans="1:1" ht="14" customHeight="1" x14ac:dyDescent="0.25"/>
    <row r="12" spans="1:1" ht="14" customHeight="1" x14ac:dyDescent="0.25"/>
    <row r="13" spans="1:1" ht="14" customHeight="1" x14ac:dyDescent="0.25"/>
    <row r="14" spans="1:1" ht="14" customHeight="1" x14ac:dyDescent="0.25"/>
    <row r="15" spans="1:1" ht="14" customHeight="1" x14ac:dyDescent="0.25">
      <c r="A15" s="3" t="s">
        <v>460</v>
      </c>
    </row>
    <row r="16" spans="1:1" ht="14" customHeight="1" x14ac:dyDescent="0.25">
      <c r="A16" s="3"/>
    </row>
    <row r="17" spans="1:1" ht="14" customHeight="1" x14ac:dyDescent="0.25">
      <c r="A17" s="3"/>
    </row>
    <row r="18" spans="1:1" ht="14" customHeight="1" x14ac:dyDescent="0.25">
      <c r="A18" s="3"/>
    </row>
    <row r="19" spans="1:1" ht="14" customHeight="1" x14ac:dyDescent="0.25">
      <c r="A19" s="3"/>
    </row>
    <row r="20" spans="1:1" ht="14" customHeight="1" x14ac:dyDescent="0.25">
      <c r="A20" s="3"/>
    </row>
    <row r="21" spans="1:1" ht="14" customHeight="1" x14ac:dyDescent="0.25">
      <c r="A21" s="3"/>
    </row>
    <row r="22" spans="1:1" ht="14" customHeight="1" x14ac:dyDescent="0.25">
      <c r="A22" s="3"/>
    </row>
    <row r="23" spans="1:1" ht="14" customHeight="1" x14ac:dyDescent="0.25">
      <c r="A23" s="3"/>
    </row>
    <row r="24" spans="1:1" ht="14" customHeight="1" x14ac:dyDescent="0.25"/>
    <row r="25" spans="1:1" ht="14" customHeight="1" x14ac:dyDescent="0.25"/>
    <row r="26" spans="1:1" ht="14" customHeight="1" x14ac:dyDescent="0.25"/>
    <row r="27" spans="1:1" ht="14" customHeight="1" x14ac:dyDescent="0.25"/>
    <row r="28" spans="1:1" ht="14" customHeight="1" x14ac:dyDescent="0.25">
      <c r="A28" s="3" t="s">
        <v>461</v>
      </c>
    </row>
    <row r="29" spans="1:1" ht="14" customHeight="1" x14ac:dyDescent="0.25"/>
    <row r="30" spans="1:1" ht="14" customHeight="1" x14ac:dyDescent="0.25"/>
    <row r="31" spans="1:1" ht="14" customHeight="1" x14ac:dyDescent="0.25"/>
    <row r="32" spans="1:1" ht="14" customHeight="1" x14ac:dyDescent="0.25"/>
    <row r="33" ht="14" customHeight="1" x14ac:dyDescent="0.25"/>
    <row r="34" ht="14" customHeight="1" x14ac:dyDescent="0.25"/>
    <row r="35" ht="14" customHeight="1" x14ac:dyDescent="0.25"/>
    <row r="36" ht="14" customHeight="1" x14ac:dyDescent="0.25"/>
    <row r="37" ht="14" customHeight="1" x14ac:dyDescent="0.25"/>
    <row r="38" ht="14" customHeight="1" x14ac:dyDescent="0.25"/>
    <row r="39" ht="14" customHeight="1" x14ac:dyDescent="0.25"/>
    <row r="40" ht="14" customHeight="1" x14ac:dyDescent="0.25"/>
    <row r="41" ht="14" customHeight="1" x14ac:dyDescent="0.25"/>
    <row r="42" ht="14" customHeight="1" x14ac:dyDescent="0.25"/>
    <row r="43" ht="14" customHeight="1" x14ac:dyDescent="0.25"/>
    <row r="44" ht="14" customHeight="1" x14ac:dyDescent="0.25"/>
    <row r="45" ht="14" customHeight="1" x14ac:dyDescent="0.25"/>
    <row r="46" ht="14" customHeight="1" x14ac:dyDescent="0.25"/>
    <row r="47" ht="14" customHeight="1" x14ac:dyDescent="0.25"/>
    <row r="63" spans="1:1" x14ac:dyDescent="0.25">
      <c r="A63" s="3" t="s">
        <v>462</v>
      </c>
    </row>
    <row r="94" spans="1:10" x14ac:dyDescent="0.25">
      <c r="A94" s="3" t="s">
        <v>463</v>
      </c>
      <c r="J94" s="3"/>
    </row>
    <row r="112" spans="1:1" x14ac:dyDescent="0.25">
      <c r="A112" s="3" t="s">
        <v>464</v>
      </c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41" spans="1:1" x14ac:dyDescent="0.25">
      <c r="A141" s="3" t="s">
        <v>465</v>
      </c>
    </row>
    <row r="144" spans="1:1" ht="14.5" customHeight="1" x14ac:dyDescent="0.25"/>
    <row r="145" spans="1:10" x14ac:dyDescent="0.25">
      <c r="A145" s="3"/>
      <c r="J145" s="3"/>
    </row>
    <row r="161" spans="1:10" x14ac:dyDescent="0.25">
      <c r="A161" s="3" t="s">
        <v>466</v>
      </c>
    </row>
    <row r="168" spans="1:10" x14ac:dyDescent="0.25">
      <c r="J168" s="3"/>
    </row>
    <row r="176" spans="1:10" x14ac:dyDescent="0.25">
      <c r="J176" s="3"/>
    </row>
    <row r="177" spans="1:10" x14ac:dyDescent="0.25">
      <c r="J177" s="3"/>
    </row>
    <row r="178" spans="1:10" x14ac:dyDescent="0.25">
      <c r="J178" s="3"/>
    </row>
    <row r="179" spans="1:10" x14ac:dyDescent="0.25">
      <c r="J179" s="3"/>
    </row>
    <row r="180" spans="1:10" x14ac:dyDescent="0.25">
      <c r="A180" s="3" t="s">
        <v>467</v>
      </c>
    </row>
    <row r="181" spans="1:10" x14ac:dyDescent="0.25">
      <c r="A181" s="3"/>
    </row>
    <row r="182" spans="1:10" x14ac:dyDescent="0.25">
      <c r="A182" s="3"/>
    </row>
    <row r="183" spans="1:10" x14ac:dyDescent="0.25">
      <c r="A183" s="3"/>
    </row>
    <row r="184" spans="1:10" x14ac:dyDescent="0.25">
      <c r="A184" s="3"/>
    </row>
    <row r="185" spans="1:10" x14ac:dyDescent="0.25">
      <c r="A185" s="3"/>
    </row>
    <row r="186" spans="1:10" x14ac:dyDescent="0.25">
      <c r="A186" s="3"/>
    </row>
    <row r="187" spans="1:10" x14ac:dyDescent="0.25">
      <c r="A187" s="3"/>
    </row>
    <row r="188" spans="1:10" x14ac:dyDescent="0.25">
      <c r="A188" s="3"/>
    </row>
    <row r="189" spans="1:10" x14ac:dyDescent="0.25">
      <c r="A189" s="3"/>
    </row>
    <row r="190" spans="1:10" x14ac:dyDescent="0.25">
      <c r="A190" s="3"/>
    </row>
    <row r="191" spans="1:10" x14ac:dyDescent="0.25">
      <c r="A191" s="3"/>
    </row>
    <row r="192" spans="1:10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5" spans="1:1" x14ac:dyDescent="0.25">
      <c r="A215" s="3" t="s">
        <v>468</v>
      </c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 t="s">
        <v>469</v>
      </c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31" x14ac:dyDescent="0.25">
      <c r="A241" s="3"/>
    </row>
    <row r="242" spans="1:31" x14ac:dyDescent="0.25">
      <c r="A242" s="3"/>
    </row>
    <row r="243" spans="1:31" x14ac:dyDescent="0.25">
      <c r="A243" s="3"/>
    </row>
    <row r="244" spans="1:31" x14ac:dyDescent="0.25">
      <c r="A244" s="3"/>
    </row>
    <row r="245" spans="1:31" x14ac:dyDescent="0.25">
      <c r="A245" s="3"/>
    </row>
    <row r="246" spans="1:31" x14ac:dyDescent="0.25">
      <c r="A246" s="3"/>
    </row>
    <row r="247" spans="1:31" x14ac:dyDescent="0.25">
      <c r="A247" s="3"/>
    </row>
    <row r="248" spans="1:31" x14ac:dyDescent="0.25">
      <c r="A248" s="3"/>
    </row>
    <row r="249" spans="1:31" x14ac:dyDescent="0.25">
      <c r="A249" s="3"/>
    </row>
    <row r="250" spans="1:31" x14ac:dyDescent="0.25">
      <c r="A250" s="3"/>
    </row>
    <row r="252" spans="1:31" x14ac:dyDescent="0.25">
      <c r="A252" s="3" t="s">
        <v>470</v>
      </c>
      <c r="J252" s="3" t="s">
        <v>518</v>
      </c>
    </row>
    <row r="253" spans="1:31" ht="14.5" x14ac:dyDescent="0.25">
      <c r="A253" s="4" t="s">
        <v>303</v>
      </c>
      <c r="J253" s="19" t="s">
        <v>80</v>
      </c>
      <c r="P253" s="6"/>
    </row>
    <row r="254" spans="1:31" x14ac:dyDescent="0.25">
      <c r="B254" s="6"/>
      <c r="C254" s="82" t="s">
        <v>27</v>
      </c>
      <c r="D254" s="82"/>
      <c r="E254" s="82"/>
      <c r="F254" s="82"/>
      <c r="G254" s="82"/>
      <c r="H254" s="82"/>
      <c r="I254" s="6"/>
      <c r="J254" s="6" t="s">
        <v>27</v>
      </c>
      <c r="K254" s="6">
        <v>232</v>
      </c>
      <c r="L254" s="6">
        <v>278</v>
      </c>
      <c r="M254" s="6">
        <v>235</v>
      </c>
      <c r="N254" s="6">
        <v>139</v>
      </c>
      <c r="O254" s="6">
        <v>159</v>
      </c>
      <c r="P254" s="6">
        <v>377</v>
      </c>
      <c r="Q254" s="6"/>
      <c r="T254" s="6"/>
      <c r="U254" s="6"/>
      <c r="AB254" s="6"/>
      <c r="AC254" s="6"/>
      <c r="AD254" s="6"/>
      <c r="AE254" s="6"/>
    </row>
    <row r="255" spans="1:31" x14ac:dyDescent="0.3">
      <c r="B255" s="6">
        <v>7</v>
      </c>
      <c r="C255" s="6">
        <v>67.91</v>
      </c>
      <c r="D255" s="6">
        <v>72.430000000000007</v>
      </c>
      <c r="E255" s="6">
        <v>200.24</v>
      </c>
      <c r="F255" s="6">
        <v>42.66</v>
      </c>
      <c r="G255" s="6">
        <v>77.209999999999994</v>
      </c>
      <c r="H255" s="6">
        <v>92.48</v>
      </c>
      <c r="I255" s="6"/>
      <c r="J255" s="6" t="s">
        <v>313</v>
      </c>
      <c r="K255" s="6">
        <v>468</v>
      </c>
      <c r="L255" s="6">
        <v>693</v>
      </c>
      <c r="M255" s="6">
        <v>444</v>
      </c>
      <c r="N255" s="6">
        <v>416</v>
      </c>
      <c r="O255" s="6">
        <v>397</v>
      </c>
      <c r="P255" s="6">
        <v>445</v>
      </c>
      <c r="T255" s="6"/>
      <c r="U255" s="6"/>
      <c r="AB255" s="6"/>
      <c r="AC255" s="6"/>
      <c r="AD255" s="6"/>
      <c r="AE255" s="6"/>
    </row>
    <row r="256" spans="1:31" x14ac:dyDescent="0.3">
      <c r="B256" s="6">
        <v>10</v>
      </c>
      <c r="C256" s="6">
        <v>124.9</v>
      </c>
      <c r="D256" s="6">
        <v>155.13</v>
      </c>
      <c r="E256" s="6">
        <v>105.82</v>
      </c>
      <c r="F256" s="6">
        <v>149.05000000000001</v>
      </c>
      <c r="G256" s="6">
        <v>121.24</v>
      </c>
      <c r="H256" s="6">
        <v>129.02000000000001</v>
      </c>
      <c r="I256" s="6"/>
      <c r="J256" s="6" t="s">
        <v>314</v>
      </c>
      <c r="K256" s="6">
        <v>310</v>
      </c>
      <c r="L256" s="6">
        <v>315</v>
      </c>
      <c r="M256" s="6">
        <v>382</v>
      </c>
      <c r="N256" s="6">
        <v>369</v>
      </c>
      <c r="O256" s="6">
        <v>284</v>
      </c>
      <c r="P256" s="6">
        <v>323</v>
      </c>
      <c r="T256" s="6"/>
      <c r="U256" s="6"/>
      <c r="AB256" s="6"/>
      <c r="AC256" s="6"/>
      <c r="AD256" s="6"/>
      <c r="AE256" s="6"/>
    </row>
    <row r="257" spans="1:31" x14ac:dyDescent="0.25">
      <c r="B257" s="6">
        <v>13</v>
      </c>
      <c r="C257" s="6">
        <v>225.61</v>
      </c>
      <c r="D257" s="6">
        <v>210.57</v>
      </c>
      <c r="E257" s="6">
        <v>302.70999999999998</v>
      </c>
      <c r="F257" s="6">
        <v>209.72</v>
      </c>
      <c r="G257" s="6">
        <v>83.5</v>
      </c>
      <c r="H257" s="6">
        <v>155.36000000000001</v>
      </c>
      <c r="I257" s="6"/>
      <c r="T257" s="6"/>
      <c r="U257" s="6"/>
      <c r="AB257" s="6"/>
      <c r="AC257" s="6"/>
      <c r="AD257" s="6"/>
      <c r="AE257" s="6"/>
    </row>
    <row r="258" spans="1:31" x14ac:dyDescent="0.25">
      <c r="B258" s="6">
        <v>16</v>
      </c>
      <c r="C258" s="6">
        <v>410.7</v>
      </c>
      <c r="D258" s="6">
        <v>351.17</v>
      </c>
      <c r="E258" s="6">
        <v>528.88</v>
      </c>
      <c r="F258" s="6">
        <v>198.6</v>
      </c>
      <c r="G258" s="6">
        <v>231.98</v>
      </c>
      <c r="H258" s="6">
        <v>370.44</v>
      </c>
      <c r="I258" s="6"/>
      <c r="J258" s="6"/>
      <c r="K258" s="6"/>
      <c r="M258" s="6"/>
      <c r="N258" s="6"/>
      <c r="O258" s="6"/>
      <c r="R258" s="6"/>
      <c r="S258" s="6"/>
      <c r="T258" s="6"/>
      <c r="U258" s="6"/>
      <c r="AB258" s="6"/>
      <c r="AC258" s="6"/>
      <c r="AD258" s="6"/>
      <c r="AE258" s="6"/>
    </row>
    <row r="259" spans="1:31" x14ac:dyDescent="0.3">
      <c r="C259" s="82" t="s">
        <v>313</v>
      </c>
      <c r="D259" s="82"/>
      <c r="E259" s="82"/>
      <c r="F259" s="82"/>
      <c r="G259" s="82"/>
      <c r="H259" s="82"/>
      <c r="M259" s="6"/>
      <c r="N259" s="6"/>
      <c r="O259" s="6"/>
    </row>
    <row r="260" spans="1:31" x14ac:dyDescent="0.25">
      <c r="B260" s="6">
        <v>7</v>
      </c>
      <c r="C260" s="6">
        <v>116.26</v>
      </c>
      <c r="D260" s="6">
        <v>133.22999999999999</v>
      </c>
      <c r="E260" s="6">
        <v>210.47</v>
      </c>
      <c r="F260" s="6">
        <v>114.71</v>
      </c>
      <c r="G260" s="6">
        <v>125.31</v>
      </c>
      <c r="H260" s="6">
        <v>132.91999999999999</v>
      </c>
      <c r="M260" s="6"/>
      <c r="N260" s="6"/>
      <c r="O260" s="6"/>
    </row>
    <row r="261" spans="1:31" x14ac:dyDescent="0.25">
      <c r="B261" s="6">
        <v>10</v>
      </c>
      <c r="C261" s="6">
        <v>175.61</v>
      </c>
      <c r="D261" s="6">
        <v>167.05</v>
      </c>
      <c r="E261" s="6">
        <v>263.23</v>
      </c>
      <c r="F261" s="6">
        <v>207.9</v>
      </c>
      <c r="G261" s="6">
        <v>200.52</v>
      </c>
      <c r="H261" s="6">
        <v>280.31</v>
      </c>
    </row>
    <row r="262" spans="1:31" x14ac:dyDescent="0.25">
      <c r="B262" s="6">
        <v>13</v>
      </c>
      <c r="C262" s="6">
        <v>423.63</v>
      </c>
      <c r="D262" s="6">
        <v>489.16</v>
      </c>
      <c r="E262" s="6">
        <v>533.12</v>
      </c>
      <c r="F262" s="6">
        <v>362.79</v>
      </c>
      <c r="G262" s="6">
        <v>353.68</v>
      </c>
      <c r="H262" s="6">
        <v>439.98</v>
      </c>
    </row>
    <row r="263" spans="1:31" x14ac:dyDescent="0.25">
      <c r="B263" s="6">
        <v>16</v>
      </c>
      <c r="C263" s="6">
        <v>670.15</v>
      </c>
      <c r="D263" s="6">
        <v>1074.5999999999999</v>
      </c>
      <c r="E263" s="6">
        <v>620</v>
      </c>
      <c r="F263" s="6">
        <v>710.42</v>
      </c>
      <c r="G263" s="6">
        <v>1234.08</v>
      </c>
      <c r="H263" s="6">
        <v>853.07</v>
      </c>
    </row>
    <row r="264" spans="1:31" x14ac:dyDescent="0.3">
      <c r="C264" s="82" t="s">
        <v>314</v>
      </c>
      <c r="D264" s="82"/>
      <c r="E264" s="82"/>
      <c r="F264" s="82"/>
      <c r="G264" s="82"/>
      <c r="H264" s="82"/>
    </row>
    <row r="265" spans="1:31" x14ac:dyDescent="0.25">
      <c r="B265" s="6">
        <v>7</v>
      </c>
      <c r="C265" s="6">
        <v>60.13</v>
      </c>
      <c r="D265" s="6">
        <v>80.94</v>
      </c>
      <c r="E265" s="6">
        <v>139.65</v>
      </c>
      <c r="F265" s="6">
        <v>93.6</v>
      </c>
      <c r="G265" s="6">
        <v>152.21</v>
      </c>
      <c r="H265" s="6">
        <v>84.21</v>
      </c>
    </row>
    <row r="266" spans="1:31" x14ac:dyDescent="0.25">
      <c r="B266" s="6">
        <v>10</v>
      </c>
      <c r="C266" s="6">
        <v>117.37</v>
      </c>
      <c r="D266" s="6">
        <v>181.39</v>
      </c>
      <c r="E266" s="6">
        <v>101.77</v>
      </c>
      <c r="F266" s="6">
        <v>182.61</v>
      </c>
      <c r="G266" s="6">
        <v>152.81</v>
      </c>
      <c r="H266" s="6">
        <v>122.65</v>
      </c>
    </row>
    <row r="267" spans="1:31" x14ac:dyDescent="0.25">
      <c r="B267" s="6">
        <v>13</v>
      </c>
      <c r="C267" s="6">
        <v>165.26</v>
      </c>
      <c r="D267" s="6">
        <v>345.15</v>
      </c>
      <c r="E267" s="6">
        <v>302.61</v>
      </c>
      <c r="F267" s="6">
        <v>232.11</v>
      </c>
      <c r="G267" s="6">
        <v>209.45</v>
      </c>
      <c r="H267" s="6">
        <v>284.55</v>
      </c>
    </row>
    <row r="268" spans="1:31" x14ac:dyDescent="0.25">
      <c r="B268" s="6">
        <v>16</v>
      </c>
      <c r="C268" s="6">
        <v>450.27</v>
      </c>
      <c r="D268" s="6">
        <v>654.82000000000005</v>
      </c>
      <c r="E268" s="6">
        <v>608.49</v>
      </c>
      <c r="F268" s="6">
        <v>472.12</v>
      </c>
      <c r="G268" s="6">
        <v>705.81</v>
      </c>
      <c r="H268" s="6">
        <v>521.19000000000005</v>
      </c>
    </row>
    <row r="270" spans="1:31" x14ac:dyDescent="0.25">
      <c r="A270" s="3" t="s">
        <v>471</v>
      </c>
    </row>
    <row r="271" spans="1:31" ht="14.5" x14ac:dyDescent="0.25">
      <c r="A271" s="4" t="s">
        <v>135</v>
      </c>
    </row>
    <row r="272" spans="1:31" x14ac:dyDescent="0.25">
      <c r="C272" s="82" t="s">
        <v>17</v>
      </c>
      <c r="D272" s="82"/>
      <c r="E272" s="82"/>
      <c r="F272" s="82"/>
      <c r="G272" s="82"/>
      <c r="H272" s="82"/>
      <c r="I272" s="6"/>
      <c r="J272" s="6"/>
      <c r="R272" s="6"/>
      <c r="S272" s="6"/>
      <c r="T272" s="6"/>
      <c r="U272" s="6"/>
    </row>
    <row r="273" spans="2:21" x14ac:dyDescent="0.25">
      <c r="B273" s="6">
        <v>8</v>
      </c>
      <c r="C273" s="6">
        <v>256.83</v>
      </c>
      <c r="D273" s="6">
        <v>213.86</v>
      </c>
      <c r="E273" s="6">
        <v>270.77</v>
      </c>
      <c r="F273" s="6">
        <v>208.58</v>
      </c>
      <c r="G273" s="6">
        <v>204.01</v>
      </c>
      <c r="H273" s="6">
        <v>245.72</v>
      </c>
      <c r="I273" s="6"/>
      <c r="J273" s="6"/>
      <c r="R273" s="6"/>
      <c r="S273" s="6"/>
      <c r="T273" s="6"/>
      <c r="U273" s="6"/>
    </row>
    <row r="274" spans="2:21" x14ac:dyDescent="0.25">
      <c r="B274" s="6">
        <v>12</v>
      </c>
      <c r="C274" s="6">
        <v>336.41</v>
      </c>
      <c r="D274" s="6">
        <v>314.88</v>
      </c>
      <c r="E274" s="6">
        <v>444.71</v>
      </c>
      <c r="F274" s="6">
        <v>362.38</v>
      </c>
      <c r="G274" s="6">
        <v>442.3</v>
      </c>
      <c r="H274" s="6">
        <v>407.13</v>
      </c>
      <c r="I274" s="6"/>
      <c r="J274" s="6"/>
      <c r="R274" s="6"/>
      <c r="S274" s="6"/>
      <c r="T274" s="6"/>
      <c r="U274" s="6"/>
    </row>
    <row r="275" spans="2:21" x14ac:dyDescent="0.25">
      <c r="B275" s="6">
        <v>16</v>
      </c>
      <c r="C275" s="6">
        <v>695.69</v>
      </c>
      <c r="D275" s="6">
        <v>548.73</v>
      </c>
      <c r="E275" s="6">
        <v>667.81</v>
      </c>
      <c r="F275" s="6">
        <v>509.01</v>
      </c>
      <c r="G275" s="6">
        <v>652.54</v>
      </c>
      <c r="H275" s="6">
        <v>766.92</v>
      </c>
      <c r="I275" s="6"/>
      <c r="J275" s="6"/>
      <c r="R275" s="6"/>
      <c r="S275" s="6"/>
      <c r="T275" s="6"/>
      <c r="U275" s="6"/>
    </row>
    <row r="276" spans="2:21" x14ac:dyDescent="0.25">
      <c r="B276" s="6">
        <v>19</v>
      </c>
      <c r="C276" s="6">
        <v>837.16</v>
      </c>
      <c r="D276" s="6">
        <v>751.97</v>
      </c>
      <c r="E276" s="6">
        <v>1022.42</v>
      </c>
      <c r="F276" s="6">
        <v>858.5</v>
      </c>
      <c r="G276" s="6">
        <v>1015.39</v>
      </c>
      <c r="H276" s="6">
        <v>861.2</v>
      </c>
    </row>
    <row r="277" spans="2:21" x14ac:dyDescent="0.3">
      <c r="C277" s="82" t="s">
        <v>315</v>
      </c>
      <c r="D277" s="82"/>
      <c r="E277" s="82"/>
      <c r="F277" s="82"/>
      <c r="G277" s="82"/>
      <c r="H277" s="82"/>
    </row>
    <row r="278" spans="2:21" x14ac:dyDescent="0.25">
      <c r="B278" s="6">
        <v>8</v>
      </c>
      <c r="C278" s="6">
        <v>338.35</v>
      </c>
      <c r="D278" s="6">
        <v>309.27</v>
      </c>
      <c r="E278" s="6">
        <v>331.49</v>
      </c>
      <c r="F278" s="6">
        <v>428.69</v>
      </c>
      <c r="G278" s="6">
        <v>387.6</v>
      </c>
      <c r="H278" s="6">
        <v>351.83</v>
      </c>
      <c r="J278" s="6"/>
      <c r="K278" s="6"/>
      <c r="L278" s="6"/>
      <c r="M278" s="6"/>
      <c r="N278" s="6"/>
      <c r="O278" s="6"/>
    </row>
    <row r="279" spans="2:21" x14ac:dyDescent="0.25">
      <c r="B279" s="6">
        <v>12</v>
      </c>
      <c r="C279" s="6">
        <v>837.65</v>
      </c>
      <c r="D279" s="6">
        <v>646.45000000000005</v>
      </c>
      <c r="E279" s="6">
        <v>510.4</v>
      </c>
      <c r="F279" s="6">
        <v>781.88</v>
      </c>
      <c r="G279" s="6">
        <v>647.54</v>
      </c>
      <c r="H279" s="6">
        <v>572.41999999999996</v>
      </c>
      <c r="J279" s="6"/>
      <c r="K279" s="6"/>
      <c r="L279" s="6"/>
      <c r="M279" s="6"/>
      <c r="N279" s="6"/>
      <c r="O279" s="6"/>
    </row>
    <row r="280" spans="2:21" x14ac:dyDescent="0.25">
      <c r="B280" s="6">
        <v>16</v>
      </c>
      <c r="C280" s="6">
        <v>1038.79</v>
      </c>
      <c r="D280" s="6">
        <v>887.29</v>
      </c>
      <c r="E280" s="6">
        <v>976.03</v>
      </c>
      <c r="F280" s="6">
        <v>1087.24</v>
      </c>
      <c r="G280" s="6">
        <v>757.21</v>
      </c>
      <c r="H280" s="6">
        <v>1026.18</v>
      </c>
      <c r="J280" s="6"/>
      <c r="K280" s="6"/>
      <c r="L280" s="6"/>
      <c r="M280" s="6"/>
      <c r="N280" s="6"/>
      <c r="O280" s="6"/>
    </row>
    <row r="281" spans="2:21" x14ac:dyDescent="0.25">
      <c r="B281" s="6">
        <v>19</v>
      </c>
      <c r="C281" s="6">
        <v>1387.93</v>
      </c>
      <c r="D281" s="6">
        <v>1389.99</v>
      </c>
      <c r="E281" s="6">
        <v>1185.52</v>
      </c>
      <c r="F281" s="6">
        <v>1523.07</v>
      </c>
      <c r="G281" s="6">
        <v>1065.45</v>
      </c>
      <c r="H281" s="6">
        <v>1340.93</v>
      </c>
      <c r="J281" s="6"/>
      <c r="K281" s="6"/>
      <c r="L281" s="6"/>
      <c r="M281" s="6"/>
      <c r="N281" s="6"/>
      <c r="O281" s="6"/>
    </row>
    <row r="282" spans="2:21" x14ac:dyDescent="0.3">
      <c r="C282" s="82" t="s">
        <v>45</v>
      </c>
      <c r="D282" s="82"/>
      <c r="E282" s="82"/>
      <c r="F282" s="82"/>
      <c r="G282" s="82"/>
      <c r="H282" s="82"/>
      <c r="J282" s="6"/>
      <c r="K282" s="6"/>
      <c r="L282" s="6"/>
      <c r="M282" s="6"/>
      <c r="N282" s="6"/>
      <c r="O282" s="6"/>
    </row>
    <row r="283" spans="2:21" x14ac:dyDescent="0.25">
      <c r="B283" s="6">
        <v>8</v>
      </c>
      <c r="C283" s="6">
        <v>121.45</v>
      </c>
      <c r="D283" s="6">
        <v>158.79</v>
      </c>
      <c r="E283" s="6">
        <v>115.66</v>
      </c>
      <c r="F283" s="6">
        <v>225.03</v>
      </c>
      <c r="G283" s="6">
        <v>177.56</v>
      </c>
      <c r="H283" s="6">
        <v>124.6</v>
      </c>
    </row>
    <row r="284" spans="2:21" x14ac:dyDescent="0.25">
      <c r="B284" s="6">
        <v>12</v>
      </c>
      <c r="C284" s="6">
        <v>148.1</v>
      </c>
      <c r="D284" s="6">
        <v>192.34</v>
      </c>
      <c r="E284" s="6">
        <v>299.89999999999998</v>
      </c>
      <c r="F284" s="6">
        <v>263.95</v>
      </c>
      <c r="G284" s="6">
        <v>218.45</v>
      </c>
      <c r="H284" s="6">
        <v>159.33000000000001</v>
      </c>
    </row>
    <row r="285" spans="2:21" x14ac:dyDescent="0.25">
      <c r="B285" s="6">
        <v>16</v>
      </c>
      <c r="C285" s="6">
        <v>266.92</v>
      </c>
      <c r="D285" s="6">
        <v>426.33</v>
      </c>
      <c r="E285" s="6">
        <v>405.43</v>
      </c>
      <c r="F285" s="6">
        <v>411.4</v>
      </c>
      <c r="G285" s="6">
        <v>389.95</v>
      </c>
      <c r="H285" s="6">
        <v>226.64</v>
      </c>
    </row>
    <row r="286" spans="2:21" x14ac:dyDescent="0.25">
      <c r="B286" s="6">
        <v>19</v>
      </c>
      <c r="C286" s="6">
        <v>398.89</v>
      </c>
      <c r="D286" s="6">
        <v>511.82</v>
      </c>
      <c r="E286" s="6">
        <v>521.59</v>
      </c>
      <c r="F286" s="6">
        <v>574.25</v>
      </c>
      <c r="G286" s="6">
        <v>510.31</v>
      </c>
      <c r="H286" s="6">
        <v>244.69</v>
      </c>
    </row>
    <row r="287" spans="2:21" x14ac:dyDescent="0.3">
      <c r="C287" s="82" t="s">
        <v>316</v>
      </c>
      <c r="D287" s="82"/>
      <c r="E287" s="82"/>
      <c r="F287" s="82"/>
      <c r="G287" s="82"/>
      <c r="H287" s="82"/>
    </row>
    <row r="288" spans="2:21" x14ac:dyDescent="0.25">
      <c r="B288" s="6">
        <v>8</v>
      </c>
      <c r="C288" s="6">
        <v>301.26</v>
      </c>
      <c r="D288" s="6">
        <v>315.22000000000003</v>
      </c>
      <c r="E288" s="6">
        <v>211.39</v>
      </c>
      <c r="F288" s="6">
        <v>204.64</v>
      </c>
      <c r="G288" s="6">
        <v>187.64</v>
      </c>
      <c r="H288" s="6">
        <v>283.39</v>
      </c>
    </row>
    <row r="289" spans="2:8" x14ac:dyDescent="0.25">
      <c r="B289" s="6">
        <v>12</v>
      </c>
      <c r="C289" s="6">
        <v>646.22</v>
      </c>
      <c r="D289" s="6">
        <v>341.88</v>
      </c>
      <c r="E289" s="6">
        <v>509.66</v>
      </c>
      <c r="F289" s="6">
        <v>522.86</v>
      </c>
      <c r="G289" s="6">
        <v>467.06</v>
      </c>
      <c r="H289" s="6">
        <v>505.32</v>
      </c>
    </row>
    <row r="290" spans="2:8" x14ac:dyDescent="0.25">
      <c r="B290" s="6">
        <v>16</v>
      </c>
      <c r="C290" s="6">
        <v>1071.51</v>
      </c>
      <c r="D290" s="6">
        <v>604.12</v>
      </c>
      <c r="E290" s="6">
        <v>761.59</v>
      </c>
      <c r="F290" s="6">
        <v>759.33</v>
      </c>
      <c r="G290" s="6">
        <v>854.94</v>
      </c>
      <c r="H290" s="6">
        <v>752.9</v>
      </c>
    </row>
    <row r="291" spans="2:8" x14ac:dyDescent="0.25">
      <c r="B291" s="6">
        <v>19</v>
      </c>
      <c r="C291" s="6">
        <v>1223.1099999999999</v>
      </c>
      <c r="D291" s="6">
        <v>905.96</v>
      </c>
      <c r="E291" s="6">
        <v>809.23</v>
      </c>
      <c r="F291" s="6">
        <v>1008.69</v>
      </c>
      <c r="G291" s="6">
        <v>1163.4000000000001</v>
      </c>
      <c r="H291" s="6">
        <v>1007.93</v>
      </c>
    </row>
  </sheetData>
  <mergeCells count="7">
    <mergeCell ref="C282:H282"/>
    <mergeCell ref="C287:H287"/>
    <mergeCell ref="C254:H254"/>
    <mergeCell ref="C259:H259"/>
    <mergeCell ref="C264:H264"/>
    <mergeCell ref="C272:H272"/>
    <mergeCell ref="C277:H277"/>
  </mergeCells>
  <phoneticPr fontId="25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245"/>
  <sheetViews>
    <sheetView workbookViewId="0"/>
  </sheetViews>
  <sheetFormatPr defaultColWidth="9" defaultRowHeight="14" x14ac:dyDescent="0.25"/>
  <cols>
    <col min="1" max="1" width="13.1796875" style="1" customWidth="1"/>
    <col min="2" max="2" width="10.453125" style="1" customWidth="1"/>
    <col min="3" max="3" width="9.54296875" style="1"/>
    <col min="4" max="4" width="11.1796875" style="1" customWidth="1"/>
    <col min="5" max="5" width="12" style="1" customWidth="1"/>
    <col min="6" max="6" width="10.54296875" style="1" customWidth="1"/>
    <col min="7" max="7" width="11.1796875" style="1" customWidth="1"/>
    <col min="8" max="8" width="9.54296875" style="1"/>
    <col min="9" max="9" width="12.453125" style="1" customWidth="1"/>
    <col min="10" max="10" width="10.453125" style="1" customWidth="1"/>
    <col min="11" max="12" width="9" style="1"/>
    <col min="13" max="13" width="12.81640625" style="1" customWidth="1"/>
    <col min="14" max="14" width="10.81640625" style="1" customWidth="1"/>
    <col min="15" max="15" width="10.1796875" style="1" customWidth="1"/>
    <col min="16" max="18" width="9" style="1"/>
    <col min="19" max="19" width="11.08984375" style="1" customWidth="1"/>
    <col min="20" max="20" width="10.81640625" style="1" customWidth="1"/>
    <col min="21" max="16384" width="9" style="1"/>
  </cols>
  <sheetData>
    <row r="1" spans="1:15" x14ac:dyDescent="0.25">
      <c r="A1" s="2" t="s">
        <v>472</v>
      </c>
      <c r="E1" s="3"/>
    </row>
    <row r="2" spans="1:15" x14ac:dyDescent="0.25">
      <c r="A2" s="3" t="s">
        <v>474</v>
      </c>
      <c r="D2" s="3" t="s">
        <v>475</v>
      </c>
    </row>
    <row r="3" spans="1:15" s="6" customFormat="1" x14ac:dyDescent="0.25">
      <c r="A3" s="6" t="s">
        <v>329</v>
      </c>
      <c r="D3" s="10" t="s">
        <v>332</v>
      </c>
      <c r="E3" s="1"/>
      <c r="F3" s="1"/>
    </row>
    <row r="4" spans="1:15" ht="15" x14ac:dyDescent="0.3">
      <c r="B4" s="6" t="s">
        <v>330</v>
      </c>
      <c r="C4" s="9" t="s">
        <v>331</v>
      </c>
      <c r="D4" s="6" t="s">
        <v>333</v>
      </c>
      <c r="E4" s="6"/>
      <c r="F4" s="6"/>
    </row>
    <row r="5" spans="1:15" ht="15" x14ac:dyDescent="0.3">
      <c r="B5" s="6">
        <v>5</v>
      </c>
      <c r="C5" s="6">
        <v>1</v>
      </c>
      <c r="E5" s="6" t="s">
        <v>330</v>
      </c>
      <c r="F5" s="9" t="s">
        <v>331</v>
      </c>
    </row>
    <row r="6" spans="1:15" x14ac:dyDescent="0.25">
      <c r="B6" s="6">
        <v>4</v>
      </c>
      <c r="C6" s="6">
        <v>4</v>
      </c>
      <c r="E6" s="6">
        <v>2</v>
      </c>
      <c r="F6" s="6">
        <v>12</v>
      </c>
    </row>
    <row r="7" spans="1:15" x14ac:dyDescent="0.25">
      <c r="B7" s="6">
        <v>3</v>
      </c>
      <c r="C7" s="6">
        <v>1</v>
      </c>
      <c r="E7" s="6">
        <v>3</v>
      </c>
      <c r="F7" s="6">
        <v>13</v>
      </c>
    </row>
    <row r="8" spans="1:15" x14ac:dyDescent="0.25">
      <c r="B8" s="6">
        <v>4</v>
      </c>
      <c r="C8" s="6">
        <v>3</v>
      </c>
      <c r="E8" s="6">
        <v>3</v>
      </c>
      <c r="F8" s="6">
        <v>15</v>
      </c>
    </row>
    <row r="9" spans="1:15" x14ac:dyDescent="0.25">
      <c r="B9" s="6">
        <v>5</v>
      </c>
      <c r="C9" s="6">
        <v>1</v>
      </c>
      <c r="E9" s="6">
        <v>4</v>
      </c>
      <c r="F9" s="6">
        <v>16</v>
      </c>
    </row>
    <row r="10" spans="1:15" x14ac:dyDescent="0.25">
      <c r="B10" s="6">
        <v>4</v>
      </c>
      <c r="C10" s="6">
        <v>2</v>
      </c>
      <c r="E10" s="6">
        <v>7</v>
      </c>
      <c r="F10" s="6">
        <v>10</v>
      </c>
    </row>
    <row r="12" spans="1:15" x14ac:dyDescent="0.25">
      <c r="A12" s="3" t="s">
        <v>476</v>
      </c>
      <c r="G12" s="3" t="s">
        <v>509</v>
      </c>
    </row>
    <row r="13" spans="1:15" s="6" customFormat="1" ht="14.5" x14ac:dyDescent="0.25">
      <c r="A13" s="6" t="s">
        <v>334</v>
      </c>
      <c r="G13" s="6" t="s">
        <v>335</v>
      </c>
    </row>
    <row r="14" spans="1:15" s="6" customFormat="1" ht="14.5" x14ac:dyDescent="0.35">
      <c r="B14" s="6" t="s">
        <v>330</v>
      </c>
      <c r="C14" s="6" t="s">
        <v>336</v>
      </c>
      <c r="D14" s="6" t="s">
        <v>337</v>
      </c>
      <c r="E14" s="6" t="s">
        <v>338</v>
      </c>
      <c r="G14" s="6" t="s">
        <v>330</v>
      </c>
      <c r="H14" s="6" t="s">
        <v>336</v>
      </c>
      <c r="I14" s="6" t="s">
        <v>337</v>
      </c>
      <c r="J14" s="6" t="s">
        <v>338</v>
      </c>
    </row>
    <row r="15" spans="1:15" x14ac:dyDescent="0.25">
      <c r="B15" s="6">
        <v>13</v>
      </c>
      <c r="C15" s="6">
        <v>7</v>
      </c>
      <c r="D15" s="6">
        <v>6</v>
      </c>
      <c r="E15" s="6">
        <v>5</v>
      </c>
      <c r="G15" s="6">
        <v>147.63</v>
      </c>
      <c r="H15" s="6">
        <v>81</v>
      </c>
      <c r="I15" s="6">
        <v>61.07</v>
      </c>
      <c r="J15" s="6">
        <v>25.92</v>
      </c>
      <c r="L15" s="37"/>
      <c r="M15" s="37"/>
      <c r="N15" s="37"/>
      <c r="O15" s="37"/>
    </row>
    <row r="16" spans="1:15" x14ac:dyDescent="0.25">
      <c r="B16" s="6">
        <v>10</v>
      </c>
      <c r="C16" s="6">
        <v>5</v>
      </c>
      <c r="D16" s="6">
        <v>5</v>
      </c>
      <c r="E16" s="6">
        <v>4</v>
      </c>
      <c r="G16" s="6">
        <v>133.69999999999999</v>
      </c>
      <c r="H16" s="6">
        <v>34.130000000000003</v>
      </c>
      <c r="I16" s="6">
        <v>50.57</v>
      </c>
      <c r="J16" s="6">
        <v>20.62</v>
      </c>
      <c r="L16" s="37"/>
      <c r="M16" s="37"/>
      <c r="N16" s="37"/>
      <c r="O16" s="37"/>
    </row>
    <row r="17" spans="1:25" x14ac:dyDescent="0.25">
      <c r="B17" s="6">
        <v>16</v>
      </c>
      <c r="C17" s="6">
        <v>4</v>
      </c>
      <c r="D17" s="6">
        <v>13</v>
      </c>
      <c r="E17" s="6">
        <v>2</v>
      </c>
      <c r="G17" s="6">
        <v>184.81</v>
      </c>
      <c r="H17" s="6">
        <v>42.58</v>
      </c>
      <c r="I17" s="6">
        <v>109.41</v>
      </c>
      <c r="J17" s="6">
        <v>18.77</v>
      </c>
      <c r="L17" s="37"/>
      <c r="M17" s="37"/>
      <c r="N17" s="37"/>
      <c r="O17" s="37"/>
    </row>
    <row r="18" spans="1:25" x14ac:dyDescent="0.25">
      <c r="B18" s="6">
        <v>9</v>
      </c>
      <c r="C18" s="6">
        <v>4</v>
      </c>
      <c r="D18" s="6">
        <v>9</v>
      </c>
      <c r="E18" s="6">
        <v>1</v>
      </c>
      <c r="G18" s="6">
        <v>69.34</v>
      </c>
      <c r="H18" s="6">
        <v>34.590000000000003</v>
      </c>
      <c r="I18" s="6">
        <v>110.26</v>
      </c>
      <c r="J18" s="6">
        <v>12.75</v>
      </c>
      <c r="L18" s="37"/>
      <c r="M18" s="37"/>
      <c r="N18" s="37"/>
      <c r="O18" s="37"/>
    </row>
    <row r="19" spans="1:25" x14ac:dyDescent="0.25">
      <c r="B19" s="6">
        <v>8</v>
      </c>
      <c r="C19" s="6">
        <v>11</v>
      </c>
      <c r="D19" s="6">
        <v>12</v>
      </c>
      <c r="E19" s="6">
        <v>2</v>
      </c>
      <c r="G19" s="6">
        <v>89.66</v>
      </c>
      <c r="H19" s="6">
        <v>92.01</v>
      </c>
      <c r="I19" s="6">
        <v>85.84</v>
      </c>
      <c r="J19" s="6">
        <v>32.92</v>
      </c>
      <c r="L19" s="37"/>
      <c r="M19" s="37"/>
      <c r="N19" s="37"/>
      <c r="O19" s="37"/>
    </row>
    <row r="20" spans="1:25" x14ac:dyDescent="0.25">
      <c r="B20" s="6">
        <v>11</v>
      </c>
      <c r="C20" s="6">
        <v>4</v>
      </c>
      <c r="D20" s="6">
        <v>8</v>
      </c>
      <c r="E20" s="6">
        <v>2</v>
      </c>
      <c r="G20" s="6">
        <v>82.12</v>
      </c>
      <c r="H20" s="6">
        <v>25.98</v>
      </c>
      <c r="I20" s="6">
        <v>46.38</v>
      </c>
      <c r="J20" s="6">
        <v>29.7</v>
      </c>
      <c r="L20" s="37"/>
      <c r="M20" s="37"/>
      <c r="N20" s="37"/>
      <c r="O20" s="37"/>
    </row>
    <row r="21" spans="1:25" x14ac:dyDescent="0.25">
      <c r="B21" s="6">
        <v>9</v>
      </c>
      <c r="C21" s="6">
        <v>5</v>
      </c>
      <c r="D21" s="6">
        <v>6</v>
      </c>
      <c r="E21" s="6">
        <v>2</v>
      </c>
      <c r="G21" s="6">
        <v>74.400000000000006</v>
      </c>
      <c r="H21" s="6">
        <v>49.68</v>
      </c>
      <c r="I21" s="6">
        <v>52.35</v>
      </c>
      <c r="J21" s="6">
        <v>18.79</v>
      </c>
      <c r="L21" s="37"/>
      <c r="M21" s="37"/>
      <c r="N21" s="37"/>
      <c r="O21" s="37"/>
    </row>
    <row r="22" spans="1:25" x14ac:dyDescent="0.25">
      <c r="B22" s="6">
        <v>7</v>
      </c>
      <c r="C22" s="6">
        <v>9</v>
      </c>
      <c r="D22" s="6">
        <v>7</v>
      </c>
      <c r="E22" s="6">
        <v>6</v>
      </c>
      <c r="G22" s="6">
        <v>85.8</v>
      </c>
      <c r="H22" s="6">
        <v>63.32</v>
      </c>
      <c r="I22" s="6">
        <v>70.02</v>
      </c>
      <c r="J22" s="6">
        <v>28.42</v>
      </c>
      <c r="L22" s="37"/>
      <c r="M22" s="37"/>
      <c r="N22" s="37"/>
      <c r="O22" s="37"/>
    </row>
    <row r="23" spans="1:25" x14ac:dyDescent="0.25">
      <c r="B23" s="6">
        <v>8</v>
      </c>
      <c r="C23" s="6">
        <v>12</v>
      </c>
      <c r="D23" s="6">
        <v>8</v>
      </c>
      <c r="E23" s="6">
        <v>1</v>
      </c>
      <c r="G23" s="6">
        <v>78.7</v>
      </c>
      <c r="H23" s="6">
        <v>141.13999999999999</v>
      </c>
      <c r="I23" s="6">
        <v>92.32</v>
      </c>
      <c r="J23" s="6">
        <v>9.9600000000000009</v>
      </c>
      <c r="L23" s="37"/>
      <c r="M23" s="37"/>
      <c r="N23" s="37"/>
      <c r="O23" s="37"/>
    </row>
    <row r="24" spans="1:25" x14ac:dyDescent="0.25">
      <c r="B24" s="6">
        <v>9</v>
      </c>
      <c r="C24" s="6">
        <v>3</v>
      </c>
      <c r="D24" s="6">
        <v>9</v>
      </c>
      <c r="E24" s="6">
        <v>1</v>
      </c>
      <c r="G24" s="6">
        <v>70.180000000000007</v>
      </c>
      <c r="H24" s="6">
        <v>20.82</v>
      </c>
      <c r="I24" s="6">
        <v>173.79</v>
      </c>
      <c r="J24" s="6">
        <v>4.08</v>
      </c>
      <c r="L24" s="37"/>
      <c r="M24" s="37"/>
      <c r="N24" s="37"/>
      <c r="O24" s="37"/>
    </row>
    <row r="25" spans="1:25" x14ac:dyDescent="0.25">
      <c r="G25" s="6"/>
      <c r="H25" s="6"/>
      <c r="I25" s="6"/>
      <c r="J25" s="6"/>
    </row>
    <row r="26" spans="1:25" x14ac:dyDescent="0.25">
      <c r="A26" s="3" t="s">
        <v>477</v>
      </c>
      <c r="G26" s="6"/>
      <c r="H26" s="6"/>
      <c r="I26" s="6"/>
      <c r="J26" s="6"/>
    </row>
    <row r="27" spans="1:25" x14ac:dyDescent="0.25">
      <c r="A27" s="4" t="s">
        <v>101</v>
      </c>
      <c r="G27" s="3" t="s">
        <v>478</v>
      </c>
      <c r="H27" s="6"/>
      <c r="I27" s="6"/>
      <c r="J27" s="6"/>
      <c r="L27" s="3" t="s">
        <v>479</v>
      </c>
      <c r="Q27" s="3" t="s">
        <v>480</v>
      </c>
      <c r="V27" s="3" t="s">
        <v>504</v>
      </c>
    </row>
    <row r="28" spans="1:25" ht="15" x14ac:dyDescent="0.25">
      <c r="A28" s="5"/>
      <c r="B28" s="5" t="s">
        <v>105</v>
      </c>
      <c r="C28" s="5"/>
      <c r="D28" s="5"/>
      <c r="G28" s="4" t="s">
        <v>104</v>
      </c>
      <c r="L28" s="5" t="s">
        <v>310</v>
      </c>
      <c r="Q28" s="5" t="s">
        <v>339</v>
      </c>
      <c r="V28" s="4" t="s">
        <v>340</v>
      </c>
    </row>
    <row r="29" spans="1:25" ht="14.5" x14ac:dyDescent="0.35">
      <c r="A29" s="11"/>
      <c r="B29" s="6" t="s">
        <v>330</v>
      </c>
      <c r="C29" s="6" t="s">
        <v>336</v>
      </c>
      <c r="D29" s="6" t="s">
        <v>337</v>
      </c>
      <c r="E29" s="6" t="s">
        <v>338</v>
      </c>
      <c r="G29" s="6" t="s">
        <v>330</v>
      </c>
      <c r="H29" s="6" t="s">
        <v>336</v>
      </c>
      <c r="I29" s="6" t="s">
        <v>337</v>
      </c>
      <c r="J29" s="6" t="s">
        <v>338</v>
      </c>
      <c r="L29" s="6" t="s">
        <v>330</v>
      </c>
      <c r="M29" s="6" t="s">
        <v>336</v>
      </c>
      <c r="N29" s="6" t="s">
        <v>337</v>
      </c>
      <c r="O29" s="6" t="s">
        <v>338</v>
      </c>
      <c r="Q29" s="6" t="s">
        <v>330</v>
      </c>
      <c r="R29" s="6" t="s">
        <v>336</v>
      </c>
      <c r="S29" s="6" t="s">
        <v>337</v>
      </c>
      <c r="T29" s="6" t="s">
        <v>338</v>
      </c>
      <c r="V29" s="6" t="s">
        <v>330</v>
      </c>
      <c r="W29" s="6" t="s">
        <v>336</v>
      </c>
      <c r="X29" s="6" t="s">
        <v>337</v>
      </c>
      <c r="Y29" s="6" t="s">
        <v>338</v>
      </c>
    </row>
    <row r="30" spans="1:25" x14ac:dyDescent="0.25">
      <c r="B30" s="6">
        <v>6.67</v>
      </c>
      <c r="C30" s="6">
        <v>10.85</v>
      </c>
      <c r="D30" s="6">
        <v>6.28</v>
      </c>
      <c r="E30" s="6">
        <v>10.71</v>
      </c>
      <c r="G30" s="6">
        <v>27.01</v>
      </c>
      <c r="H30" s="6">
        <v>209.96</v>
      </c>
      <c r="I30" s="6">
        <v>77.09</v>
      </c>
      <c r="J30" s="6">
        <v>247.99</v>
      </c>
      <c r="L30" s="6">
        <v>29.74</v>
      </c>
      <c r="M30" s="6">
        <v>33.479999999999997</v>
      </c>
      <c r="N30" s="6">
        <v>8.1199999999999992</v>
      </c>
      <c r="O30" s="6">
        <v>39.22</v>
      </c>
      <c r="Q30" s="6">
        <v>13.36</v>
      </c>
      <c r="R30" s="6">
        <v>15.69</v>
      </c>
      <c r="S30" s="6">
        <v>7.69</v>
      </c>
      <c r="T30" s="6">
        <v>14.93</v>
      </c>
      <c r="V30" s="6">
        <v>3.61</v>
      </c>
      <c r="W30" s="6">
        <v>32.93</v>
      </c>
      <c r="X30" s="6">
        <v>5.93</v>
      </c>
      <c r="Y30" s="6">
        <v>37.03</v>
      </c>
    </row>
    <row r="31" spans="1:25" x14ac:dyDescent="0.25">
      <c r="B31" s="6">
        <v>3.37</v>
      </c>
      <c r="C31" s="6">
        <v>12.79</v>
      </c>
      <c r="D31" s="6">
        <v>7.7</v>
      </c>
      <c r="E31" s="6">
        <v>11.31</v>
      </c>
      <c r="G31" s="6">
        <v>42.24</v>
      </c>
      <c r="H31" s="6">
        <v>272.57</v>
      </c>
      <c r="I31" s="6">
        <v>31.45</v>
      </c>
      <c r="J31" s="6">
        <v>294.04000000000002</v>
      </c>
      <c r="L31" s="6">
        <v>15.38</v>
      </c>
      <c r="M31" s="6">
        <v>32.229999999999997</v>
      </c>
      <c r="N31" s="6">
        <v>19.420000000000002</v>
      </c>
      <c r="O31" s="6">
        <v>48.56</v>
      </c>
      <c r="Q31" s="6">
        <v>9.9499999999999993</v>
      </c>
      <c r="R31" s="6">
        <v>11.01</v>
      </c>
      <c r="S31" s="6">
        <v>5.83</v>
      </c>
      <c r="T31" s="6">
        <v>15.11</v>
      </c>
      <c r="V31" s="6">
        <v>4.2</v>
      </c>
      <c r="W31" s="6">
        <v>30</v>
      </c>
      <c r="X31" s="6">
        <v>1.83</v>
      </c>
      <c r="Y31" s="6">
        <v>44.42</v>
      </c>
    </row>
    <row r="32" spans="1:25" x14ac:dyDescent="0.25">
      <c r="B32" s="6">
        <v>3.04</v>
      </c>
      <c r="C32" s="6">
        <v>4.4800000000000004</v>
      </c>
      <c r="D32" s="6">
        <v>8.0299999999999994</v>
      </c>
      <c r="E32" s="6">
        <v>17.920000000000002</v>
      </c>
      <c r="G32" s="6">
        <v>24.95</v>
      </c>
      <c r="H32" s="6">
        <v>20.57</v>
      </c>
      <c r="I32" s="6">
        <v>174.2</v>
      </c>
      <c r="J32" s="6">
        <v>150.63999999999999</v>
      </c>
      <c r="L32" s="6">
        <v>9.65</v>
      </c>
      <c r="M32" s="6">
        <v>35.6</v>
      </c>
      <c r="N32" s="6">
        <v>16.23</v>
      </c>
      <c r="O32" s="6">
        <v>47.21</v>
      </c>
      <c r="Q32" s="6">
        <v>7.89</v>
      </c>
      <c r="R32" s="6">
        <v>16.399999999999999</v>
      </c>
      <c r="S32" s="6">
        <v>10.71</v>
      </c>
      <c r="T32" s="6">
        <v>11.44</v>
      </c>
      <c r="V32" s="6">
        <v>1.97</v>
      </c>
      <c r="W32" s="6">
        <v>3.37</v>
      </c>
      <c r="X32" s="6">
        <v>18.66</v>
      </c>
      <c r="Y32" s="6">
        <v>17.23</v>
      </c>
    </row>
    <row r="33" spans="1:25" x14ac:dyDescent="0.25">
      <c r="B33" s="6">
        <v>4.58</v>
      </c>
      <c r="C33" s="6">
        <v>12.24</v>
      </c>
      <c r="D33" s="6">
        <v>4.17</v>
      </c>
      <c r="E33" s="6">
        <v>12.28</v>
      </c>
      <c r="G33" s="6">
        <v>37.590000000000003</v>
      </c>
      <c r="H33" s="6">
        <v>216.17</v>
      </c>
      <c r="I33" s="6">
        <v>49.75</v>
      </c>
      <c r="J33" s="6">
        <v>294.92</v>
      </c>
      <c r="L33" s="6">
        <v>5.21</v>
      </c>
      <c r="M33" s="6">
        <v>43.54</v>
      </c>
      <c r="N33" s="6">
        <v>20.77</v>
      </c>
      <c r="O33" s="6">
        <v>41.27</v>
      </c>
      <c r="P33" s="3"/>
      <c r="Q33" s="6">
        <v>3.79</v>
      </c>
      <c r="R33" s="6">
        <v>12.91</v>
      </c>
      <c r="S33" s="6">
        <v>12.31</v>
      </c>
      <c r="T33" s="6">
        <v>16.440000000000001</v>
      </c>
      <c r="V33" s="6">
        <v>1.43</v>
      </c>
      <c r="W33" s="6">
        <v>27.91</v>
      </c>
      <c r="X33" s="6">
        <v>6.12</v>
      </c>
      <c r="Y33" s="6">
        <v>48.48</v>
      </c>
    </row>
    <row r="34" spans="1:25" x14ac:dyDescent="0.25">
      <c r="B34" s="6">
        <v>3.92</v>
      </c>
      <c r="C34" s="6">
        <v>4.82</v>
      </c>
      <c r="D34" s="6">
        <v>9.51</v>
      </c>
      <c r="E34" s="6">
        <v>15.39</v>
      </c>
      <c r="G34" s="6">
        <v>13.76</v>
      </c>
      <c r="H34" s="6">
        <v>33.78</v>
      </c>
      <c r="I34" s="6">
        <v>101.42</v>
      </c>
      <c r="J34" s="6">
        <v>149.03</v>
      </c>
      <c r="L34" s="6">
        <v>16.18</v>
      </c>
      <c r="M34" s="6">
        <v>30.43</v>
      </c>
      <c r="N34" s="6">
        <v>21.49</v>
      </c>
      <c r="O34" s="6">
        <v>43.57</v>
      </c>
      <c r="Q34" s="6">
        <v>7.47</v>
      </c>
      <c r="R34" s="6">
        <v>7.14</v>
      </c>
      <c r="S34" s="6">
        <v>8.6</v>
      </c>
      <c r="T34" s="6">
        <v>10</v>
      </c>
      <c r="V34" s="6">
        <v>1.03</v>
      </c>
      <c r="W34" s="6">
        <v>2.41</v>
      </c>
      <c r="X34" s="6">
        <v>8.7200000000000006</v>
      </c>
      <c r="Y34" s="6">
        <v>14.9</v>
      </c>
    </row>
    <row r="35" spans="1:25" x14ac:dyDescent="0.25">
      <c r="B35" s="6">
        <v>6.24</v>
      </c>
      <c r="C35" s="6">
        <v>9.4499999999999993</v>
      </c>
      <c r="D35" s="6">
        <v>12.01</v>
      </c>
      <c r="E35" s="6">
        <v>10.69</v>
      </c>
      <c r="G35" s="6">
        <v>53.4</v>
      </c>
      <c r="H35" s="6">
        <v>105.19</v>
      </c>
      <c r="I35" s="6">
        <v>65.09</v>
      </c>
      <c r="J35" s="6">
        <v>254.37</v>
      </c>
      <c r="L35" s="6">
        <v>16.579999999999998</v>
      </c>
      <c r="M35" s="6">
        <v>33.840000000000003</v>
      </c>
      <c r="N35" s="6">
        <v>27.19</v>
      </c>
      <c r="O35" s="6">
        <v>31.81</v>
      </c>
      <c r="Q35" s="6">
        <v>3.02</v>
      </c>
      <c r="R35" s="6">
        <v>12.17</v>
      </c>
      <c r="S35" s="6">
        <v>9.65</v>
      </c>
      <c r="T35" s="6">
        <v>15.69</v>
      </c>
      <c r="V35" s="6">
        <v>1.61</v>
      </c>
      <c r="W35" s="6">
        <v>12.8</v>
      </c>
      <c r="X35" s="6">
        <v>6.28</v>
      </c>
      <c r="Y35" s="6">
        <v>39.9</v>
      </c>
    </row>
    <row r="36" spans="1:25" x14ac:dyDescent="0.25">
      <c r="B36" s="6">
        <v>3.75</v>
      </c>
      <c r="C36" s="6">
        <v>11.59</v>
      </c>
      <c r="D36" s="6">
        <v>7.37</v>
      </c>
      <c r="E36" s="6">
        <v>14.45</v>
      </c>
      <c r="G36" s="6">
        <v>33.44</v>
      </c>
      <c r="H36" s="6">
        <v>224.65</v>
      </c>
      <c r="I36" s="6">
        <v>54.04</v>
      </c>
      <c r="J36" s="6">
        <v>125.38</v>
      </c>
      <c r="L36" s="6">
        <v>14.24</v>
      </c>
      <c r="M36" s="6">
        <v>35.43</v>
      </c>
      <c r="N36" s="6">
        <v>13.11</v>
      </c>
      <c r="O36" s="6">
        <v>49.13</v>
      </c>
      <c r="Q36" s="6">
        <v>8.33</v>
      </c>
      <c r="R36" s="6">
        <v>12.86</v>
      </c>
      <c r="S36" s="6">
        <v>7.65</v>
      </c>
      <c r="T36" s="6">
        <v>14.24</v>
      </c>
      <c r="V36" s="6">
        <v>2.79</v>
      </c>
      <c r="W36" s="6">
        <v>28.89</v>
      </c>
      <c r="X36" s="6">
        <v>4.13</v>
      </c>
      <c r="Y36" s="6">
        <v>17.86</v>
      </c>
    </row>
    <row r="37" spans="1:25" x14ac:dyDescent="0.25">
      <c r="B37" s="6">
        <v>4.41</v>
      </c>
      <c r="C37" s="6">
        <v>7.26</v>
      </c>
      <c r="D37" s="6">
        <v>10.119999999999999</v>
      </c>
      <c r="E37" s="6">
        <v>11</v>
      </c>
      <c r="G37" s="6">
        <v>27.76</v>
      </c>
      <c r="H37" s="6">
        <v>50.1</v>
      </c>
      <c r="I37" s="6">
        <v>91.68</v>
      </c>
      <c r="J37" s="6">
        <v>251.52</v>
      </c>
      <c r="L37" s="6">
        <v>10.36</v>
      </c>
      <c r="M37" s="6">
        <v>33.479999999999997</v>
      </c>
      <c r="N37" s="6">
        <v>18.34</v>
      </c>
      <c r="O37" s="6">
        <v>40.57</v>
      </c>
      <c r="Q37" s="6">
        <v>6.16</v>
      </c>
      <c r="R37" s="6">
        <v>9.69</v>
      </c>
      <c r="S37" s="6">
        <v>14.85</v>
      </c>
      <c r="T37" s="6">
        <v>13.52</v>
      </c>
      <c r="V37" s="6">
        <v>1.71</v>
      </c>
      <c r="W37" s="6">
        <v>4.8600000000000003</v>
      </c>
      <c r="X37" s="6">
        <v>13.61</v>
      </c>
      <c r="Y37" s="6">
        <v>34.020000000000003</v>
      </c>
    </row>
    <row r="38" spans="1:25" x14ac:dyDescent="0.25">
      <c r="B38" s="6"/>
      <c r="C38" s="6"/>
      <c r="D38" s="6"/>
      <c r="E38" s="6"/>
      <c r="G38" s="6"/>
      <c r="H38" s="6"/>
      <c r="I38" s="6"/>
      <c r="J38" s="6"/>
      <c r="L38" s="6"/>
      <c r="M38" s="6"/>
      <c r="N38" s="6"/>
      <c r="O38" s="6"/>
      <c r="Q38" s="6"/>
      <c r="R38" s="6"/>
      <c r="S38" s="6"/>
      <c r="T38" s="6"/>
      <c r="V38" s="6"/>
      <c r="W38" s="6"/>
      <c r="X38" s="6"/>
      <c r="Y38" s="6"/>
    </row>
    <row r="39" spans="1:25" x14ac:dyDescent="0.25">
      <c r="A39" s="3" t="s">
        <v>481</v>
      </c>
      <c r="B39" s="6"/>
      <c r="C39" s="6"/>
      <c r="D39" s="6"/>
      <c r="E39" s="6"/>
      <c r="G39" s="6"/>
      <c r="H39" s="6"/>
      <c r="I39" s="6"/>
      <c r="J39" s="6"/>
      <c r="L39" s="6"/>
      <c r="M39" s="6"/>
      <c r="N39" s="6"/>
      <c r="O39" s="6"/>
      <c r="Q39" s="6"/>
      <c r="R39" s="6"/>
      <c r="S39" s="6"/>
      <c r="T39" s="6"/>
      <c r="V39" s="6"/>
      <c r="W39" s="6"/>
      <c r="X39" s="6"/>
      <c r="Y39" s="6"/>
    </row>
    <row r="40" spans="1:25" x14ac:dyDescent="0.25">
      <c r="A40" s="6" t="s">
        <v>341</v>
      </c>
      <c r="B40" s="6"/>
      <c r="C40" s="6"/>
      <c r="D40" s="6" t="s">
        <v>329</v>
      </c>
      <c r="E40" s="6"/>
      <c r="G40" s="6"/>
      <c r="H40" s="6"/>
      <c r="I40" s="6"/>
      <c r="J40" s="6"/>
      <c r="L40" s="6"/>
      <c r="M40" s="6"/>
      <c r="N40" s="6"/>
      <c r="O40" s="6"/>
      <c r="Q40" s="6"/>
      <c r="R40" s="6"/>
      <c r="S40" s="6"/>
      <c r="T40" s="6"/>
      <c r="V40" s="6"/>
      <c r="W40" s="6"/>
      <c r="X40" s="6"/>
      <c r="Y40" s="6"/>
    </row>
    <row r="41" spans="1:25" ht="15" x14ac:dyDescent="0.3">
      <c r="A41" s="12" t="s">
        <v>342</v>
      </c>
      <c r="B41" s="6" t="s">
        <v>343</v>
      </c>
      <c r="C41" s="6"/>
      <c r="D41" s="12" t="s">
        <v>342</v>
      </c>
      <c r="E41" s="6" t="s">
        <v>343</v>
      </c>
      <c r="G41" s="6"/>
      <c r="H41" s="6"/>
      <c r="I41" s="6"/>
      <c r="J41" s="6"/>
      <c r="L41" s="6"/>
      <c r="M41" s="6"/>
      <c r="N41" s="6"/>
      <c r="O41" s="6"/>
      <c r="Q41" s="6"/>
      <c r="R41" s="6"/>
      <c r="S41" s="6"/>
      <c r="T41" s="6"/>
      <c r="V41" s="6"/>
      <c r="W41" s="6"/>
      <c r="X41" s="6"/>
      <c r="Y41" s="6"/>
    </row>
    <row r="42" spans="1:25" x14ac:dyDescent="0.25">
      <c r="A42" s="6">
        <v>5</v>
      </c>
      <c r="B42" s="6">
        <v>3</v>
      </c>
      <c r="C42" s="6"/>
      <c r="D42" s="6">
        <v>6</v>
      </c>
      <c r="E42" s="6">
        <v>0</v>
      </c>
      <c r="G42" s="6"/>
      <c r="H42" s="6"/>
      <c r="I42" s="6"/>
      <c r="J42" s="6"/>
      <c r="L42" s="6"/>
      <c r="M42" s="6"/>
      <c r="N42" s="6"/>
      <c r="O42" s="6"/>
      <c r="Q42" s="6"/>
      <c r="R42" s="6"/>
      <c r="S42" s="6"/>
      <c r="T42" s="6"/>
      <c r="V42" s="6"/>
      <c r="W42" s="6"/>
      <c r="X42" s="6"/>
      <c r="Y42" s="6"/>
    </row>
    <row r="43" spans="1:25" x14ac:dyDescent="0.25">
      <c r="A43" s="6">
        <v>8</v>
      </c>
      <c r="B43" s="6">
        <v>2</v>
      </c>
      <c r="C43" s="6"/>
      <c r="D43" s="6">
        <v>2</v>
      </c>
      <c r="E43" s="6">
        <v>2</v>
      </c>
      <c r="G43" s="6"/>
      <c r="H43" s="6"/>
      <c r="I43" s="6"/>
      <c r="J43" s="6"/>
      <c r="L43" s="6"/>
      <c r="M43" s="6"/>
      <c r="N43" s="6"/>
      <c r="O43" s="6"/>
      <c r="Q43" s="6"/>
      <c r="R43" s="6"/>
      <c r="S43" s="6"/>
      <c r="T43" s="6"/>
      <c r="V43" s="6"/>
      <c r="W43" s="6"/>
      <c r="X43" s="6"/>
      <c r="Y43" s="6"/>
    </row>
    <row r="44" spans="1:25" x14ac:dyDescent="0.25">
      <c r="A44" s="6">
        <v>5</v>
      </c>
      <c r="B44" s="6">
        <v>2</v>
      </c>
      <c r="C44" s="6"/>
      <c r="D44" s="6">
        <v>4</v>
      </c>
      <c r="E44" s="6">
        <v>1</v>
      </c>
      <c r="G44" s="6"/>
      <c r="H44" s="6"/>
      <c r="I44" s="6"/>
      <c r="J44" s="6"/>
      <c r="L44" s="6"/>
      <c r="M44" s="6"/>
      <c r="N44" s="6"/>
      <c r="O44" s="6"/>
      <c r="Q44" s="6"/>
      <c r="R44" s="6"/>
      <c r="S44" s="6"/>
      <c r="T44" s="6"/>
      <c r="V44" s="6"/>
      <c r="W44" s="6"/>
      <c r="X44" s="6"/>
      <c r="Y44" s="6"/>
    </row>
    <row r="45" spans="1:25" x14ac:dyDescent="0.25">
      <c r="A45" s="6">
        <v>6</v>
      </c>
      <c r="B45" s="6">
        <v>5</v>
      </c>
      <c r="C45" s="6"/>
      <c r="D45" s="6">
        <v>2</v>
      </c>
      <c r="E45" s="6">
        <v>2</v>
      </c>
      <c r="G45" s="6"/>
      <c r="H45" s="6"/>
      <c r="I45" s="6"/>
      <c r="J45" s="6"/>
      <c r="L45" s="6"/>
      <c r="M45" s="6"/>
      <c r="N45" s="6"/>
      <c r="O45" s="6"/>
      <c r="Q45" s="6"/>
      <c r="R45" s="6"/>
      <c r="S45" s="6"/>
      <c r="T45" s="6"/>
      <c r="V45" s="6"/>
      <c r="W45" s="6"/>
      <c r="X45" s="6"/>
      <c r="Y45" s="6"/>
    </row>
    <row r="46" spans="1:25" x14ac:dyDescent="0.25">
      <c r="A46" s="6">
        <v>4</v>
      </c>
      <c r="B46" s="6">
        <v>3</v>
      </c>
      <c r="C46" s="6"/>
      <c r="D46" s="6">
        <v>1</v>
      </c>
      <c r="E46" s="6">
        <v>1</v>
      </c>
      <c r="G46" s="6"/>
      <c r="H46" s="6"/>
      <c r="I46" s="6"/>
      <c r="J46" s="6"/>
      <c r="L46" s="6"/>
      <c r="M46" s="6"/>
      <c r="N46" s="6"/>
      <c r="O46" s="6"/>
      <c r="Q46" s="6"/>
      <c r="R46" s="6"/>
      <c r="S46" s="6"/>
      <c r="T46" s="6"/>
      <c r="V46" s="6"/>
      <c r="W46" s="6"/>
      <c r="X46" s="6"/>
      <c r="Y46" s="6"/>
    </row>
    <row r="47" spans="1:25" x14ac:dyDescent="0.25">
      <c r="A47" s="6">
        <v>3</v>
      </c>
      <c r="B47" s="6">
        <v>2</v>
      </c>
      <c r="C47" s="6"/>
      <c r="D47" s="6">
        <v>3</v>
      </c>
      <c r="E47" s="6">
        <v>1</v>
      </c>
      <c r="G47" s="6"/>
      <c r="H47" s="6"/>
      <c r="I47" s="6"/>
      <c r="J47" s="6"/>
      <c r="L47" s="6"/>
      <c r="M47" s="6"/>
      <c r="N47" s="6"/>
      <c r="O47" s="6"/>
      <c r="Q47" s="6"/>
      <c r="R47" s="6"/>
      <c r="S47" s="6"/>
      <c r="T47" s="6"/>
      <c r="V47" s="6"/>
      <c r="W47" s="6"/>
      <c r="X47" s="6"/>
      <c r="Y47" s="6"/>
    </row>
    <row r="48" spans="1:25" x14ac:dyDescent="0.25">
      <c r="B48" s="6"/>
      <c r="C48" s="6"/>
      <c r="D48" s="6"/>
      <c r="E48" s="6"/>
      <c r="G48" s="6"/>
      <c r="H48" s="6"/>
      <c r="I48" s="6"/>
      <c r="J48" s="6"/>
      <c r="L48" s="6"/>
      <c r="M48" s="6"/>
      <c r="N48" s="6"/>
      <c r="O48" s="6"/>
      <c r="Q48" s="6"/>
      <c r="R48" s="6"/>
      <c r="S48" s="6"/>
      <c r="T48" s="6"/>
    </row>
    <row r="49" spans="1:20" x14ac:dyDescent="0.25">
      <c r="A49" s="3" t="s">
        <v>482</v>
      </c>
      <c r="B49" s="6"/>
      <c r="C49" s="6"/>
      <c r="D49" s="6"/>
      <c r="E49" s="6"/>
      <c r="G49" s="6"/>
      <c r="H49" s="6"/>
      <c r="I49" s="6"/>
      <c r="J49" s="6"/>
      <c r="K49" s="3" t="s">
        <v>483</v>
      </c>
      <c r="L49" s="6"/>
      <c r="M49" s="6"/>
      <c r="N49" s="6"/>
      <c r="O49" s="6"/>
      <c r="Q49" s="6"/>
      <c r="R49" s="6"/>
      <c r="S49" s="6"/>
      <c r="T49" s="6"/>
    </row>
    <row r="50" spans="1:20" x14ac:dyDescent="0.25">
      <c r="A50" s="4" t="s">
        <v>344</v>
      </c>
      <c r="G50" s="6"/>
      <c r="H50" s="6"/>
      <c r="I50" s="6"/>
      <c r="J50" s="6"/>
      <c r="K50" s="4" t="s">
        <v>344</v>
      </c>
    </row>
    <row r="51" spans="1:20" s="8" customFormat="1" ht="50" x14ac:dyDescent="0.25">
      <c r="B51" s="13" t="s">
        <v>9</v>
      </c>
      <c r="C51" s="13" t="s">
        <v>345</v>
      </c>
      <c r="D51" s="84" t="s">
        <v>50</v>
      </c>
      <c r="E51" s="84"/>
      <c r="F51" s="4"/>
      <c r="G51" s="13" t="s">
        <v>9</v>
      </c>
      <c r="H51" s="13" t="s">
        <v>346</v>
      </c>
      <c r="I51" s="84" t="s">
        <v>50</v>
      </c>
      <c r="J51" s="84"/>
      <c r="L51" s="13" t="s">
        <v>347</v>
      </c>
      <c r="M51" s="13" t="s">
        <v>345</v>
      </c>
      <c r="N51" s="84" t="s">
        <v>50</v>
      </c>
      <c r="O51" s="84"/>
    </row>
    <row r="52" spans="1:20" x14ac:dyDescent="0.25">
      <c r="B52" s="6">
        <v>300</v>
      </c>
      <c r="C52" s="6">
        <v>87.781679999999994</v>
      </c>
      <c r="D52" s="6">
        <v>0</v>
      </c>
      <c r="E52" s="6"/>
      <c r="G52" s="6">
        <v>300</v>
      </c>
      <c r="H52" s="6">
        <v>87.781679999999994</v>
      </c>
      <c r="I52" s="6">
        <v>0</v>
      </c>
      <c r="J52" s="6"/>
      <c r="L52" s="14">
        <v>300</v>
      </c>
      <c r="M52" s="15">
        <v>23.666666670000001</v>
      </c>
      <c r="N52" s="14">
        <v>1</v>
      </c>
      <c r="O52" s="14"/>
    </row>
    <row r="53" spans="1:20" x14ac:dyDescent="0.25">
      <c r="B53" s="6">
        <v>300</v>
      </c>
      <c r="C53" s="6">
        <v>64.413020000000003</v>
      </c>
      <c r="D53" s="6">
        <v>0</v>
      </c>
      <c r="E53" s="6"/>
      <c r="G53" s="6">
        <v>300</v>
      </c>
      <c r="H53" s="6">
        <v>64.413020000000003</v>
      </c>
      <c r="I53" s="6">
        <v>0</v>
      </c>
      <c r="J53" s="6"/>
      <c r="L53" s="14">
        <v>300</v>
      </c>
      <c r="M53" s="15">
        <v>98.417987650000001</v>
      </c>
      <c r="N53" s="14">
        <v>0</v>
      </c>
      <c r="O53" s="14"/>
    </row>
    <row r="54" spans="1:20" x14ac:dyDescent="0.25">
      <c r="B54" s="6">
        <v>300</v>
      </c>
      <c r="C54" s="6">
        <v>86.482029999999995</v>
      </c>
      <c r="D54" s="6">
        <v>0</v>
      </c>
      <c r="E54" s="6"/>
      <c r="G54" s="6">
        <v>300</v>
      </c>
      <c r="H54" s="6">
        <v>86.482029999999995</v>
      </c>
      <c r="I54" s="6">
        <v>0</v>
      </c>
      <c r="J54" s="6"/>
      <c r="L54" s="14">
        <v>300</v>
      </c>
      <c r="M54" s="15">
        <v>98.482540900000004</v>
      </c>
      <c r="N54" s="14">
        <v>0</v>
      </c>
      <c r="O54" s="14"/>
    </row>
    <row r="55" spans="1:20" x14ac:dyDescent="0.25">
      <c r="B55" s="6">
        <v>300</v>
      </c>
      <c r="C55" s="6">
        <v>53</v>
      </c>
      <c r="D55" s="6">
        <v>1</v>
      </c>
      <c r="E55" s="6"/>
      <c r="G55" s="6">
        <v>270</v>
      </c>
      <c r="H55" s="6">
        <v>18.233329999999999</v>
      </c>
      <c r="I55" s="6">
        <v>1</v>
      </c>
      <c r="J55" s="6"/>
      <c r="L55" s="14">
        <v>300</v>
      </c>
      <c r="M55" s="15">
        <v>94.247894680000002</v>
      </c>
      <c r="N55" s="14">
        <v>0</v>
      </c>
      <c r="O55" s="14"/>
    </row>
    <row r="56" spans="1:20" x14ac:dyDescent="0.25">
      <c r="B56" s="6">
        <v>270</v>
      </c>
      <c r="C56" s="6">
        <v>44.1</v>
      </c>
      <c r="D56" s="6">
        <v>1</v>
      </c>
      <c r="E56" s="6"/>
      <c r="G56" s="6">
        <v>200</v>
      </c>
      <c r="H56" s="6">
        <v>102.38249999999999</v>
      </c>
      <c r="I56" s="6">
        <v>0</v>
      </c>
      <c r="J56" s="6"/>
      <c r="L56" s="14">
        <v>270</v>
      </c>
      <c r="M56" s="15">
        <v>97.512951770000001</v>
      </c>
      <c r="N56" s="14">
        <v>0</v>
      </c>
      <c r="O56" s="14"/>
    </row>
    <row r="57" spans="1:20" x14ac:dyDescent="0.25">
      <c r="B57" s="6">
        <v>270</v>
      </c>
      <c r="C57" s="6">
        <v>17</v>
      </c>
      <c r="D57" s="6">
        <v>1</v>
      </c>
      <c r="E57" s="6"/>
      <c r="G57" s="6">
        <v>200</v>
      </c>
      <c r="H57" s="6">
        <v>15.866669999999999</v>
      </c>
      <c r="I57" s="6">
        <v>1</v>
      </c>
      <c r="J57" s="6"/>
      <c r="L57" s="14">
        <v>240</v>
      </c>
      <c r="M57" s="15">
        <v>70.378472220000006</v>
      </c>
      <c r="N57" s="14">
        <v>0</v>
      </c>
      <c r="O57" s="14"/>
    </row>
    <row r="58" spans="1:20" x14ac:dyDescent="0.25">
      <c r="B58" s="6">
        <v>200</v>
      </c>
      <c r="C58" s="6">
        <v>102.38249999999999</v>
      </c>
      <c r="D58" s="6">
        <v>0</v>
      </c>
      <c r="E58" s="6"/>
      <c r="G58" s="6">
        <v>200</v>
      </c>
      <c r="H58" s="6">
        <v>34.1</v>
      </c>
      <c r="I58" s="6">
        <v>0</v>
      </c>
      <c r="J58" s="6"/>
      <c r="L58" s="14">
        <v>210</v>
      </c>
      <c r="M58" s="15">
        <v>92.122043210000001</v>
      </c>
      <c r="N58" s="14">
        <v>0</v>
      </c>
      <c r="O58" s="14"/>
    </row>
    <row r="59" spans="1:20" x14ac:dyDescent="0.25">
      <c r="B59" s="6">
        <v>200</v>
      </c>
      <c r="C59" s="6">
        <v>23.3</v>
      </c>
      <c r="D59" s="6">
        <v>1</v>
      </c>
      <c r="E59" s="6"/>
      <c r="G59" s="6">
        <v>200</v>
      </c>
      <c r="H59" s="6">
        <v>94.946179999999998</v>
      </c>
      <c r="I59" s="6">
        <v>0</v>
      </c>
      <c r="J59" s="6"/>
      <c r="L59" s="14">
        <v>210</v>
      </c>
      <c r="M59" s="15">
        <v>95.186805559999996</v>
      </c>
      <c r="N59" s="14">
        <v>0</v>
      </c>
      <c r="O59" s="14"/>
    </row>
    <row r="60" spans="1:20" x14ac:dyDescent="0.25">
      <c r="B60" s="6">
        <v>200</v>
      </c>
      <c r="C60" s="6">
        <v>95.121390000000005</v>
      </c>
      <c r="D60" s="6">
        <v>0</v>
      </c>
      <c r="E60" s="6"/>
      <c r="G60" s="6">
        <v>200</v>
      </c>
      <c r="H60" s="6">
        <v>77.657449999999997</v>
      </c>
      <c r="I60" s="6">
        <v>0</v>
      </c>
      <c r="J60" s="6"/>
      <c r="L60" s="14">
        <v>200</v>
      </c>
      <c r="M60" s="15">
        <v>17.666666670000001</v>
      </c>
      <c r="N60" s="14">
        <v>1</v>
      </c>
      <c r="O60" s="14"/>
    </row>
    <row r="61" spans="1:20" x14ac:dyDescent="0.25">
      <c r="B61" s="6">
        <v>200</v>
      </c>
      <c r="C61" s="6">
        <v>94.946179999999998</v>
      </c>
      <c r="D61" s="6">
        <v>0</v>
      </c>
      <c r="E61" s="6"/>
      <c r="G61" s="6">
        <v>200</v>
      </c>
      <c r="H61" s="6">
        <v>99.087639999999993</v>
      </c>
      <c r="I61" s="6">
        <v>0</v>
      </c>
      <c r="J61" s="6"/>
      <c r="L61" s="14">
        <v>200</v>
      </c>
      <c r="M61" s="14">
        <v>61</v>
      </c>
      <c r="N61" s="14">
        <v>1</v>
      </c>
      <c r="O61" s="14"/>
    </row>
    <row r="62" spans="1:20" x14ac:dyDescent="0.25">
      <c r="B62" s="6">
        <v>200</v>
      </c>
      <c r="C62" s="6">
        <v>77.657449999999997</v>
      </c>
      <c r="D62" s="6">
        <v>0</v>
      </c>
      <c r="E62" s="6"/>
      <c r="G62" s="6">
        <v>200</v>
      </c>
      <c r="H62" s="6">
        <v>71.421750000000003</v>
      </c>
      <c r="I62" s="6">
        <v>0</v>
      </c>
      <c r="J62" s="6"/>
      <c r="L62" s="14">
        <v>200</v>
      </c>
      <c r="M62" s="15">
        <v>75.615209879999995</v>
      </c>
      <c r="N62" s="14">
        <v>0</v>
      </c>
      <c r="O62" s="14"/>
    </row>
    <row r="63" spans="1:20" x14ac:dyDescent="0.25">
      <c r="B63" s="6">
        <v>200</v>
      </c>
      <c r="C63" s="6">
        <v>99.087639999999993</v>
      </c>
      <c r="D63" s="6">
        <v>0</v>
      </c>
      <c r="E63" s="6"/>
      <c r="G63" s="6">
        <v>200</v>
      </c>
      <c r="H63" s="6">
        <v>57.566670000000002</v>
      </c>
      <c r="I63" s="6">
        <v>1</v>
      </c>
      <c r="J63" s="6"/>
      <c r="L63" s="14">
        <v>200</v>
      </c>
      <c r="M63" s="15">
        <v>68.280805939999993</v>
      </c>
      <c r="N63" s="14">
        <v>0</v>
      </c>
      <c r="O63" s="14"/>
    </row>
    <row r="64" spans="1:20" x14ac:dyDescent="0.25">
      <c r="B64" s="6">
        <v>200</v>
      </c>
      <c r="C64" s="6">
        <v>71.421750000000003</v>
      </c>
      <c r="D64" s="6">
        <v>0</v>
      </c>
      <c r="E64" s="6"/>
      <c r="G64" s="6">
        <v>200</v>
      </c>
      <c r="H64" s="6">
        <v>71.022139999999993</v>
      </c>
      <c r="I64" s="6">
        <v>1</v>
      </c>
      <c r="J64" s="6"/>
      <c r="L64" s="14">
        <v>200</v>
      </c>
      <c r="M64" s="14">
        <v>31</v>
      </c>
      <c r="N64" s="14">
        <v>1</v>
      </c>
      <c r="O64" s="14"/>
    </row>
    <row r="65" spans="2:15" x14ac:dyDescent="0.25">
      <c r="B65" s="6">
        <v>200</v>
      </c>
      <c r="C65" s="6">
        <v>57.566670000000002</v>
      </c>
      <c r="D65" s="6">
        <v>1</v>
      </c>
      <c r="E65" s="6"/>
      <c r="G65" s="6">
        <v>200</v>
      </c>
      <c r="H65" s="6">
        <v>69.078990000000005</v>
      </c>
      <c r="I65" s="6">
        <v>0</v>
      </c>
      <c r="J65" s="6"/>
      <c r="L65" s="14">
        <v>200</v>
      </c>
      <c r="M65" s="14">
        <v>70.3</v>
      </c>
      <c r="N65" s="14">
        <v>1</v>
      </c>
      <c r="O65" s="14"/>
    </row>
    <row r="66" spans="2:15" x14ac:dyDescent="0.25">
      <c r="B66" s="6">
        <v>200</v>
      </c>
      <c r="C66" s="6">
        <v>71.022139999999993</v>
      </c>
      <c r="D66" s="6">
        <v>1</v>
      </c>
      <c r="E66" s="6"/>
      <c r="G66" s="6">
        <v>200</v>
      </c>
      <c r="H66" s="6">
        <v>17.2</v>
      </c>
      <c r="I66" s="6">
        <v>1</v>
      </c>
      <c r="J66" s="6"/>
      <c r="L66" s="14">
        <v>200</v>
      </c>
      <c r="M66" s="15">
        <v>20.43333333</v>
      </c>
      <c r="N66" s="14">
        <v>1</v>
      </c>
      <c r="O66" s="14"/>
    </row>
    <row r="67" spans="2:15" x14ac:dyDescent="0.25">
      <c r="B67" s="6">
        <v>200</v>
      </c>
      <c r="C67" s="6">
        <v>69.078990000000005</v>
      </c>
      <c r="D67" s="6">
        <v>0</v>
      </c>
      <c r="E67" s="6"/>
      <c r="G67" s="6">
        <v>200</v>
      </c>
      <c r="H67" s="6">
        <v>71.933329999999998</v>
      </c>
      <c r="I67" s="6">
        <v>0</v>
      </c>
      <c r="J67" s="6"/>
      <c r="L67" s="14">
        <v>200</v>
      </c>
      <c r="M67" s="14">
        <v>45</v>
      </c>
      <c r="N67" s="14">
        <v>1</v>
      </c>
      <c r="O67" s="14"/>
    </row>
    <row r="68" spans="2:15" x14ac:dyDescent="0.25">
      <c r="B68" s="6">
        <v>200</v>
      </c>
      <c r="C68" s="6">
        <v>25.8</v>
      </c>
      <c r="D68" s="6">
        <v>1</v>
      </c>
      <c r="E68" s="6"/>
      <c r="G68" s="6">
        <v>200</v>
      </c>
      <c r="H68" s="6">
        <v>61.84478</v>
      </c>
      <c r="I68" s="6">
        <v>0</v>
      </c>
      <c r="J68" s="6"/>
      <c r="L68" s="14">
        <v>200</v>
      </c>
      <c r="M68" s="14">
        <v>27</v>
      </c>
      <c r="N68" s="14">
        <v>1</v>
      </c>
      <c r="O68" s="14"/>
    </row>
    <row r="69" spans="2:15" x14ac:dyDescent="0.25">
      <c r="B69" s="6">
        <v>200</v>
      </c>
      <c r="C69" s="6">
        <v>71.933329999999998</v>
      </c>
      <c r="D69" s="6">
        <v>0</v>
      </c>
      <c r="E69" s="6"/>
      <c r="G69" s="6">
        <v>200</v>
      </c>
      <c r="H69" s="6">
        <v>38.255180000000003</v>
      </c>
      <c r="I69" s="6">
        <v>0</v>
      </c>
      <c r="J69" s="6"/>
      <c r="L69" s="14">
        <v>200</v>
      </c>
      <c r="M69" s="15">
        <v>69.415621139999999</v>
      </c>
      <c r="N69" s="14">
        <v>0</v>
      </c>
      <c r="O69" s="14"/>
    </row>
    <row r="70" spans="2:15" x14ac:dyDescent="0.25">
      <c r="B70" s="6">
        <v>200</v>
      </c>
      <c r="C70" s="6">
        <v>61.84478</v>
      </c>
      <c r="D70" s="6">
        <v>0</v>
      </c>
      <c r="E70" s="6"/>
      <c r="G70" s="6">
        <v>200</v>
      </c>
      <c r="H70" s="6">
        <v>43.7</v>
      </c>
      <c r="I70" s="6">
        <v>1</v>
      </c>
      <c r="J70" s="6"/>
      <c r="L70" s="14">
        <v>200</v>
      </c>
      <c r="M70" s="15">
        <v>25.266666669999999</v>
      </c>
      <c r="N70" s="14">
        <v>1</v>
      </c>
      <c r="O70" s="14"/>
    </row>
    <row r="71" spans="2:15" x14ac:dyDescent="0.25">
      <c r="B71" s="6">
        <v>200</v>
      </c>
      <c r="C71" s="6">
        <v>38.255180000000003</v>
      </c>
      <c r="D71" s="6">
        <v>0</v>
      </c>
      <c r="E71" s="6"/>
      <c r="G71" s="6">
        <v>200</v>
      </c>
      <c r="H71" s="6">
        <v>72.509770000000003</v>
      </c>
      <c r="I71" s="6">
        <v>0</v>
      </c>
      <c r="J71" s="6"/>
      <c r="L71" s="14">
        <v>200</v>
      </c>
      <c r="M71" s="15">
        <v>85.420772380000002</v>
      </c>
      <c r="N71" s="14">
        <v>0</v>
      </c>
      <c r="O71" s="14"/>
    </row>
    <row r="72" spans="2:15" x14ac:dyDescent="0.25">
      <c r="B72" s="6">
        <v>200</v>
      </c>
      <c r="C72" s="6">
        <v>43.7</v>
      </c>
      <c r="D72" s="6">
        <v>1</v>
      </c>
      <c r="E72" s="6"/>
      <c r="G72" s="6">
        <v>200</v>
      </c>
      <c r="H72" s="6">
        <v>18.933330000000002</v>
      </c>
      <c r="I72" s="6">
        <v>1</v>
      </c>
      <c r="J72" s="6"/>
      <c r="L72" s="14">
        <v>200</v>
      </c>
      <c r="M72" s="15">
        <v>77.821708720000004</v>
      </c>
      <c r="N72" s="14">
        <v>0</v>
      </c>
      <c r="O72" s="14"/>
    </row>
    <row r="73" spans="2:15" x14ac:dyDescent="0.25">
      <c r="B73" s="6">
        <v>200</v>
      </c>
      <c r="C73" s="6">
        <v>72.509770000000003</v>
      </c>
      <c r="D73" s="6">
        <v>0</v>
      </c>
      <c r="E73" s="6"/>
      <c r="G73" s="6">
        <v>200</v>
      </c>
      <c r="H73" s="6">
        <v>34.266669999999998</v>
      </c>
      <c r="I73" s="6">
        <v>1</v>
      </c>
      <c r="J73" s="6"/>
      <c r="L73" s="14">
        <v>200</v>
      </c>
      <c r="M73" s="14">
        <v>57</v>
      </c>
      <c r="N73" s="14">
        <v>1</v>
      </c>
      <c r="O73" s="14"/>
    </row>
    <row r="74" spans="2:15" x14ac:dyDescent="0.25">
      <c r="B74" s="6">
        <v>200</v>
      </c>
      <c r="C74" s="6">
        <v>72.615039999999993</v>
      </c>
      <c r="D74" s="6">
        <v>1</v>
      </c>
      <c r="E74" s="6"/>
      <c r="G74" s="6">
        <v>200</v>
      </c>
      <c r="H74" s="6">
        <v>69.316199999999995</v>
      </c>
      <c r="I74" s="6">
        <v>1</v>
      </c>
      <c r="J74" s="6"/>
      <c r="L74" s="14">
        <v>200</v>
      </c>
      <c r="M74" s="15">
        <v>83.244192519999999</v>
      </c>
      <c r="N74" s="14">
        <v>0</v>
      </c>
      <c r="O74" s="14"/>
    </row>
    <row r="75" spans="2:15" x14ac:dyDescent="0.25">
      <c r="B75" s="6">
        <v>200</v>
      </c>
      <c r="C75" s="6">
        <v>46.733330000000002</v>
      </c>
      <c r="D75" s="6">
        <v>1</v>
      </c>
      <c r="E75" s="6"/>
      <c r="G75" s="6">
        <v>200</v>
      </c>
      <c r="H75" s="6">
        <v>33.4</v>
      </c>
      <c r="I75" s="6">
        <v>1</v>
      </c>
      <c r="J75" s="6"/>
      <c r="L75" s="14">
        <v>200</v>
      </c>
      <c r="M75" s="15">
        <v>96.012460649999994</v>
      </c>
      <c r="N75" s="14">
        <v>0</v>
      </c>
      <c r="O75" s="14"/>
    </row>
    <row r="76" spans="2:15" x14ac:dyDescent="0.25">
      <c r="B76" s="6">
        <v>200</v>
      </c>
      <c r="C76" s="6">
        <v>69.316199999999995</v>
      </c>
      <c r="D76" s="6">
        <v>1</v>
      </c>
      <c r="E76" s="6"/>
      <c r="G76" s="6">
        <v>200</v>
      </c>
      <c r="H76" s="6">
        <v>72.087419999999995</v>
      </c>
      <c r="I76" s="6">
        <v>0</v>
      </c>
      <c r="J76" s="6"/>
      <c r="L76" s="14">
        <v>200</v>
      </c>
      <c r="M76" s="15">
        <v>71.488741129999994</v>
      </c>
      <c r="N76" s="14">
        <v>0</v>
      </c>
      <c r="O76" s="14"/>
    </row>
    <row r="77" spans="2:15" x14ac:dyDescent="0.25">
      <c r="B77" s="6">
        <v>200</v>
      </c>
      <c r="C77" s="6">
        <v>46.5</v>
      </c>
      <c r="D77" s="6">
        <v>1</v>
      </c>
      <c r="E77" s="6"/>
      <c r="G77" s="6">
        <v>200</v>
      </c>
      <c r="H77" s="6">
        <v>84.712370000000007</v>
      </c>
      <c r="I77" s="6">
        <v>0</v>
      </c>
      <c r="J77" s="6"/>
      <c r="L77" s="14">
        <v>200</v>
      </c>
      <c r="M77" s="15">
        <v>97.954149689999994</v>
      </c>
      <c r="N77" s="14">
        <v>0</v>
      </c>
      <c r="O77" s="14"/>
    </row>
    <row r="78" spans="2:15" x14ac:dyDescent="0.25">
      <c r="B78" s="6">
        <v>200</v>
      </c>
      <c r="C78" s="6">
        <v>72.087419999999995</v>
      </c>
      <c r="D78" s="6">
        <v>0</v>
      </c>
      <c r="E78" s="6"/>
      <c r="G78" s="6">
        <v>200</v>
      </c>
      <c r="H78" s="6">
        <v>88.114779999999996</v>
      </c>
      <c r="I78" s="6">
        <v>0</v>
      </c>
      <c r="J78" s="6"/>
      <c r="L78" s="14">
        <v>200</v>
      </c>
      <c r="M78" s="15">
        <v>87.222842209999996</v>
      </c>
      <c r="N78" s="14">
        <v>0</v>
      </c>
      <c r="O78" s="14"/>
    </row>
    <row r="79" spans="2:15" x14ac:dyDescent="0.25">
      <c r="B79" s="6">
        <v>200</v>
      </c>
      <c r="C79" s="6">
        <v>84.712370000000007</v>
      </c>
      <c r="D79" s="6">
        <v>0</v>
      </c>
      <c r="E79" s="6"/>
      <c r="G79" s="6">
        <v>200</v>
      </c>
      <c r="H79" s="6">
        <v>4.5666669999999998</v>
      </c>
      <c r="I79" s="6">
        <v>1</v>
      </c>
      <c r="J79" s="6"/>
      <c r="L79" s="14">
        <v>200</v>
      </c>
      <c r="M79" s="15">
        <v>95.915280089999996</v>
      </c>
      <c r="N79" s="14">
        <v>0</v>
      </c>
      <c r="O79" s="14"/>
    </row>
    <row r="80" spans="2:15" x14ac:dyDescent="0.25">
      <c r="B80" s="6">
        <v>200</v>
      </c>
      <c r="C80" s="6">
        <v>88.114779999999996</v>
      </c>
      <c r="D80" s="6">
        <v>0</v>
      </c>
      <c r="E80" s="6"/>
      <c r="G80" s="6">
        <v>200</v>
      </c>
      <c r="H80" s="6">
        <v>20.566669999999998</v>
      </c>
      <c r="I80" s="6">
        <v>1</v>
      </c>
      <c r="J80" s="6"/>
      <c r="L80" s="14">
        <v>200</v>
      </c>
      <c r="M80" s="15">
        <v>69.755806710000002</v>
      </c>
      <c r="N80" s="14">
        <v>0</v>
      </c>
      <c r="O80" s="14"/>
    </row>
    <row r="81" spans="2:15" x14ac:dyDescent="0.25">
      <c r="B81" s="6">
        <v>200</v>
      </c>
      <c r="C81" s="6">
        <v>12.23333</v>
      </c>
      <c r="D81" s="6">
        <v>1</v>
      </c>
      <c r="E81" s="6"/>
      <c r="G81" s="6">
        <v>200</v>
      </c>
      <c r="H81" s="6">
        <v>5.9666670000000002</v>
      </c>
      <c r="I81" s="6">
        <v>1</v>
      </c>
      <c r="J81" s="6"/>
      <c r="L81" s="14">
        <v>200</v>
      </c>
      <c r="M81" s="15">
        <v>68.479744980000007</v>
      </c>
      <c r="N81" s="14">
        <v>0</v>
      </c>
      <c r="O81" s="14"/>
    </row>
    <row r="82" spans="2:15" x14ac:dyDescent="0.25">
      <c r="B82" s="6">
        <v>200</v>
      </c>
      <c r="C82" s="6">
        <v>20.566669999999998</v>
      </c>
      <c r="D82" s="6">
        <v>1</v>
      </c>
      <c r="E82" s="6"/>
      <c r="G82" s="6">
        <v>200</v>
      </c>
      <c r="H82" s="6">
        <v>29.3</v>
      </c>
      <c r="I82" s="6">
        <v>1</v>
      </c>
      <c r="J82" s="6"/>
      <c r="L82" s="14">
        <v>200</v>
      </c>
      <c r="M82" s="15">
        <v>99.416162420000006</v>
      </c>
      <c r="N82" s="14">
        <v>0</v>
      </c>
      <c r="O82" s="14"/>
    </row>
    <row r="83" spans="2:15" x14ac:dyDescent="0.25">
      <c r="B83" s="6">
        <v>200</v>
      </c>
      <c r="C83" s="6">
        <v>5.9666670000000002</v>
      </c>
      <c r="D83" s="6">
        <v>1</v>
      </c>
      <c r="E83" s="6"/>
      <c r="G83" s="6">
        <v>200</v>
      </c>
      <c r="H83" s="6">
        <v>92.181290000000004</v>
      </c>
      <c r="I83" s="6">
        <v>0</v>
      </c>
      <c r="J83" s="6"/>
      <c r="L83" s="14">
        <v>200</v>
      </c>
      <c r="M83" s="15">
        <v>81.690196760000006</v>
      </c>
      <c r="N83" s="14">
        <v>0</v>
      </c>
      <c r="O83" s="14"/>
    </row>
    <row r="84" spans="2:15" x14ac:dyDescent="0.25">
      <c r="B84" s="6">
        <v>200</v>
      </c>
      <c r="C84" s="6">
        <v>35.9</v>
      </c>
      <c r="D84" s="6">
        <v>1</v>
      </c>
      <c r="E84" s="6"/>
      <c r="G84" s="6">
        <v>200</v>
      </c>
      <c r="H84" s="6">
        <v>17.66667</v>
      </c>
      <c r="I84" s="6">
        <v>1</v>
      </c>
      <c r="J84" s="6"/>
      <c r="L84" s="14">
        <v>200</v>
      </c>
      <c r="M84" s="15">
        <v>94.615570599999998</v>
      </c>
      <c r="N84" s="14">
        <v>0</v>
      </c>
      <c r="O84" s="14"/>
    </row>
    <row r="85" spans="2:15" x14ac:dyDescent="0.25">
      <c r="B85" s="6">
        <v>200</v>
      </c>
      <c r="C85" s="6">
        <v>92.181290000000004</v>
      </c>
      <c r="D85" s="6">
        <v>0</v>
      </c>
      <c r="E85" s="6"/>
      <c r="G85" s="6">
        <v>200</v>
      </c>
      <c r="H85" s="6">
        <v>83.55565</v>
      </c>
      <c r="I85" s="6">
        <v>0</v>
      </c>
      <c r="J85" s="6"/>
      <c r="L85" s="14">
        <v>180</v>
      </c>
      <c r="M85" s="15">
        <v>72.414195599999999</v>
      </c>
      <c r="N85" s="14">
        <v>1</v>
      </c>
      <c r="O85" s="14"/>
    </row>
    <row r="86" spans="2:15" x14ac:dyDescent="0.25">
      <c r="B86" s="6">
        <v>200</v>
      </c>
      <c r="C86" s="6">
        <v>17.66667</v>
      </c>
      <c r="D86" s="6">
        <v>1</v>
      </c>
      <c r="E86" s="6"/>
      <c r="G86" s="6">
        <v>200</v>
      </c>
      <c r="H86" s="6">
        <v>16.066669999999998</v>
      </c>
      <c r="I86" s="6">
        <v>1</v>
      </c>
      <c r="J86" s="6"/>
      <c r="L86" s="14">
        <v>180</v>
      </c>
      <c r="M86" s="15">
        <v>69.982297070000001</v>
      </c>
      <c r="N86" s="14">
        <v>0</v>
      </c>
      <c r="O86" s="14"/>
    </row>
    <row r="87" spans="2:15" x14ac:dyDescent="0.25">
      <c r="B87" s="6">
        <v>200</v>
      </c>
      <c r="C87" s="6">
        <v>83.55565</v>
      </c>
      <c r="D87" s="6">
        <v>0</v>
      </c>
      <c r="E87" s="6"/>
      <c r="G87" s="6">
        <v>200</v>
      </c>
      <c r="H87" s="6">
        <v>91.343260000000001</v>
      </c>
      <c r="I87" s="6">
        <v>0</v>
      </c>
      <c r="J87" s="6"/>
      <c r="L87" s="14">
        <v>180</v>
      </c>
      <c r="M87" s="15">
        <v>83.756113429999999</v>
      </c>
      <c r="N87" s="14">
        <v>0</v>
      </c>
      <c r="O87" s="14"/>
    </row>
    <row r="88" spans="2:15" x14ac:dyDescent="0.25">
      <c r="B88" s="6">
        <v>200</v>
      </c>
      <c r="C88" s="6">
        <v>18.733329999999999</v>
      </c>
      <c r="D88" s="6">
        <v>1</v>
      </c>
      <c r="E88" s="6"/>
      <c r="G88" s="6">
        <v>200</v>
      </c>
      <c r="H88" s="6">
        <v>54.6</v>
      </c>
      <c r="I88" s="6">
        <v>1</v>
      </c>
      <c r="J88" s="6"/>
      <c r="L88" s="14">
        <v>180</v>
      </c>
      <c r="M88" s="15">
        <v>73.133333329999999</v>
      </c>
      <c r="N88" s="14">
        <v>1</v>
      </c>
      <c r="O88" s="14"/>
    </row>
    <row r="89" spans="2:15" x14ac:dyDescent="0.25">
      <c r="B89" s="6">
        <v>200</v>
      </c>
      <c r="C89" s="6">
        <v>91.343260000000001</v>
      </c>
      <c r="D89" s="6">
        <v>0</v>
      </c>
      <c r="E89" s="6"/>
      <c r="G89" s="6">
        <v>200</v>
      </c>
      <c r="H89" s="6">
        <v>25.93</v>
      </c>
      <c r="I89" s="6">
        <v>1</v>
      </c>
      <c r="J89" s="6"/>
      <c r="L89" s="14">
        <v>180</v>
      </c>
      <c r="M89" s="14">
        <v>98</v>
      </c>
      <c r="N89" s="14">
        <v>1</v>
      </c>
      <c r="O89" s="14"/>
    </row>
    <row r="90" spans="2:15" x14ac:dyDescent="0.25">
      <c r="B90" s="6">
        <v>200</v>
      </c>
      <c r="C90" s="6">
        <v>12</v>
      </c>
      <c r="D90" s="6">
        <v>1</v>
      </c>
      <c r="E90" s="6"/>
      <c r="G90" s="6">
        <v>180</v>
      </c>
      <c r="H90" s="6">
        <v>93.746939999999995</v>
      </c>
      <c r="I90" s="6">
        <v>0</v>
      </c>
      <c r="J90" s="6"/>
      <c r="L90" s="14">
        <v>180</v>
      </c>
      <c r="M90" s="15">
        <v>88.279136960000002</v>
      </c>
      <c r="N90" s="14">
        <v>0</v>
      </c>
      <c r="O90" s="14"/>
    </row>
    <row r="91" spans="2:15" x14ac:dyDescent="0.25">
      <c r="B91" s="6">
        <v>200</v>
      </c>
      <c r="C91" s="6">
        <v>30</v>
      </c>
      <c r="D91" s="6">
        <v>1</v>
      </c>
      <c r="E91" s="6"/>
      <c r="G91" s="6">
        <v>180</v>
      </c>
      <c r="H91" s="6">
        <v>68.255290000000002</v>
      </c>
      <c r="I91" s="6">
        <v>0</v>
      </c>
      <c r="J91" s="6"/>
      <c r="L91" s="14">
        <v>160</v>
      </c>
      <c r="M91" s="15">
        <v>71.022136189999998</v>
      </c>
      <c r="N91" s="14">
        <v>1</v>
      </c>
      <c r="O91" s="14"/>
    </row>
    <row r="92" spans="2:15" x14ac:dyDescent="0.25">
      <c r="B92" s="6">
        <v>200</v>
      </c>
      <c r="C92" s="6">
        <v>20</v>
      </c>
      <c r="D92" s="6">
        <v>1</v>
      </c>
      <c r="E92" s="6"/>
      <c r="G92" s="6">
        <v>180</v>
      </c>
      <c r="H92" s="6">
        <v>42.066670000000002</v>
      </c>
      <c r="I92" s="6">
        <v>1</v>
      </c>
      <c r="J92" s="6"/>
      <c r="L92" s="14">
        <v>160</v>
      </c>
      <c r="M92" s="15">
        <v>71.933333329999996</v>
      </c>
      <c r="N92" s="14">
        <v>0</v>
      </c>
      <c r="O92" s="14"/>
    </row>
    <row r="93" spans="2:15" x14ac:dyDescent="0.25">
      <c r="B93" s="6">
        <v>200</v>
      </c>
      <c r="C93" s="6">
        <v>61</v>
      </c>
      <c r="D93" s="6">
        <v>1</v>
      </c>
      <c r="E93" s="6"/>
      <c r="G93" s="6">
        <v>180</v>
      </c>
      <c r="H93" s="6">
        <v>16.688120000000001</v>
      </c>
      <c r="I93" s="6">
        <v>0</v>
      </c>
      <c r="J93" s="6"/>
      <c r="L93" s="14">
        <v>160</v>
      </c>
      <c r="M93" s="15">
        <v>88.415523530000002</v>
      </c>
      <c r="N93" s="14">
        <v>0</v>
      </c>
      <c r="O93" s="14"/>
    </row>
    <row r="94" spans="2:15" x14ac:dyDescent="0.25">
      <c r="B94" s="6">
        <v>200</v>
      </c>
      <c r="C94" s="6">
        <v>102</v>
      </c>
      <c r="D94" s="6">
        <v>1</v>
      </c>
      <c r="E94" s="6"/>
      <c r="G94" s="6">
        <v>180</v>
      </c>
      <c r="H94" s="6">
        <v>79.95505</v>
      </c>
      <c r="I94" s="6">
        <v>0</v>
      </c>
      <c r="J94" s="6"/>
      <c r="L94" s="14">
        <v>160</v>
      </c>
      <c r="M94" s="15">
        <v>73.120859179999997</v>
      </c>
      <c r="N94" s="14">
        <v>0</v>
      </c>
      <c r="O94" s="14"/>
    </row>
    <row r="95" spans="2:15" x14ac:dyDescent="0.25">
      <c r="B95" s="6">
        <v>200</v>
      </c>
      <c r="C95" s="6">
        <v>139</v>
      </c>
      <c r="D95" s="6">
        <v>1</v>
      </c>
      <c r="E95" s="6"/>
      <c r="G95" s="6">
        <v>180</v>
      </c>
      <c r="H95" s="6">
        <v>73.933329999999998</v>
      </c>
      <c r="I95" s="6">
        <v>0</v>
      </c>
      <c r="J95" s="6"/>
      <c r="L95" s="14">
        <v>160</v>
      </c>
      <c r="M95" s="15">
        <v>85.849464510000004</v>
      </c>
      <c r="N95" s="14">
        <v>0</v>
      </c>
      <c r="O95" s="14"/>
    </row>
    <row r="96" spans="2:15" x14ac:dyDescent="0.25">
      <c r="B96" s="6">
        <v>180</v>
      </c>
      <c r="C96" s="6">
        <v>93.746939999999995</v>
      </c>
      <c r="D96" s="6">
        <v>0</v>
      </c>
      <c r="E96" s="6"/>
      <c r="G96" s="6">
        <v>180</v>
      </c>
      <c r="H96" s="6">
        <v>25.733329999999999</v>
      </c>
      <c r="I96" s="6">
        <v>0</v>
      </c>
      <c r="J96" s="6"/>
      <c r="L96" s="14">
        <v>160</v>
      </c>
      <c r="M96" s="15">
        <v>71.746528940000005</v>
      </c>
      <c r="N96" s="14">
        <v>0</v>
      </c>
      <c r="O96" s="14"/>
    </row>
    <row r="97" spans="2:15" x14ac:dyDescent="0.25">
      <c r="B97" s="6">
        <v>180</v>
      </c>
      <c r="C97" s="6">
        <v>68.255290000000002</v>
      </c>
      <c r="D97" s="6">
        <v>0</v>
      </c>
      <c r="E97" s="6"/>
      <c r="G97" s="6">
        <v>180</v>
      </c>
      <c r="H97" s="6">
        <v>85.254549999999995</v>
      </c>
      <c r="I97" s="6">
        <v>0</v>
      </c>
      <c r="J97" s="6"/>
      <c r="L97" s="14">
        <v>160</v>
      </c>
      <c r="M97" s="15">
        <v>69.911321369999996</v>
      </c>
      <c r="N97" s="14">
        <v>0</v>
      </c>
      <c r="O97" s="14"/>
    </row>
    <row r="98" spans="2:15" x14ac:dyDescent="0.25">
      <c r="B98" s="6">
        <v>180</v>
      </c>
      <c r="C98" s="6">
        <v>50.9</v>
      </c>
      <c r="D98" s="6">
        <v>1</v>
      </c>
      <c r="E98" s="6"/>
      <c r="G98" s="6">
        <v>180</v>
      </c>
      <c r="H98" s="6">
        <v>72.414199999999994</v>
      </c>
      <c r="I98" s="6">
        <v>1</v>
      </c>
      <c r="J98" s="6"/>
      <c r="L98" s="14">
        <v>150</v>
      </c>
      <c r="M98" s="15">
        <v>86.316959100000005</v>
      </c>
      <c r="N98" s="14">
        <v>0</v>
      </c>
      <c r="O98" s="14"/>
    </row>
    <row r="99" spans="2:15" x14ac:dyDescent="0.25">
      <c r="B99" s="6">
        <v>180</v>
      </c>
      <c r="C99" s="6">
        <v>16.688120000000001</v>
      </c>
      <c r="D99" s="6">
        <v>0</v>
      </c>
      <c r="E99" s="6"/>
      <c r="G99" s="6">
        <v>180</v>
      </c>
      <c r="H99" s="6">
        <v>19.399999999999999</v>
      </c>
      <c r="I99" s="6">
        <v>1</v>
      </c>
      <c r="J99" s="6"/>
      <c r="L99" s="14">
        <v>150</v>
      </c>
      <c r="M99" s="15">
        <v>79.955054399999995</v>
      </c>
      <c r="N99" s="14">
        <v>0</v>
      </c>
      <c r="O99" s="14"/>
    </row>
    <row r="100" spans="2:15" x14ac:dyDescent="0.25">
      <c r="B100" s="6">
        <v>180</v>
      </c>
      <c r="C100" s="6">
        <v>79.95505</v>
      </c>
      <c r="D100" s="6">
        <v>0</v>
      </c>
      <c r="E100" s="6"/>
      <c r="G100" s="6">
        <v>160</v>
      </c>
      <c r="H100" s="6">
        <v>84.666669999999996</v>
      </c>
      <c r="I100" s="6">
        <v>0</v>
      </c>
      <c r="J100" s="6"/>
      <c r="L100" s="14">
        <v>140</v>
      </c>
      <c r="M100" s="15">
        <v>16.68811998</v>
      </c>
      <c r="N100" s="14">
        <v>0</v>
      </c>
      <c r="O100" s="14"/>
    </row>
    <row r="101" spans="2:15" x14ac:dyDescent="0.25">
      <c r="B101" s="6">
        <v>180</v>
      </c>
      <c r="C101" s="6">
        <v>84.588549999999998</v>
      </c>
      <c r="D101" s="6">
        <v>0</v>
      </c>
      <c r="E101" s="6"/>
      <c r="G101" s="6">
        <v>160</v>
      </c>
      <c r="H101" s="6">
        <v>75.615210000000005</v>
      </c>
      <c r="I101" s="6">
        <v>0</v>
      </c>
      <c r="J101" s="6"/>
      <c r="L101" s="14">
        <v>140</v>
      </c>
      <c r="M101" s="14">
        <v>12</v>
      </c>
      <c r="N101" s="14">
        <v>1</v>
      </c>
      <c r="O101" s="14"/>
    </row>
    <row r="102" spans="2:15" x14ac:dyDescent="0.25">
      <c r="B102" s="6">
        <v>180</v>
      </c>
      <c r="C102" s="6">
        <v>84.583330000000004</v>
      </c>
      <c r="D102" s="6">
        <v>0</v>
      </c>
      <c r="E102" s="6"/>
      <c r="G102" s="6">
        <v>160</v>
      </c>
      <c r="H102" s="6">
        <v>82.156300000000002</v>
      </c>
      <c r="I102" s="6">
        <v>0</v>
      </c>
      <c r="J102" s="6"/>
      <c r="L102" s="14">
        <v>140</v>
      </c>
      <c r="M102" s="15">
        <v>84.588552849999999</v>
      </c>
      <c r="N102" s="14">
        <v>0</v>
      </c>
      <c r="O102" s="14"/>
    </row>
    <row r="103" spans="2:15" x14ac:dyDescent="0.25">
      <c r="B103" s="6">
        <v>180</v>
      </c>
      <c r="C103" s="6">
        <v>85.254549999999995</v>
      </c>
      <c r="D103" s="6">
        <v>0</v>
      </c>
      <c r="E103" s="6"/>
      <c r="G103" s="6">
        <v>160</v>
      </c>
      <c r="H103" s="6">
        <v>83.089830000000006</v>
      </c>
      <c r="I103" s="6">
        <v>0</v>
      </c>
      <c r="J103" s="6"/>
      <c r="L103" s="14">
        <v>140</v>
      </c>
      <c r="M103" s="15">
        <v>85.31102894</v>
      </c>
      <c r="N103" s="14">
        <v>0</v>
      </c>
      <c r="O103" s="14"/>
    </row>
    <row r="104" spans="2:15" x14ac:dyDescent="0.25">
      <c r="B104" s="6">
        <v>180</v>
      </c>
      <c r="C104" s="6">
        <v>72.414199999999994</v>
      </c>
      <c r="D104" s="6">
        <v>1</v>
      </c>
      <c r="E104" s="6"/>
      <c r="G104" s="6">
        <v>160</v>
      </c>
      <c r="H104" s="6">
        <v>63.4</v>
      </c>
      <c r="I104" s="6">
        <v>0</v>
      </c>
      <c r="J104" s="6"/>
      <c r="L104" s="14">
        <v>140</v>
      </c>
      <c r="M104" s="15">
        <v>70.420466820000001</v>
      </c>
      <c r="N104" s="14">
        <v>0</v>
      </c>
      <c r="O104" s="14"/>
    </row>
    <row r="105" spans="2:15" x14ac:dyDescent="0.25">
      <c r="B105" s="6">
        <v>180</v>
      </c>
      <c r="C105" s="6">
        <v>20</v>
      </c>
      <c r="D105" s="6">
        <v>1</v>
      </c>
      <c r="E105" s="6"/>
      <c r="G105" s="6">
        <v>140</v>
      </c>
      <c r="H105" s="6">
        <v>43.766669999999998</v>
      </c>
      <c r="I105" s="6">
        <v>0</v>
      </c>
      <c r="J105" s="6"/>
      <c r="L105" s="14">
        <v>140</v>
      </c>
      <c r="M105" s="15">
        <v>97.187363039999994</v>
      </c>
      <c r="N105" s="14">
        <v>0</v>
      </c>
      <c r="O105" s="14"/>
    </row>
    <row r="106" spans="2:15" x14ac:dyDescent="0.25">
      <c r="B106" s="6">
        <v>180</v>
      </c>
      <c r="C106" s="6">
        <v>31</v>
      </c>
      <c r="D106" s="6">
        <v>1</v>
      </c>
      <c r="E106" s="6"/>
      <c r="G106" s="6">
        <v>140</v>
      </c>
      <c r="H106" s="6">
        <v>84.812669999999997</v>
      </c>
      <c r="I106" s="6">
        <v>0</v>
      </c>
      <c r="J106" s="6"/>
      <c r="L106" s="14">
        <v>140</v>
      </c>
      <c r="M106" s="15">
        <v>90.383133099999995</v>
      </c>
      <c r="N106" s="14">
        <v>0</v>
      </c>
      <c r="O106" s="14"/>
    </row>
    <row r="107" spans="2:15" x14ac:dyDescent="0.25">
      <c r="B107" s="6">
        <v>160</v>
      </c>
      <c r="C107" s="6">
        <v>84.666669999999996</v>
      </c>
      <c r="D107" s="6">
        <v>0</v>
      </c>
      <c r="E107" s="6"/>
      <c r="G107" s="6">
        <v>140</v>
      </c>
      <c r="H107" s="6">
        <v>88.415520000000001</v>
      </c>
      <c r="I107" s="6">
        <v>0</v>
      </c>
      <c r="J107" s="6"/>
      <c r="L107" s="14">
        <v>140</v>
      </c>
      <c r="M107" s="15">
        <v>87.714611880000007</v>
      </c>
      <c r="N107" s="14">
        <v>0</v>
      </c>
      <c r="O107" s="14"/>
    </row>
    <row r="108" spans="2:15" x14ac:dyDescent="0.25">
      <c r="B108" s="6">
        <v>160</v>
      </c>
      <c r="C108" s="6">
        <v>75.615210000000005</v>
      </c>
      <c r="D108" s="6">
        <v>0</v>
      </c>
      <c r="E108" s="6"/>
      <c r="G108" s="6">
        <v>140</v>
      </c>
      <c r="H108" s="6">
        <v>66.633330000000001</v>
      </c>
      <c r="I108" s="6">
        <v>0</v>
      </c>
      <c r="J108" s="6"/>
      <c r="L108" s="14">
        <v>140</v>
      </c>
      <c r="M108" s="14">
        <v>136</v>
      </c>
      <c r="N108" s="14">
        <v>0</v>
      </c>
      <c r="O108" s="14"/>
    </row>
    <row r="109" spans="2:15" x14ac:dyDescent="0.25">
      <c r="B109" s="6">
        <v>160</v>
      </c>
      <c r="C109" s="6">
        <v>82.156300000000002</v>
      </c>
      <c r="D109" s="6">
        <v>0</v>
      </c>
      <c r="E109" s="6"/>
      <c r="G109" s="6">
        <v>140</v>
      </c>
      <c r="H109" s="6">
        <v>60.848590000000002</v>
      </c>
      <c r="I109" s="6">
        <v>0</v>
      </c>
      <c r="J109" s="6"/>
      <c r="L109" s="14">
        <v>140</v>
      </c>
      <c r="M109" s="15">
        <v>80.955672449999994</v>
      </c>
      <c r="N109" s="14">
        <v>0</v>
      </c>
      <c r="O109" s="14"/>
    </row>
    <row r="110" spans="2:15" x14ac:dyDescent="0.25">
      <c r="B110" s="6">
        <v>160</v>
      </c>
      <c r="C110" s="6">
        <v>83.089830000000006</v>
      </c>
      <c r="D110" s="6">
        <v>0</v>
      </c>
      <c r="E110" s="6"/>
      <c r="G110" s="6">
        <v>140</v>
      </c>
      <c r="H110" s="6">
        <v>76.320139999999995</v>
      </c>
      <c r="I110" s="6">
        <v>0</v>
      </c>
      <c r="J110" s="6"/>
      <c r="L110" s="14">
        <v>140</v>
      </c>
      <c r="M110" s="15">
        <v>92.147687110000007</v>
      </c>
      <c r="N110" s="14">
        <v>0</v>
      </c>
      <c r="O110" s="14"/>
    </row>
    <row r="111" spans="2:15" x14ac:dyDescent="0.25">
      <c r="B111" s="6">
        <v>160</v>
      </c>
      <c r="C111" s="6">
        <v>63.4</v>
      </c>
      <c r="D111" s="6">
        <v>0</v>
      </c>
      <c r="E111" s="6"/>
      <c r="G111" s="6">
        <v>140</v>
      </c>
      <c r="H111" s="6">
        <v>90.278509999999997</v>
      </c>
      <c r="I111" s="6">
        <v>0</v>
      </c>
      <c r="J111" s="6"/>
      <c r="L111" s="14">
        <v>140</v>
      </c>
      <c r="M111" s="15">
        <v>67.620644679999998</v>
      </c>
      <c r="N111" s="14">
        <v>0</v>
      </c>
      <c r="O111" s="14"/>
    </row>
    <row r="112" spans="2:15" x14ac:dyDescent="0.25">
      <c r="B112" s="6">
        <v>160</v>
      </c>
      <c r="C112" s="6">
        <v>34</v>
      </c>
      <c r="D112" s="6">
        <v>1</v>
      </c>
      <c r="E112" s="6"/>
      <c r="G112" s="6">
        <v>140</v>
      </c>
      <c r="H112" s="6">
        <v>68.280810000000002</v>
      </c>
      <c r="I112" s="6">
        <v>0</v>
      </c>
      <c r="J112" s="6"/>
      <c r="L112" s="14">
        <v>120</v>
      </c>
      <c r="M112" s="15">
        <v>68.255285880000002</v>
      </c>
      <c r="N112" s="14">
        <v>0</v>
      </c>
      <c r="O112" s="14"/>
    </row>
    <row r="113" spans="2:15" x14ac:dyDescent="0.25">
      <c r="B113" s="6">
        <v>160</v>
      </c>
      <c r="C113" s="6">
        <v>24</v>
      </c>
      <c r="D113" s="6">
        <v>1</v>
      </c>
      <c r="E113" s="6"/>
      <c r="G113" s="6">
        <v>140</v>
      </c>
      <c r="H113" s="6">
        <v>30.1</v>
      </c>
      <c r="I113" s="6">
        <v>1</v>
      </c>
      <c r="J113" s="6"/>
      <c r="L113" s="14">
        <v>120</v>
      </c>
      <c r="M113" s="15">
        <v>12.233333330000001</v>
      </c>
      <c r="N113" s="14">
        <v>1</v>
      </c>
      <c r="O113" s="14"/>
    </row>
    <row r="114" spans="2:15" x14ac:dyDescent="0.25">
      <c r="B114" s="6">
        <v>140</v>
      </c>
      <c r="C114" s="6">
        <v>93.81626</v>
      </c>
      <c r="D114" s="6">
        <v>0</v>
      </c>
      <c r="E114" s="6"/>
      <c r="G114" s="6">
        <v>140</v>
      </c>
      <c r="H114" s="6">
        <v>7.4333330000000002</v>
      </c>
      <c r="I114" s="6">
        <v>1</v>
      </c>
      <c r="J114" s="6"/>
      <c r="L114" s="14">
        <v>120</v>
      </c>
      <c r="M114" s="15">
        <v>94.586805560000002</v>
      </c>
      <c r="N114" s="14">
        <v>0</v>
      </c>
      <c r="O114" s="14"/>
    </row>
    <row r="115" spans="2:15" x14ac:dyDescent="0.25">
      <c r="B115" s="6">
        <v>140</v>
      </c>
      <c r="C115" s="6">
        <v>84.812669999999997</v>
      </c>
      <c r="D115" s="6">
        <v>0</v>
      </c>
      <c r="E115" s="6"/>
      <c r="G115" s="6">
        <v>120</v>
      </c>
      <c r="H115" s="6">
        <v>94.58681</v>
      </c>
      <c r="I115" s="6">
        <v>0</v>
      </c>
      <c r="J115" s="6"/>
      <c r="L115" s="14">
        <v>120</v>
      </c>
      <c r="M115" s="15">
        <v>68.854391199999995</v>
      </c>
      <c r="N115" s="14">
        <v>0</v>
      </c>
      <c r="O115" s="14"/>
    </row>
    <row r="116" spans="2:15" x14ac:dyDescent="0.25">
      <c r="B116" s="6">
        <v>140</v>
      </c>
      <c r="C116" s="6">
        <v>88.415520000000001</v>
      </c>
      <c r="D116" s="6">
        <v>0</v>
      </c>
      <c r="E116" s="6"/>
      <c r="G116" s="6">
        <v>120</v>
      </c>
      <c r="H116" s="6">
        <v>77.777850000000001</v>
      </c>
      <c r="I116" s="6">
        <v>0</v>
      </c>
      <c r="J116" s="6"/>
      <c r="L116" s="14">
        <v>120</v>
      </c>
      <c r="M116" s="15">
        <v>84.221318289999999</v>
      </c>
      <c r="N116" s="14">
        <v>0</v>
      </c>
      <c r="O116" s="14"/>
    </row>
    <row r="117" spans="2:15" x14ac:dyDescent="0.25">
      <c r="B117" s="6">
        <v>140</v>
      </c>
      <c r="C117" s="6">
        <v>85.278130000000004</v>
      </c>
      <c r="D117" s="6">
        <v>0</v>
      </c>
      <c r="E117" s="6"/>
      <c r="G117" s="6">
        <v>120</v>
      </c>
      <c r="H117" s="6">
        <v>73.711119999999994</v>
      </c>
      <c r="I117" s="6">
        <v>0</v>
      </c>
      <c r="J117" s="6"/>
      <c r="L117" s="14">
        <v>120</v>
      </c>
      <c r="M117" s="14">
        <v>131</v>
      </c>
      <c r="N117" s="14">
        <v>0</v>
      </c>
      <c r="O117" s="14"/>
    </row>
    <row r="118" spans="2:15" x14ac:dyDescent="0.25">
      <c r="B118" s="6">
        <v>140</v>
      </c>
      <c r="C118" s="6">
        <v>60.848590000000002</v>
      </c>
      <c r="D118" s="6">
        <v>0</v>
      </c>
      <c r="E118" s="6"/>
      <c r="G118" s="6">
        <v>120</v>
      </c>
      <c r="H118" s="6">
        <v>73.120859999999993</v>
      </c>
      <c r="I118" s="6">
        <v>0</v>
      </c>
      <c r="J118" s="6"/>
      <c r="L118" s="14">
        <v>120</v>
      </c>
      <c r="M118" s="15">
        <v>84.714406249999996</v>
      </c>
      <c r="N118" s="14">
        <v>0</v>
      </c>
      <c r="O118" s="14"/>
    </row>
    <row r="119" spans="2:15" x14ac:dyDescent="0.25">
      <c r="B119" s="6">
        <v>140</v>
      </c>
      <c r="C119" s="6">
        <v>76.320139999999995</v>
      </c>
      <c r="D119" s="6">
        <v>0</v>
      </c>
      <c r="E119" s="6"/>
      <c r="G119" s="6">
        <v>120</v>
      </c>
      <c r="H119" s="6">
        <v>81.748549999999994</v>
      </c>
      <c r="I119" s="6">
        <v>0</v>
      </c>
      <c r="J119" s="6"/>
      <c r="L119" s="14">
        <v>120</v>
      </c>
      <c r="M119" s="15">
        <v>91.080130789999998</v>
      </c>
      <c r="N119" s="14">
        <v>0</v>
      </c>
      <c r="O119" s="14"/>
    </row>
    <row r="120" spans="2:15" x14ac:dyDescent="0.25">
      <c r="B120" s="6">
        <v>140</v>
      </c>
      <c r="C120" s="6">
        <v>90.278509999999997</v>
      </c>
      <c r="D120" s="6">
        <v>0</v>
      </c>
      <c r="E120" s="6"/>
      <c r="G120" s="6">
        <v>120</v>
      </c>
      <c r="H120" s="6">
        <v>70.3</v>
      </c>
      <c r="I120" s="6">
        <v>1</v>
      </c>
      <c r="J120" s="6"/>
      <c r="L120" s="14">
        <v>120</v>
      </c>
      <c r="M120" s="15">
        <v>93.180931709999996</v>
      </c>
      <c r="N120" s="14">
        <v>0</v>
      </c>
      <c r="O120" s="14"/>
    </row>
    <row r="121" spans="2:15" x14ac:dyDescent="0.25">
      <c r="B121" s="6">
        <v>140</v>
      </c>
      <c r="C121" s="6">
        <v>68.280810000000002</v>
      </c>
      <c r="D121" s="6">
        <v>0</v>
      </c>
      <c r="E121" s="6"/>
      <c r="G121" s="6">
        <v>120</v>
      </c>
      <c r="H121" s="6">
        <v>83.056520000000006</v>
      </c>
      <c r="I121" s="6">
        <v>0</v>
      </c>
      <c r="J121" s="6"/>
      <c r="L121" s="14">
        <v>120</v>
      </c>
      <c r="M121" s="15">
        <v>64.481075619999999</v>
      </c>
      <c r="N121" s="14">
        <v>0</v>
      </c>
      <c r="O121" s="14"/>
    </row>
    <row r="122" spans="2:15" x14ac:dyDescent="0.25">
      <c r="B122" s="6">
        <v>140</v>
      </c>
      <c r="C122" s="6">
        <v>30.1</v>
      </c>
      <c r="D122" s="6">
        <v>1</v>
      </c>
      <c r="E122" s="6"/>
      <c r="G122" s="6">
        <v>120</v>
      </c>
      <c r="H122" s="6">
        <v>7.3</v>
      </c>
      <c r="I122" s="6">
        <v>1</v>
      </c>
      <c r="J122" s="6"/>
      <c r="L122" s="14">
        <v>100</v>
      </c>
      <c r="M122" s="15">
        <v>94.946182100000001</v>
      </c>
      <c r="N122" s="14">
        <v>0</v>
      </c>
      <c r="O122" s="14"/>
    </row>
    <row r="123" spans="2:15" x14ac:dyDescent="0.25">
      <c r="B123" s="6">
        <v>140</v>
      </c>
      <c r="C123" s="6">
        <v>22.8</v>
      </c>
      <c r="D123" s="6">
        <v>1</v>
      </c>
      <c r="E123" s="6"/>
      <c r="G123" s="6">
        <v>120</v>
      </c>
      <c r="H123" s="6">
        <v>84.012870000000007</v>
      </c>
      <c r="I123" s="6">
        <v>0</v>
      </c>
      <c r="J123" s="6"/>
      <c r="L123" s="14">
        <v>100</v>
      </c>
      <c r="M123" s="14">
        <v>31</v>
      </c>
      <c r="N123" s="14">
        <v>1</v>
      </c>
      <c r="O123" s="14"/>
    </row>
    <row r="124" spans="2:15" x14ac:dyDescent="0.25">
      <c r="B124" s="6">
        <v>140</v>
      </c>
      <c r="C124" s="6">
        <v>25</v>
      </c>
      <c r="D124" s="6">
        <v>1</v>
      </c>
      <c r="E124" s="6"/>
      <c r="G124" s="6">
        <v>120</v>
      </c>
      <c r="H124" s="6">
        <v>99.286490000000001</v>
      </c>
      <c r="I124" s="6">
        <v>0</v>
      </c>
      <c r="J124" s="6"/>
      <c r="L124" s="14">
        <v>100</v>
      </c>
      <c r="M124" s="15">
        <v>72.509766589999998</v>
      </c>
      <c r="N124" s="14">
        <v>0</v>
      </c>
      <c r="O124" s="14"/>
    </row>
    <row r="125" spans="2:15" x14ac:dyDescent="0.25">
      <c r="B125" s="6">
        <v>140</v>
      </c>
      <c r="C125" s="6">
        <v>31</v>
      </c>
      <c r="D125" s="6">
        <v>1</v>
      </c>
      <c r="E125" s="6"/>
      <c r="G125" s="6">
        <v>120</v>
      </c>
      <c r="H125" s="6">
        <v>18.829999999999998</v>
      </c>
      <c r="I125" s="6">
        <v>1</v>
      </c>
      <c r="J125" s="6"/>
      <c r="L125" s="14">
        <v>100</v>
      </c>
      <c r="M125" s="15">
        <v>72.087416669999996</v>
      </c>
      <c r="N125" s="14">
        <v>0</v>
      </c>
      <c r="O125" s="14"/>
    </row>
    <row r="126" spans="2:15" x14ac:dyDescent="0.25">
      <c r="B126" s="6">
        <v>120</v>
      </c>
      <c r="C126" s="6">
        <v>94.58681</v>
      </c>
      <c r="D126" s="6">
        <v>0</v>
      </c>
      <c r="E126" s="6"/>
      <c r="G126" s="6">
        <v>100</v>
      </c>
      <c r="H126" s="6">
        <v>73.047539999999998</v>
      </c>
      <c r="I126" s="6">
        <v>0</v>
      </c>
      <c r="J126" s="6"/>
      <c r="L126" s="14">
        <v>100</v>
      </c>
      <c r="M126" s="15">
        <v>83.555645060000003</v>
      </c>
      <c r="N126" s="14">
        <v>0</v>
      </c>
      <c r="O126" s="14"/>
    </row>
    <row r="127" spans="2:15" x14ac:dyDescent="0.25">
      <c r="B127" s="6">
        <v>120</v>
      </c>
      <c r="C127" s="6">
        <v>77.777850000000001</v>
      </c>
      <c r="D127" s="6">
        <v>0</v>
      </c>
      <c r="E127" s="6"/>
      <c r="G127" s="6">
        <v>100</v>
      </c>
      <c r="H127" s="6">
        <v>96.915800000000004</v>
      </c>
      <c r="I127" s="6">
        <v>0</v>
      </c>
      <c r="J127" s="6"/>
      <c r="L127" s="14">
        <v>100</v>
      </c>
      <c r="M127" s="15">
        <v>91.343264660000003</v>
      </c>
      <c r="N127" s="14">
        <v>0</v>
      </c>
      <c r="O127" s="14"/>
    </row>
    <row r="128" spans="2:15" x14ac:dyDescent="0.25">
      <c r="B128" s="6">
        <v>120</v>
      </c>
      <c r="C128" s="6">
        <v>73.711119999999994</v>
      </c>
      <c r="D128" s="6">
        <v>0</v>
      </c>
      <c r="E128" s="6"/>
      <c r="G128" s="6">
        <v>100</v>
      </c>
      <c r="H128" s="6">
        <v>97.920779999999993</v>
      </c>
      <c r="I128" s="6">
        <v>0</v>
      </c>
      <c r="J128" s="6"/>
      <c r="L128" s="14">
        <v>100</v>
      </c>
      <c r="M128" s="14">
        <v>30</v>
      </c>
      <c r="N128" s="14">
        <v>1</v>
      </c>
      <c r="O128" s="14"/>
    </row>
    <row r="129" spans="2:15" x14ac:dyDescent="0.25">
      <c r="B129" s="6">
        <v>120</v>
      </c>
      <c r="C129" s="6">
        <v>73.120859999999993</v>
      </c>
      <c r="D129" s="6">
        <v>0</v>
      </c>
      <c r="E129" s="6"/>
      <c r="G129" s="6">
        <v>100</v>
      </c>
      <c r="H129" s="6">
        <v>74.813850000000002</v>
      </c>
      <c r="I129" s="6"/>
      <c r="J129" s="6">
        <v>0</v>
      </c>
      <c r="L129" s="14">
        <v>100</v>
      </c>
      <c r="M129" s="14">
        <v>34</v>
      </c>
      <c r="N129" s="14">
        <v>1</v>
      </c>
      <c r="O129" s="14"/>
    </row>
    <row r="130" spans="2:15" x14ac:dyDescent="0.25">
      <c r="B130" s="6">
        <v>120</v>
      </c>
      <c r="C130" s="6">
        <v>81.748549999999994</v>
      </c>
      <c r="D130" s="6">
        <v>0</v>
      </c>
      <c r="E130" s="6"/>
      <c r="G130" s="6">
        <v>100</v>
      </c>
      <c r="H130" s="6">
        <v>70.743560000000002</v>
      </c>
      <c r="I130" s="6"/>
      <c r="J130" s="6">
        <v>0</v>
      </c>
      <c r="L130" s="14">
        <v>100</v>
      </c>
      <c r="M130" s="15">
        <v>87.781675930000006</v>
      </c>
      <c r="N130" s="14">
        <v>0</v>
      </c>
      <c r="O130" s="14"/>
    </row>
    <row r="131" spans="2:15" x14ac:dyDescent="0.25">
      <c r="B131" s="6">
        <v>120</v>
      </c>
      <c r="C131" s="6">
        <v>70.3</v>
      </c>
      <c r="D131" s="6">
        <v>1</v>
      </c>
      <c r="E131" s="6"/>
      <c r="G131" s="6">
        <v>100</v>
      </c>
      <c r="H131" s="6">
        <v>69.982299999999995</v>
      </c>
      <c r="I131" s="6"/>
      <c r="J131" s="6">
        <v>0</v>
      </c>
      <c r="L131" s="14">
        <v>100</v>
      </c>
      <c r="M131" s="15">
        <v>95.121393130000001</v>
      </c>
      <c r="N131" s="14">
        <v>0</v>
      </c>
      <c r="O131" s="14"/>
    </row>
    <row r="132" spans="2:15" x14ac:dyDescent="0.25">
      <c r="B132" s="6">
        <v>120</v>
      </c>
      <c r="C132" s="6">
        <v>83.056520000000006</v>
      </c>
      <c r="D132" s="6">
        <v>0</v>
      </c>
      <c r="E132" s="6"/>
      <c r="G132" s="6">
        <v>100</v>
      </c>
      <c r="H132" s="6">
        <v>70.55471</v>
      </c>
      <c r="I132" s="6"/>
      <c r="J132" s="6">
        <v>0</v>
      </c>
      <c r="L132" s="14">
        <v>100</v>
      </c>
      <c r="M132" s="15">
        <v>89.119163189999995</v>
      </c>
      <c r="N132" s="14">
        <v>0</v>
      </c>
      <c r="O132" s="14"/>
    </row>
    <row r="133" spans="2:15" x14ac:dyDescent="0.25">
      <c r="B133" s="6">
        <v>120</v>
      </c>
      <c r="C133" s="6">
        <v>20.433330000000002</v>
      </c>
      <c r="D133" s="6">
        <v>1</v>
      </c>
      <c r="E133" s="6"/>
      <c r="G133" s="6">
        <v>100</v>
      </c>
      <c r="H133" s="6">
        <v>60.2</v>
      </c>
      <c r="I133" s="6"/>
      <c r="J133" s="6">
        <v>0</v>
      </c>
      <c r="L133" s="14">
        <v>100</v>
      </c>
      <c r="M133" s="14">
        <v>79</v>
      </c>
      <c r="N133" s="14">
        <v>1</v>
      </c>
      <c r="O133" s="14"/>
    </row>
    <row r="134" spans="2:15" x14ac:dyDescent="0.25">
      <c r="B134" s="6">
        <v>120</v>
      </c>
      <c r="C134" s="6">
        <v>84.012870000000007</v>
      </c>
      <c r="D134" s="6">
        <v>0</v>
      </c>
      <c r="E134" s="6"/>
      <c r="G134" s="6">
        <v>100</v>
      </c>
      <c r="H134" s="6">
        <v>69.415620000000004</v>
      </c>
      <c r="I134" s="6"/>
      <c r="J134" s="6">
        <v>0</v>
      </c>
      <c r="L134" s="14">
        <v>100</v>
      </c>
      <c r="M134" s="15">
        <v>76.922487649999994</v>
      </c>
      <c r="N134" s="14">
        <v>0</v>
      </c>
      <c r="O134" s="14"/>
    </row>
    <row r="135" spans="2:15" x14ac:dyDescent="0.25">
      <c r="B135" s="6">
        <v>120</v>
      </c>
      <c r="C135" s="6">
        <v>99.286490000000001</v>
      </c>
      <c r="D135" s="6">
        <v>0</v>
      </c>
      <c r="E135" s="6"/>
      <c r="G135" s="6">
        <v>100</v>
      </c>
      <c r="H135" s="6">
        <v>72.133330000000001</v>
      </c>
      <c r="I135" s="6"/>
      <c r="J135" s="6">
        <v>0</v>
      </c>
      <c r="L135" s="14">
        <v>100</v>
      </c>
      <c r="M135" s="15">
        <v>95.980245760000003</v>
      </c>
      <c r="N135" s="14">
        <v>0</v>
      </c>
      <c r="O135" s="14"/>
    </row>
    <row r="136" spans="2:15" x14ac:dyDescent="0.25">
      <c r="B136" s="6">
        <v>120</v>
      </c>
      <c r="C136" s="6">
        <v>16</v>
      </c>
      <c r="D136" s="6">
        <v>1</v>
      </c>
      <c r="E136" s="6"/>
      <c r="G136" s="6">
        <v>100</v>
      </c>
      <c r="H136" s="6">
        <v>73.655299999999997</v>
      </c>
      <c r="I136" s="6"/>
      <c r="J136" s="6">
        <v>0</v>
      </c>
      <c r="L136" s="14">
        <v>100</v>
      </c>
      <c r="M136" s="15">
        <v>76.880961420000006</v>
      </c>
      <c r="N136" s="14">
        <v>0</v>
      </c>
      <c r="O136" s="14"/>
    </row>
    <row r="137" spans="2:15" x14ac:dyDescent="0.25">
      <c r="B137" s="6">
        <v>120</v>
      </c>
      <c r="C137" s="6">
        <v>45</v>
      </c>
      <c r="D137" s="6">
        <v>1</v>
      </c>
      <c r="E137" s="6"/>
      <c r="G137" s="6">
        <v>100</v>
      </c>
      <c r="H137" s="6">
        <v>85.311030000000002</v>
      </c>
      <c r="I137" s="6"/>
      <c r="J137" s="6">
        <v>0</v>
      </c>
      <c r="L137" s="14">
        <v>100</v>
      </c>
      <c r="M137" s="14">
        <v>81</v>
      </c>
      <c r="N137" s="14">
        <v>0</v>
      </c>
      <c r="O137" s="14"/>
    </row>
    <row r="138" spans="2:15" x14ac:dyDescent="0.25">
      <c r="B138" s="6">
        <v>120</v>
      </c>
      <c r="C138" s="6">
        <v>40</v>
      </c>
      <c r="D138" s="6">
        <v>1</v>
      </c>
      <c r="E138" s="6"/>
      <c r="G138" s="6">
        <v>100</v>
      </c>
      <c r="H138" s="6">
        <v>25.266670000000001</v>
      </c>
      <c r="I138" s="6"/>
      <c r="J138" s="6">
        <v>1</v>
      </c>
      <c r="L138" s="14">
        <v>90</v>
      </c>
      <c r="M138" s="15">
        <v>86.482030089999995</v>
      </c>
      <c r="N138" s="14">
        <v>0</v>
      </c>
      <c r="O138" s="14"/>
    </row>
    <row r="139" spans="2:15" x14ac:dyDescent="0.25">
      <c r="B139" s="6">
        <v>120</v>
      </c>
      <c r="C139" s="6">
        <v>27</v>
      </c>
      <c r="D139" s="6">
        <v>1</v>
      </c>
      <c r="E139" s="6"/>
      <c r="G139" s="6">
        <v>100</v>
      </c>
      <c r="H139" s="6">
        <v>85.420770000000005</v>
      </c>
      <c r="I139" s="6"/>
      <c r="J139" s="6">
        <v>0</v>
      </c>
      <c r="L139" s="14">
        <v>90</v>
      </c>
      <c r="M139" s="15">
        <v>71.421750000000003</v>
      </c>
      <c r="N139" s="14"/>
      <c r="O139" s="14">
        <v>0</v>
      </c>
    </row>
    <row r="140" spans="2:15" x14ac:dyDescent="0.25">
      <c r="B140" s="6">
        <v>110</v>
      </c>
      <c r="C140" s="6">
        <v>73</v>
      </c>
      <c r="D140" s="6">
        <v>1</v>
      </c>
      <c r="E140" s="6"/>
      <c r="G140" s="6">
        <v>100</v>
      </c>
      <c r="H140" s="6">
        <v>89.119159999999994</v>
      </c>
      <c r="I140" s="6"/>
      <c r="J140" s="6">
        <v>0</v>
      </c>
      <c r="L140" s="14">
        <v>90</v>
      </c>
      <c r="M140" s="14">
        <v>43.7</v>
      </c>
      <c r="N140" s="14"/>
      <c r="O140" s="14">
        <v>1</v>
      </c>
    </row>
    <row r="141" spans="2:15" x14ac:dyDescent="0.25">
      <c r="B141" s="6">
        <v>100</v>
      </c>
      <c r="C141" s="6">
        <v>73.047539999999998</v>
      </c>
      <c r="D141" s="6">
        <v>0</v>
      </c>
      <c r="E141" s="6"/>
      <c r="G141" s="6">
        <v>100</v>
      </c>
      <c r="H141" s="6">
        <v>85.246660000000006</v>
      </c>
      <c r="I141" s="6"/>
      <c r="J141" s="6">
        <v>0</v>
      </c>
      <c r="L141" s="14">
        <v>90</v>
      </c>
      <c r="M141" s="14">
        <v>102</v>
      </c>
      <c r="N141" s="14"/>
      <c r="O141" s="14">
        <v>1</v>
      </c>
    </row>
    <row r="142" spans="2:15" x14ac:dyDescent="0.25">
      <c r="B142" s="6">
        <v>100</v>
      </c>
      <c r="C142" s="6">
        <v>96.915800000000004</v>
      </c>
      <c r="D142" s="6">
        <v>0</v>
      </c>
      <c r="E142" s="6"/>
      <c r="G142" s="6">
        <v>100</v>
      </c>
      <c r="H142" s="6">
        <v>86.124080000000006</v>
      </c>
      <c r="I142" s="6"/>
      <c r="J142" s="6">
        <v>0</v>
      </c>
      <c r="L142" s="14">
        <v>90</v>
      </c>
      <c r="M142" s="14">
        <v>50.9</v>
      </c>
      <c r="N142" s="14"/>
      <c r="O142" s="14">
        <v>1</v>
      </c>
    </row>
    <row r="143" spans="2:15" x14ac:dyDescent="0.25">
      <c r="B143" s="6">
        <v>100</v>
      </c>
      <c r="C143" s="6">
        <v>97.920779999999993</v>
      </c>
      <c r="D143" s="6"/>
      <c r="E143" s="6">
        <v>0</v>
      </c>
      <c r="G143" s="6">
        <v>100</v>
      </c>
      <c r="H143" s="6">
        <v>83.756110000000007</v>
      </c>
      <c r="I143" s="6"/>
      <c r="J143" s="6">
        <v>0</v>
      </c>
      <c r="L143" s="14">
        <v>90</v>
      </c>
      <c r="M143" s="15">
        <v>85.254553630000004</v>
      </c>
      <c r="N143" s="14"/>
      <c r="O143" s="14">
        <v>0</v>
      </c>
    </row>
    <row r="144" spans="2:15" x14ac:dyDescent="0.25">
      <c r="B144" s="6">
        <v>100</v>
      </c>
      <c r="C144" s="6">
        <v>74.813850000000002</v>
      </c>
      <c r="D144" s="6"/>
      <c r="E144" s="6">
        <v>0</v>
      </c>
      <c r="G144" s="6">
        <v>100</v>
      </c>
      <c r="H144" s="6">
        <v>77.821709999999996</v>
      </c>
      <c r="I144" s="6"/>
      <c r="J144" s="6">
        <v>0</v>
      </c>
      <c r="L144" s="14">
        <v>90</v>
      </c>
      <c r="M144" s="15">
        <v>70.554710650000004</v>
      </c>
      <c r="N144" s="14"/>
      <c r="O144" s="14">
        <v>0</v>
      </c>
    </row>
    <row r="145" spans="2:15" x14ac:dyDescent="0.25">
      <c r="B145" s="6">
        <v>100</v>
      </c>
      <c r="C145" s="6">
        <v>70.743560000000002</v>
      </c>
      <c r="D145" s="6"/>
      <c r="E145" s="6">
        <v>0</v>
      </c>
      <c r="G145" s="6">
        <v>100</v>
      </c>
      <c r="H145" s="6">
        <v>5.266667</v>
      </c>
      <c r="I145" s="6"/>
      <c r="J145" s="6">
        <v>1</v>
      </c>
      <c r="L145" s="14">
        <v>90</v>
      </c>
      <c r="M145" s="14">
        <v>94</v>
      </c>
      <c r="N145" s="14"/>
      <c r="O145" s="14">
        <v>0</v>
      </c>
    </row>
    <row r="146" spans="2:15" x14ac:dyDescent="0.25">
      <c r="B146" s="6">
        <v>100</v>
      </c>
      <c r="C146" s="6">
        <v>69.982299999999995</v>
      </c>
      <c r="D146" s="6"/>
      <c r="E146" s="6">
        <v>0</v>
      </c>
      <c r="G146" s="6">
        <v>100</v>
      </c>
      <c r="H146" s="6">
        <v>15.1</v>
      </c>
      <c r="I146" s="6"/>
      <c r="J146" s="6">
        <v>0</v>
      </c>
      <c r="L146" s="14">
        <v>90</v>
      </c>
      <c r="M146" s="15">
        <v>84.214444439999994</v>
      </c>
      <c r="N146" s="14"/>
      <c r="O146" s="14">
        <v>0</v>
      </c>
    </row>
    <row r="147" spans="2:15" x14ac:dyDescent="0.25">
      <c r="B147" s="6">
        <v>100</v>
      </c>
      <c r="C147" s="6">
        <v>70.55471</v>
      </c>
      <c r="D147" s="6"/>
      <c r="E147" s="6">
        <v>0</v>
      </c>
      <c r="G147" s="6">
        <v>90</v>
      </c>
      <c r="H147" s="6">
        <v>94</v>
      </c>
      <c r="I147" s="6"/>
      <c r="J147" s="6">
        <v>0</v>
      </c>
      <c r="L147" s="14">
        <v>90</v>
      </c>
      <c r="M147" s="15">
        <v>86.588292440000004</v>
      </c>
      <c r="N147" s="14"/>
      <c r="O147" s="14">
        <v>0</v>
      </c>
    </row>
    <row r="148" spans="2:15" x14ac:dyDescent="0.25">
      <c r="B148" s="6">
        <v>100</v>
      </c>
      <c r="C148" s="6">
        <v>68.854389999999995</v>
      </c>
      <c r="D148" s="6"/>
      <c r="E148" s="6">
        <v>0</v>
      </c>
      <c r="G148" s="6">
        <v>90</v>
      </c>
      <c r="H148" s="6">
        <v>82.787899999999993</v>
      </c>
      <c r="I148" s="6"/>
      <c r="J148" s="6">
        <v>0</v>
      </c>
      <c r="L148" s="14">
        <v>80</v>
      </c>
      <c r="M148" s="15">
        <v>79.111458330000005</v>
      </c>
      <c r="N148" s="14"/>
      <c r="O148" s="14">
        <v>0</v>
      </c>
    </row>
    <row r="149" spans="2:15" x14ac:dyDescent="0.25">
      <c r="B149" s="6">
        <v>100</v>
      </c>
      <c r="C149" s="6">
        <v>69.415620000000004</v>
      </c>
      <c r="D149" s="6"/>
      <c r="E149" s="6">
        <v>0</v>
      </c>
      <c r="G149" s="6">
        <v>90</v>
      </c>
      <c r="H149" s="6">
        <v>76.922489999999996</v>
      </c>
      <c r="I149" s="6"/>
      <c r="J149" s="6">
        <v>0</v>
      </c>
      <c r="L149" s="14">
        <v>80</v>
      </c>
      <c r="M149" s="15">
        <v>79.11433873</v>
      </c>
      <c r="N149" s="14"/>
      <c r="O149" s="14">
        <v>0</v>
      </c>
    </row>
    <row r="150" spans="2:15" x14ac:dyDescent="0.25">
      <c r="B150" s="6">
        <v>100</v>
      </c>
      <c r="C150" s="6">
        <v>72.133330000000001</v>
      </c>
      <c r="D150" s="6"/>
      <c r="E150" s="6">
        <v>0</v>
      </c>
      <c r="G150" s="6">
        <v>90</v>
      </c>
      <c r="H150" s="6">
        <v>70.420469999999995</v>
      </c>
      <c r="I150" s="6"/>
      <c r="J150" s="6">
        <v>0</v>
      </c>
      <c r="L150" s="14">
        <v>80</v>
      </c>
      <c r="M150" s="15">
        <v>85.809807480000003</v>
      </c>
      <c r="N150" s="14"/>
      <c r="O150" s="14">
        <v>0</v>
      </c>
    </row>
    <row r="151" spans="2:15" x14ac:dyDescent="0.25">
      <c r="B151" s="6">
        <v>100</v>
      </c>
      <c r="C151" s="6">
        <v>73.655299999999997</v>
      </c>
      <c r="D151" s="6"/>
      <c r="E151" s="6">
        <v>0</v>
      </c>
      <c r="G151" s="6">
        <v>90</v>
      </c>
      <c r="H151" s="6">
        <v>97.187359999999998</v>
      </c>
      <c r="I151" s="6"/>
      <c r="J151" s="6">
        <v>0</v>
      </c>
      <c r="L151" s="14">
        <v>70</v>
      </c>
      <c r="M151" s="15">
        <v>69.078986880000002</v>
      </c>
      <c r="N151" s="14"/>
      <c r="O151" s="14">
        <v>0</v>
      </c>
    </row>
    <row r="152" spans="2:15" x14ac:dyDescent="0.25">
      <c r="B152" s="6">
        <v>100</v>
      </c>
      <c r="C152" s="6">
        <v>85.311030000000002</v>
      </c>
      <c r="D152" s="6"/>
      <c r="E152" s="6">
        <v>0</v>
      </c>
      <c r="G152" s="6">
        <v>90</v>
      </c>
      <c r="H152" s="6">
        <v>23.66667</v>
      </c>
      <c r="I152" s="6"/>
      <c r="J152" s="6">
        <v>1</v>
      </c>
      <c r="L152" s="14">
        <v>70</v>
      </c>
      <c r="M152" s="15">
        <v>82.156304399999996</v>
      </c>
      <c r="N152" s="14"/>
      <c r="O152" s="14">
        <v>0</v>
      </c>
    </row>
    <row r="153" spans="2:15" x14ac:dyDescent="0.25">
      <c r="B153" s="6">
        <v>100</v>
      </c>
      <c r="C153" s="6">
        <v>25.266670000000001</v>
      </c>
      <c r="D153" s="6"/>
      <c r="E153" s="6">
        <v>1</v>
      </c>
      <c r="G153" s="6">
        <v>90</v>
      </c>
      <c r="H153" s="6">
        <v>84.221320000000006</v>
      </c>
      <c r="I153" s="6"/>
      <c r="J153" s="6">
        <v>0</v>
      </c>
      <c r="L153" s="14">
        <v>70</v>
      </c>
      <c r="M153" s="14">
        <v>16</v>
      </c>
      <c r="N153" s="14"/>
      <c r="O153" s="14">
        <v>1</v>
      </c>
    </row>
    <row r="154" spans="2:15" x14ac:dyDescent="0.25">
      <c r="B154" s="6">
        <v>100</v>
      </c>
      <c r="C154" s="6">
        <v>85.420770000000005</v>
      </c>
      <c r="D154" s="6"/>
      <c r="E154" s="6">
        <v>0</v>
      </c>
      <c r="G154" s="6">
        <v>90</v>
      </c>
      <c r="H154" s="6">
        <v>73.133330000000001</v>
      </c>
      <c r="I154" s="6"/>
      <c r="J154" s="6">
        <v>1</v>
      </c>
      <c r="L154" s="14">
        <v>70</v>
      </c>
      <c r="M154" s="14">
        <v>40</v>
      </c>
      <c r="N154" s="14"/>
      <c r="O154" s="14">
        <v>1</v>
      </c>
    </row>
    <row r="155" spans="2:15" x14ac:dyDescent="0.25">
      <c r="B155" s="6">
        <v>100</v>
      </c>
      <c r="C155" s="6">
        <v>89.119159999999994</v>
      </c>
      <c r="D155" s="6"/>
      <c r="E155" s="6">
        <v>0</v>
      </c>
      <c r="G155" s="6">
        <v>90</v>
      </c>
      <c r="H155" s="6">
        <v>13.33333</v>
      </c>
      <c r="I155" s="6"/>
      <c r="J155" s="6">
        <v>1</v>
      </c>
      <c r="L155" s="14">
        <v>70</v>
      </c>
      <c r="M155" s="14">
        <v>49</v>
      </c>
      <c r="N155" s="14"/>
      <c r="O155" s="14">
        <v>0</v>
      </c>
    </row>
    <row r="156" spans="2:15" x14ac:dyDescent="0.25">
      <c r="B156" s="6">
        <v>100</v>
      </c>
      <c r="C156" s="6">
        <v>85.246660000000006</v>
      </c>
      <c r="D156" s="6"/>
      <c r="E156" s="6">
        <v>0</v>
      </c>
      <c r="G156" s="6">
        <v>80</v>
      </c>
      <c r="H156" s="6">
        <v>90.383129999999994</v>
      </c>
      <c r="I156" s="6"/>
      <c r="J156" s="6">
        <v>0</v>
      </c>
      <c r="L156" s="14">
        <v>70</v>
      </c>
      <c r="M156" s="14">
        <v>27</v>
      </c>
      <c r="N156" s="14"/>
      <c r="O156" s="14">
        <v>1</v>
      </c>
    </row>
    <row r="157" spans="2:15" x14ac:dyDescent="0.25">
      <c r="B157" s="6">
        <v>100</v>
      </c>
      <c r="C157" s="6">
        <v>86.124080000000006</v>
      </c>
      <c r="D157" s="6"/>
      <c r="E157" s="6">
        <v>0</v>
      </c>
      <c r="G157" s="6">
        <v>80</v>
      </c>
      <c r="H157" s="6">
        <v>87.714609999999993</v>
      </c>
      <c r="I157" s="6"/>
      <c r="J157" s="6">
        <v>0</v>
      </c>
      <c r="L157" s="14">
        <v>70</v>
      </c>
      <c r="M157" s="15">
        <v>73.548085650000004</v>
      </c>
      <c r="N157" s="14"/>
      <c r="O157" s="14">
        <v>0</v>
      </c>
    </row>
    <row r="158" spans="2:15" x14ac:dyDescent="0.25">
      <c r="B158" s="6">
        <v>100</v>
      </c>
      <c r="C158" s="6">
        <v>83.756110000000007</v>
      </c>
      <c r="D158" s="6"/>
      <c r="E158" s="6">
        <v>0</v>
      </c>
      <c r="G158" s="6">
        <v>80</v>
      </c>
      <c r="H158" s="6">
        <v>68.148570000000007</v>
      </c>
      <c r="I158" s="6"/>
      <c r="J158" s="6">
        <v>0</v>
      </c>
      <c r="L158" s="14">
        <v>70</v>
      </c>
      <c r="M158" s="14">
        <v>28.3</v>
      </c>
      <c r="N158" s="14"/>
      <c r="O158" s="14">
        <v>1</v>
      </c>
    </row>
    <row r="159" spans="2:15" x14ac:dyDescent="0.25">
      <c r="B159" s="6">
        <v>100</v>
      </c>
      <c r="C159" s="6">
        <v>77.821709999999996</v>
      </c>
      <c r="D159" s="6"/>
      <c r="E159" s="6">
        <v>0</v>
      </c>
      <c r="G159" s="6">
        <v>80</v>
      </c>
      <c r="H159" s="6">
        <v>79.114339999999999</v>
      </c>
      <c r="I159" s="6"/>
      <c r="J159" s="6">
        <v>0</v>
      </c>
      <c r="L159" s="14">
        <v>70</v>
      </c>
      <c r="M159" s="14">
        <v>70</v>
      </c>
      <c r="N159" s="14"/>
      <c r="O159" s="14">
        <v>1</v>
      </c>
    </row>
    <row r="160" spans="2:15" x14ac:dyDescent="0.25">
      <c r="B160" s="6">
        <v>100</v>
      </c>
      <c r="C160" s="6">
        <v>61.7</v>
      </c>
      <c r="D160" s="6"/>
      <c r="E160" s="6">
        <v>1</v>
      </c>
      <c r="G160" s="6">
        <v>80</v>
      </c>
      <c r="H160" s="6">
        <v>45.566670000000002</v>
      </c>
      <c r="I160" s="6"/>
      <c r="J160" s="6">
        <v>0</v>
      </c>
      <c r="L160" s="14">
        <v>60</v>
      </c>
      <c r="M160" s="14">
        <v>23.3</v>
      </c>
      <c r="N160" s="14"/>
      <c r="O160" s="14">
        <v>1</v>
      </c>
    </row>
    <row r="161" spans="2:15" x14ac:dyDescent="0.25">
      <c r="B161" s="6">
        <v>100</v>
      </c>
      <c r="C161" s="6">
        <v>79.111459999999994</v>
      </c>
      <c r="D161" s="6"/>
      <c r="E161" s="6">
        <v>0</v>
      </c>
      <c r="G161" s="6">
        <v>70</v>
      </c>
      <c r="H161" s="6">
        <v>83.244190000000003</v>
      </c>
      <c r="I161" s="6"/>
      <c r="J161" s="6">
        <v>0</v>
      </c>
      <c r="L161" s="14">
        <v>60</v>
      </c>
      <c r="M161" s="15">
        <v>61.844782410000001</v>
      </c>
      <c r="N161" s="14"/>
      <c r="O161" s="14">
        <v>0</v>
      </c>
    </row>
    <row r="162" spans="2:15" x14ac:dyDescent="0.25">
      <c r="B162" s="6">
        <v>100</v>
      </c>
      <c r="C162" s="6">
        <v>49</v>
      </c>
      <c r="D162" s="6"/>
      <c r="E162" s="6">
        <v>0</v>
      </c>
      <c r="G162" s="6">
        <v>70</v>
      </c>
      <c r="H162" s="6">
        <v>85.809809999999999</v>
      </c>
      <c r="I162" s="6"/>
      <c r="J162" s="6">
        <v>0</v>
      </c>
      <c r="L162" s="14">
        <v>60</v>
      </c>
      <c r="M162" s="14">
        <v>46.5</v>
      </c>
      <c r="N162" s="14"/>
      <c r="O162" s="14">
        <v>1</v>
      </c>
    </row>
    <row r="163" spans="2:15" x14ac:dyDescent="0.25">
      <c r="B163" s="6">
        <v>100</v>
      </c>
      <c r="C163" s="6">
        <v>57</v>
      </c>
      <c r="D163" s="6"/>
      <c r="E163" s="6">
        <v>1</v>
      </c>
      <c r="G163" s="6">
        <v>70</v>
      </c>
      <c r="H163" s="6">
        <v>95.980249999999998</v>
      </c>
      <c r="I163" s="6"/>
      <c r="J163" s="6">
        <v>0</v>
      </c>
      <c r="L163" s="14">
        <v>60</v>
      </c>
      <c r="M163" s="14">
        <v>139</v>
      </c>
      <c r="N163" s="14"/>
      <c r="O163" s="14">
        <v>1</v>
      </c>
    </row>
    <row r="164" spans="2:15" x14ac:dyDescent="0.25">
      <c r="B164" s="6">
        <v>100</v>
      </c>
      <c r="C164" s="6">
        <v>23</v>
      </c>
      <c r="D164" s="6"/>
      <c r="E164" s="6">
        <v>1</v>
      </c>
      <c r="G164" s="6">
        <v>70</v>
      </c>
      <c r="H164" s="6">
        <v>25.3</v>
      </c>
      <c r="I164" s="6"/>
      <c r="J164" s="6">
        <v>1</v>
      </c>
      <c r="L164" s="14">
        <v>60</v>
      </c>
      <c r="M164" s="14">
        <v>63.4</v>
      </c>
      <c r="N164" s="14"/>
      <c r="O164" s="14">
        <v>0</v>
      </c>
    </row>
    <row r="165" spans="2:15" x14ac:dyDescent="0.25">
      <c r="B165" s="6">
        <v>100</v>
      </c>
      <c r="C165" s="6">
        <v>24</v>
      </c>
      <c r="D165" s="6"/>
      <c r="E165" s="6">
        <v>1</v>
      </c>
      <c r="G165" s="6">
        <v>60</v>
      </c>
      <c r="H165" s="6">
        <v>98.417990000000003</v>
      </c>
      <c r="I165" s="6"/>
      <c r="J165" s="6">
        <v>0</v>
      </c>
      <c r="L165" s="14">
        <v>60</v>
      </c>
      <c r="M165" s="14">
        <v>24</v>
      </c>
      <c r="N165" s="14"/>
      <c r="O165" s="14">
        <v>1</v>
      </c>
    </row>
    <row r="166" spans="2:15" x14ac:dyDescent="0.25">
      <c r="B166" s="6">
        <v>100</v>
      </c>
      <c r="C166" s="6">
        <v>79</v>
      </c>
      <c r="D166" s="6"/>
      <c r="E166" s="6">
        <v>1</v>
      </c>
      <c r="G166" s="6">
        <v>60</v>
      </c>
      <c r="H166" s="6">
        <v>96.012460000000004</v>
      </c>
      <c r="I166" s="6"/>
      <c r="J166" s="6">
        <v>0</v>
      </c>
      <c r="L166" s="14">
        <v>60</v>
      </c>
      <c r="M166" s="16">
        <v>73.711116129999994</v>
      </c>
      <c r="N166" s="14"/>
      <c r="O166" s="14">
        <v>0</v>
      </c>
    </row>
    <row r="167" spans="2:15" x14ac:dyDescent="0.25">
      <c r="B167" s="6">
        <v>90</v>
      </c>
      <c r="C167" s="6">
        <v>94</v>
      </c>
      <c r="D167" s="6"/>
      <c r="E167" s="6">
        <v>0</v>
      </c>
      <c r="G167" s="6">
        <v>60</v>
      </c>
      <c r="H167" s="6">
        <v>73.548090000000002</v>
      </c>
      <c r="I167" s="6"/>
      <c r="J167" s="6">
        <v>0</v>
      </c>
      <c r="L167" s="14">
        <v>60</v>
      </c>
      <c r="M167" s="16">
        <v>93.85714969</v>
      </c>
      <c r="N167" s="14"/>
      <c r="O167" s="14">
        <v>0</v>
      </c>
    </row>
    <row r="168" spans="2:15" x14ac:dyDescent="0.25">
      <c r="B168" s="6">
        <v>90</v>
      </c>
      <c r="C168" s="6">
        <v>82.787899999999993</v>
      </c>
      <c r="D168" s="6"/>
      <c r="E168" s="6">
        <v>0</v>
      </c>
      <c r="G168" s="6">
        <v>60</v>
      </c>
      <c r="H168" s="6">
        <v>85.849459999999993</v>
      </c>
      <c r="I168" s="6"/>
      <c r="J168" s="6">
        <v>0</v>
      </c>
      <c r="L168" s="14">
        <v>50</v>
      </c>
      <c r="M168" s="16">
        <v>64.413017749999995</v>
      </c>
      <c r="N168" s="14"/>
      <c r="O168" s="14">
        <v>0</v>
      </c>
    </row>
    <row r="169" spans="2:15" x14ac:dyDescent="0.25">
      <c r="B169" s="6">
        <v>90</v>
      </c>
      <c r="C169" s="6">
        <v>76.922489999999996</v>
      </c>
      <c r="D169" s="6"/>
      <c r="E169" s="6">
        <v>0</v>
      </c>
      <c r="G169" s="6">
        <v>60</v>
      </c>
      <c r="H169" s="6">
        <v>71.746530000000007</v>
      </c>
      <c r="I169" s="6"/>
      <c r="J169" s="6">
        <v>0</v>
      </c>
      <c r="L169" s="14">
        <v>50</v>
      </c>
      <c r="M169" s="14">
        <v>44.1</v>
      </c>
      <c r="N169" s="14"/>
      <c r="O169" s="14">
        <v>1</v>
      </c>
    </row>
    <row r="170" spans="2:15" x14ac:dyDescent="0.25">
      <c r="B170" s="6">
        <v>90</v>
      </c>
      <c r="C170" s="6">
        <v>70.420469999999995</v>
      </c>
      <c r="D170" s="6"/>
      <c r="E170" s="6">
        <v>0</v>
      </c>
      <c r="G170" s="6">
        <v>60</v>
      </c>
      <c r="H170" s="6">
        <v>71.488740000000007</v>
      </c>
      <c r="I170" s="6"/>
      <c r="J170" s="6">
        <v>0</v>
      </c>
      <c r="L170" s="14">
        <v>50</v>
      </c>
      <c r="M170" s="14">
        <v>25.8</v>
      </c>
      <c r="N170" s="14"/>
      <c r="O170" s="14">
        <v>1</v>
      </c>
    </row>
    <row r="171" spans="2:15" x14ac:dyDescent="0.25">
      <c r="B171" s="6">
        <v>90</v>
      </c>
      <c r="C171" s="6">
        <v>97.187359999999998</v>
      </c>
      <c r="D171" s="6"/>
      <c r="E171" s="6">
        <v>0</v>
      </c>
      <c r="G171" s="6">
        <v>60</v>
      </c>
      <c r="H171" s="6">
        <v>28.3</v>
      </c>
      <c r="I171" s="6"/>
      <c r="J171" s="6">
        <v>1</v>
      </c>
      <c r="L171" s="14">
        <v>50</v>
      </c>
      <c r="M171" s="15">
        <v>88.11477816</v>
      </c>
      <c r="N171" s="14"/>
      <c r="O171" s="14">
        <v>0</v>
      </c>
    </row>
    <row r="172" spans="2:15" x14ac:dyDescent="0.25">
      <c r="B172" s="6">
        <v>90</v>
      </c>
      <c r="C172" s="6">
        <v>23.66667</v>
      </c>
      <c r="D172" s="6"/>
      <c r="E172" s="6">
        <v>1</v>
      </c>
      <c r="G172" s="6">
        <v>60</v>
      </c>
      <c r="H172" s="6">
        <v>76.880960000000002</v>
      </c>
      <c r="I172" s="6"/>
      <c r="J172" s="6">
        <v>0</v>
      </c>
      <c r="L172" s="14">
        <v>50</v>
      </c>
      <c r="M172" s="15">
        <v>84.666666669999998</v>
      </c>
      <c r="N172" s="14"/>
      <c r="O172" s="14">
        <v>0</v>
      </c>
    </row>
    <row r="173" spans="2:15" x14ac:dyDescent="0.25">
      <c r="B173" s="6">
        <v>90</v>
      </c>
      <c r="C173" s="6">
        <v>84.221320000000006</v>
      </c>
      <c r="D173" s="6"/>
      <c r="E173" s="6">
        <v>0</v>
      </c>
      <c r="G173" s="6">
        <v>60</v>
      </c>
      <c r="H173" s="6">
        <v>97.954149999999998</v>
      </c>
      <c r="I173" s="6"/>
      <c r="J173" s="6">
        <v>0</v>
      </c>
      <c r="L173" s="14">
        <v>50</v>
      </c>
      <c r="M173" s="15">
        <v>85.278125000000003</v>
      </c>
      <c r="N173" s="14"/>
      <c r="O173" s="14">
        <v>0</v>
      </c>
    </row>
    <row r="174" spans="2:15" x14ac:dyDescent="0.25">
      <c r="B174" s="6">
        <v>90</v>
      </c>
      <c r="C174" s="6">
        <v>73.133330000000001</v>
      </c>
      <c r="D174" s="6"/>
      <c r="E174" s="6">
        <v>1</v>
      </c>
      <c r="G174" s="6">
        <v>60</v>
      </c>
      <c r="H174" s="6">
        <v>80.955669999999998</v>
      </c>
      <c r="I174" s="6"/>
      <c r="J174" s="6">
        <v>0</v>
      </c>
      <c r="L174" s="14">
        <v>50</v>
      </c>
      <c r="M174" s="15">
        <v>60.84858526</v>
      </c>
      <c r="N174" s="14"/>
      <c r="O174" s="14">
        <v>0</v>
      </c>
    </row>
    <row r="175" spans="2:15" x14ac:dyDescent="0.25">
      <c r="B175" s="6">
        <v>90</v>
      </c>
      <c r="C175" s="6">
        <v>27.16667</v>
      </c>
      <c r="D175" s="6"/>
      <c r="E175" s="6">
        <v>1</v>
      </c>
      <c r="G175" s="6">
        <v>60</v>
      </c>
      <c r="H175" s="6">
        <v>84.214439999999996</v>
      </c>
      <c r="I175" s="6"/>
      <c r="J175" s="6">
        <v>0</v>
      </c>
      <c r="L175" s="14">
        <v>50</v>
      </c>
      <c r="M175" s="15">
        <v>77.266666670000006</v>
      </c>
      <c r="N175" s="14"/>
      <c r="O175" s="14">
        <v>0</v>
      </c>
    </row>
    <row r="176" spans="2:15" x14ac:dyDescent="0.25">
      <c r="B176" s="6">
        <v>90</v>
      </c>
      <c r="C176" s="6">
        <v>131</v>
      </c>
      <c r="D176" s="6"/>
      <c r="E176" s="6">
        <v>0</v>
      </c>
      <c r="G176" s="6">
        <v>60</v>
      </c>
      <c r="H176" s="6">
        <v>92.122039999999998</v>
      </c>
      <c r="I176" s="6"/>
      <c r="J176" s="6">
        <v>0</v>
      </c>
      <c r="L176" s="14">
        <v>40</v>
      </c>
      <c r="M176" s="15">
        <v>102.3825162</v>
      </c>
      <c r="N176" s="14"/>
      <c r="O176" s="14">
        <v>0</v>
      </c>
    </row>
    <row r="177" spans="2:15" x14ac:dyDescent="0.25">
      <c r="B177" s="6">
        <v>80</v>
      </c>
      <c r="C177" s="6">
        <v>90.383129999999994</v>
      </c>
      <c r="D177" s="6"/>
      <c r="E177" s="6">
        <v>0</v>
      </c>
      <c r="G177" s="6">
        <v>60</v>
      </c>
      <c r="H177" s="6">
        <v>23.03</v>
      </c>
      <c r="I177" s="6"/>
      <c r="J177" s="6">
        <v>1</v>
      </c>
      <c r="L177" s="14">
        <v>40</v>
      </c>
      <c r="M177" s="15">
        <v>99.087637729999997</v>
      </c>
      <c r="N177" s="14"/>
      <c r="O177" s="14">
        <v>0</v>
      </c>
    </row>
    <row r="178" spans="2:15" x14ac:dyDescent="0.25">
      <c r="B178" s="6">
        <v>80</v>
      </c>
      <c r="C178" s="6">
        <v>87.714609999999993</v>
      </c>
      <c r="D178" s="6"/>
      <c r="E178" s="6">
        <v>0</v>
      </c>
      <c r="G178" s="6">
        <v>50</v>
      </c>
      <c r="H178" s="6">
        <v>98.48254</v>
      </c>
      <c r="I178" s="6"/>
      <c r="J178" s="6">
        <v>0</v>
      </c>
      <c r="L178" s="14">
        <v>40</v>
      </c>
      <c r="M178" s="15">
        <v>57.566666669999996</v>
      </c>
      <c r="N178" s="14"/>
      <c r="O178" s="14">
        <v>1</v>
      </c>
    </row>
    <row r="179" spans="2:15" x14ac:dyDescent="0.25">
      <c r="B179" s="6">
        <v>80</v>
      </c>
      <c r="C179" s="6">
        <v>68.148570000000007</v>
      </c>
      <c r="D179" s="6"/>
      <c r="E179" s="6">
        <v>0</v>
      </c>
      <c r="G179" s="6">
        <v>50</v>
      </c>
      <c r="H179" s="6">
        <v>94.247889999999998</v>
      </c>
      <c r="I179" s="6"/>
      <c r="J179" s="6">
        <v>0</v>
      </c>
      <c r="L179" s="14">
        <v>40</v>
      </c>
      <c r="M179" s="15">
        <v>5.9666666670000001</v>
      </c>
      <c r="N179" s="14"/>
      <c r="O179" s="14">
        <v>1</v>
      </c>
    </row>
    <row r="180" spans="2:15" x14ac:dyDescent="0.25">
      <c r="B180" s="6">
        <v>80</v>
      </c>
      <c r="C180" s="6">
        <v>79.114339999999999</v>
      </c>
      <c r="D180" s="6"/>
      <c r="E180" s="6">
        <v>0</v>
      </c>
      <c r="G180" s="6">
        <v>50</v>
      </c>
      <c r="H180" s="6">
        <v>87.222840000000005</v>
      </c>
      <c r="I180" s="6"/>
      <c r="J180" s="6">
        <v>0</v>
      </c>
      <c r="L180" s="14">
        <v>40</v>
      </c>
      <c r="M180" s="14">
        <v>20</v>
      </c>
      <c r="N180" s="14"/>
      <c r="O180" s="14">
        <v>1</v>
      </c>
    </row>
    <row r="181" spans="2:15" x14ac:dyDescent="0.25">
      <c r="B181" s="6">
        <v>80</v>
      </c>
      <c r="C181" s="6">
        <v>136</v>
      </c>
      <c r="D181" s="6"/>
      <c r="E181" s="6">
        <v>0</v>
      </c>
      <c r="G181" s="6">
        <v>50</v>
      </c>
      <c r="H181" s="6">
        <v>84.714410000000001</v>
      </c>
      <c r="I181" s="6"/>
      <c r="J181" s="6">
        <v>0</v>
      </c>
      <c r="L181" s="14">
        <v>40</v>
      </c>
      <c r="M181" s="15">
        <v>84.812667050000002</v>
      </c>
      <c r="N181" s="14"/>
      <c r="O181" s="14">
        <v>0</v>
      </c>
    </row>
    <row r="182" spans="2:15" x14ac:dyDescent="0.25">
      <c r="B182" s="6">
        <v>80</v>
      </c>
      <c r="C182" s="6">
        <v>25</v>
      </c>
      <c r="D182" s="6"/>
      <c r="E182" s="6">
        <v>1</v>
      </c>
      <c r="G182" s="6">
        <v>50</v>
      </c>
      <c r="H182" s="6">
        <v>93.857150000000004</v>
      </c>
      <c r="I182" s="6"/>
      <c r="J182" s="6">
        <v>0</v>
      </c>
      <c r="L182" s="14">
        <v>40</v>
      </c>
      <c r="M182" s="15">
        <v>90.278513889999999</v>
      </c>
      <c r="N182" s="14"/>
      <c r="O182" s="14">
        <v>0</v>
      </c>
    </row>
    <row r="183" spans="2:15" x14ac:dyDescent="0.25">
      <c r="B183" s="6">
        <v>80</v>
      </c>
      <c r="C183" s="6">
        <v>77.266670000000005</v>
      </c>
      <c r="D183" s="6"/>
      <c r="E183" s="6">
        <v>0</v>
      </c>
      <c r="G183" s="6">
        <v>50</v>
      </c>
      <c r="H183" s="6">
        <v>95.915279999999996</v>
      </c>
      <c r="I183" s="6"/>
      <c r="J183" s="6">
        <v>0</v>
      </c>
      <c r="L183" s="14">
        <v>40</v>
      </c>
      <c r="M183" s="14">
        <v>25</v>
      </c>
      <c r="N183" s="14"/>
      <c r="O183" s="14">
        <v>1</v>
      </c>
    </row>
    <row r="184" spans="2:15" x14ac:dyDescent="0.25">
      <c r="B184" s="6">
        <v>70</v>
      </c>
      <c r="C184" s="6">
        <v>83.244190000000003</v>
      </c>
      <c r="D184" s="6"/>
      <c r="E184" s="6">
        <v>0</v>
      </c>
      <c r="G184" s="6">
        <v>50</v>
      </c>
      <c r="H184" s="6">
        <v>23.66667</v>
      </c>
      <c r="I184" s="6"/>
      <c r="J184" s="6">
        <v>1</v>
      </c>
      <c r="L184" s="14">
        <v>40</v>
      </c>
      <c r="M184" s="15">
        <v>81.74855015</v>
      </c>
      <c r="N184" s="14"/>
      <c r="O184" s="14">
        <v>0</v>
      </c>
    </row>
    <row r="185" spans="2:15" x14ac:dyDescent="0.25">
      <c r="B185" s="6">
        <v>70</v>
      </c>
      <c r="C185" s="6">
        <v>85.809809999999999</v>
      </c>
      <c r="D185" s="6"/>
      <c r="E185" s="6">
        <v>0</v>
      </c>
      <c r="G185" s="6">
        <v>40</v>
      </c>
      <c r="H185" s="6">
        <v>91.080129999999997</v>
      </c>
      <c r="I185" s="6"/>
      <c r="J185" s="6">
        <v>0</v>
      </c>
      <c r="L185" s="14">
        <v>40</v>
      </c>
      <c r="M185" s="15">
        <v>99.286493059999998</v>
      </c>
      <c r="N185" s="14"/>
      <c r="O185" s="14">
        <v>0</v>
      </c>
    </row>
    <row r="186" spans="2:15" x14ac:dyDescent="0.25">
      <c r="B186" s="6">
        <v>70</v>
      </c>
      <c r="C186" s="6">
        <v>95.980249999999998</v>
      </c>
      <c r="D186" s="6"/>
      <c r="E186" s="6">
        <v>0</v>
      </c>
      <c r="G186" s="6">
        <v>40</v>
      </c>
      <c r="H186" s="6">
        <v>72.099999999999994</v>
      </c>
      <c r="I186" s="6"/>
      <c r="J186" s="6">
        <v>0</v>
      </c>
      <c r="L186" s="14">
        <v>40</v>
      </c>
      <c r="M186" s="14">
        <v>73</v>
      </c>
      <c r="N186" s="14"/>
      <c r="O186" s="14">
        <v>1</v>
      </c>
    </row>
    <row r="187" spans="2:15" x14ac:dyDescent="0.25">
      <c r="B187" s="6">
        <v>70</v>
      </c>
      <c r="C187" s="6">
        <v>27</v>
      </c>
      <c r="D187" s="6"/>
      <c r="E187" s="6">
        <v>1</v>
      </c>
      <c r="G187" s="6">
        <v>40</v>
      </c>
      <c r="H187" s="6">
        <v>86.316959999999995</v>
      </c>
      <c r="I187" s="6"/>
      <c r="J187" s="6">
        <v>0</v>
      </c>
      <c r="L187" s="14">
        <v>40</v>
      </c>
      <c r="M187" s="14">
        <v>24</v>
      </c>
      <c r="N187" s="14"/>
      <c r="O187" s="14">
        <v>1</v>
      </c>
    </row>
    <row r="188" spans="2:15" x14ac:dyDescent="0.25">
      <c r="B188" s="6">
        <v>70</v>
      </c>
      <c r="C188" s="6">
        <v>98</v>
      </c>
      <c r="D188" s="6"/>
      <c r="E188" s="6">
        <v>1</v>
      </c>
      <c r="G188" s="6">
        <v>40</v>
      </c>
      <c r="H188" s="6">
        <v>93.180930000000004</v>
      </c>
      <c r="I188" s="6"/>
      <c r="J188" s="6">
        <v>0</v>
      </c>
      <c r="L188" s="14">
        <v>40</v>
      </c>
      <c r="M188" s="14">
        <v>25</v>
      </c>
      <c r="N188" s="14"/>
      <c r="O188" s="14">
        <v>1</v>
      </c>
    </row>
    <row r="189" spans="2:15" x14ac:dyDescent="0.25">
      <c r="B189" s="6">
        <v>70</v>
      </c>
      <c r="C189" s="6">
        <v>85</v>
      </c>
      <c r="D189" s="6"/>
      <c r="E189" s="6">
        <v>1</v>
      </c>
      <c r="G189" s="6">
        <v>40</v>
      </c>
      <c r="H189" s="6">
        <v>88.279139999999998</v>
      </c>
      <c r="I189" s="6"/>
      <c r="J189" s="6">
        <v>0</v>
      </c>
      <c r="L189" s="14">
        <v>40</v>
      </c>
      <c r="M189" s="14">
        <v>85</v>
      </c>
      <c r="N189" s="14"/>
      <c r="O189" s="14">
        <v>1</v>
      </c>
    </row>
    <row r="190" spans="2:15" x14ac:dyDescent="0.25">
      <c r="B190" s="6">
        <v>60</v>
      </c>
      <c r="C190" s="6">
        <v>98.417990000000003</v>
      </c>
      <c r="D190" s="6"/>
      <c r="E190" s="6">
        <v>0</v>
      </c>
      <c r="G190" s="6">
        <v>40</v>
      </c>
      <c r="H190" s="6">
        <v>69.911320000000003</v>
      </c>
      <c r="I190" s="6"/>
      <c r="J190" s="6">
        <v>0</v>
      </c>
      <c r="L190" s="14">
        <v>30</v>
      </c>
      <c r="M190" s="15">
        <v>38.255175540000003</v>
      </c>
      <c r="N190" s="14"/>
      <c r="O190" s="14">
        <v>0</v>
      </c>
    </row>
    <row r="191" spans="2:15" x14ac:dyDescent="0.25">
      <c r="B191" s="6">
        <v>60</v>
      </c>
      <c r="C191" s="6">
        <v>96.012460000000004</v>
      </c>
      <c r="D191" s="6"/>
      <c r="E191" s="6">
        <v>0</v>
      </c>
      <c r="G191" s="6">
        <v>40</v>
      </c>
      <c r="H191" s="6">
        <v>69.755809999999997</v>
      </c>
      <c r="I191" s="6"/>
      <c r="J191" s="6">
        <v>0</v>
      </c>
      <c r="L191" s="14">
        <v>30</v>
      </c>
      <c r="M191" s="15">
        <v>69.31620332</v>
      </c>
      <c r="N191" s="14"/>
      <c r="O191" s="14">
        <v>1</v>
      </c>
    </row>
    <row r="192" spans="2:15" x14ac:dyDescent="0.25">
      <c r="B192" s="6">
        <v>60</v>
      </c>
      <c r="C192" s="6">
        <v>73.548090000000002</v>
      </c>
      <c r="D192" s="6"/>
      <c r="E192" s="6">
        <v>0</v>
      </c>
      <c r="G192" s="6">
        <v>40</v>
      </c>
      <c r="H192" s="6">
        <v>64.481080000000006</v>
      </c>
      <c r="I192" s="6"/>
      <c r="J192" s="6">
        <v>0</v>
      </c>
      <c r="L192" s="14">
        <v>30</v>
      </c>
      <c r="M192" s="15">
        <v>92.181287810000001</v>
      </c>
      <c r="N192" s="14"/>
      <c r="O192" s="14">
        <v>0</v>
      </c>
    </row>
    <row r="193" spans="2:15" x14ac:dyDescent="0.25">
      <c r="B193" s="6">
        <v>60</v>
      </c>
      <c r="C193" s="6">
        <v>85.849459999999993</v>
      </c>
      <c r="D193" s="6"/>
      <c r="E193" s="6">
        <v>0</v>
      </c>
      <c r="G193" s="6">
        <v>40</v>
      </c>
      <c r="H193" s="6">
        <v>92.147689999999997</v>
      </c>
      <c r="I193" s="6"/>
      <c r="J193" s="6">
        <v>0</v>
      </c>
      <c r="L193" s="14">
        <v>30</v>
      </c>
      <c r="M193" s="15">
        <v>93.746941359999994</v>
      </c>
      <c r="N193" s="14"/>
      <c r="O193" s="14">
        <v>0</v>
      </c>
    </row>
    <row r="194" spans="2:15" x14ac:dyDescent="0.25">
      <c r="B194" s="6">
        <v>60</v>
      </c>
      <c r="C194" s="6">
        <v>71.746530000000007</v>
      </c>
      <c r="D194" s="6"/>
      <c r="E194" s="6">
        <v>0</v>
      </c>
      <c r="G194" s="6">
        <v>30</v>
      </c>
      <c r="H194" s="6">
        <v>86.588290000000001</v>
      </c>
      <c r="I194" s="6"/>
      <c r="J194" s="6">
        <v>0</v>
      </c>
      <c r="L194" s="14">
        <v>30</v>
      </c>
      <c r="M194" s="14">
        <v>22.8</v>
      </c>
      <c r="N194" s="14"/>
      <c r="O194" s="14">
        <v>1</v>
      </c>
    </row>
    <row r="195" spans="2:15" x14ac:dyDescent="0.25">
      <c r="B195" s="6">
        <v>60</v>
      </c>
      <c r="C195" s="6">
        <v>71.488740000000007</v>
      </c>
      <c r="D195" s="6"/>
      <c r="E195" s="6">
        <v>0</v>
      </c>
      <c r="G195" s="6">
        <v>30</v>
      </c>
      <c r="H195" s="6">
        <v>68.479740000000007</v>
      </c>
      <c r="I195" s="6"/>
      <c r="J195" s="6">
        <v>0</v>
      </c>
      <c r="L195" s="14">
        <v>30</v>
      </c>
      <c r="M195" s="15">
        <v>84.012865349999998</v>
      </c>
      <c r="N195" s="14"/>
      <c r="O195" s="14">
        <v>0</v>
      </c>
    </row>
    <row r="196" spans="2:15" x14ac:dyDescent="0.25">
      <c r="B196" s="6">
        <v>60</v>
      </c>
      <c r="C196" s="6">
        <v>28.3</v>
      </c>
      <c r="D196" s="6"/>
      <c r="E196" s="6">
        <v>1</v>
      </c>
      <c r="G196" s="6">
        <v>30</v>
      </c>
      <c r="H196" s="6">
        <v>99.416160000000005</v>
      </c>
      <c r="I196" s="6"/>
      <c r="J196" s="6">
        <v>0</v>
      </c>
      <c r="L196" s="14">
        <v>30</v>
      </c>
      <c r="M196" s="15">
        <v>73.047541280000004</v>
      </c>
      <c r="N196" s="14"/>
      <c r="O196" s="14">
        <v>0</v>
      </c>
    </row>
    <row r="197" spans="2:15" x14ac:dyDescent="0.25">
      <c r="B197" s="6">
        <v>60</v>
      </c>
      <c r="C197" s="6">
        <v>76.880960000000002</v>
      </c>
      <c r="D197" s="6"/>
      <c r="E197" s="6">
        <v>0</v>
      </c>
      <c r="G197" s="6">
        <v>30</v>
      </c>
      <c r="H197" s="6">
        <v>81.690200000000004</v>
      </c>
      <c r="I197" s="6"/>
      <c r="J197" s="6">
        <v>0</v>
      </c>
      <c r="L197" s="14">
        <v>30</v>
      </c>
      <c r="M197" s="15">
        <v>74.813845290000003</v>
      </c>
      <c r="N197" s="14"/>
      <c r="O197" s="14">
        <v>0</v>
      </c>
    </row>
    <row r="198" spans="2:15" x14ac:dyDescent="0.25">
      <c r="B198" s="6">
        <v>60</v>
      </c>
      <c r="C198" s="6">
        <v>97.954149999999998</v>
      </c>
      <c r="D198" s="6"/>
      <c r="E198" s="6">
        <v>0</v>
      </c>
      <c r="G198" s="6">
        <v>30</v>
      </c>
      <c r="H198" s="6">
        <v>95.746669999999995</v>
      </c>
      <c r="I198" s="6"/>
      <c r="J198" s="6">
        <v>0</v>
      </c>
      <c r="L198" s="14">
        <v>30</v>
      </c>
      <c r="M198" s="15">
        <v>53.966666670000002</v>
      </c>
      <c r="N198" s="14"/>
      <c r="O198" s="14">
        <v>1</v>
      </c>
    </row>
    <row r="199" spans="2:15" x14ac:dyDescent="0.25">
      <c r="B199" s="6">
        <v>60</v>
      </c>
      <c r="C199" s="6">
        <v>80.955669999999998</v>
      </c>
      <c r="D199" s="6"/>
      <c r="E199" s="6">
        <v>0</v>
      </c>
      <c r="G199" s="6">
        <v>30</v>
      </c>
      <c r="H199" s="6">
        <v>34.333329999999997</v>
      </c>
      <c r="I199" s="6"/>
      <c r="J199" s="6">
        <v>0</v>
      </c>
      <c r="L199" s="14">
        <v>30</v>
      </c>
      <c r="M199" s="14">
        <v>72.099999999999994</v>
      </c>
      <c r="N199" s="14"/>
      <c r="O199" s="14">
        <v>0</v>
      </c>
    </row>
    <row r="200" spans="2:15" x14ac:dyDescent="0.25">
      <c r="B200" s="6">
        <v>60</v>
      </c>
      <c r="C200" s="6">
        <v>84.214439999999996</v>
      </c>
      <c r="D200" s="6"/>
      <c r="E200" s="6">
        <v>0</v>
      </c>
      <c r="G200" s="6">
        <v>20</v>
      </c>
      <c r="H200" s="6">
        <v>86.14931</v>
      </c>
      <c r="I200" s="6"/>
      <c r="J200" s="6">
        <v>0</v>
      </c>
      <c r="L200" s="14">
        <v>30</v>
      </c>
      <c r="M200" s="15">
        <v>95.746666279999999</v>
      </c>
      <c r="N200" s="14"/>
      <c r="O200" s="14">
        <v>0</v>
      </c>
    </row>
    <row r="201" spans="2:15" x14ac:dyDescent="0.25">
      <c r="B201" s="6">
        <v>60</v>
      </c>
      <c r="C201" s="6">
        <v>92.122039999999998</v>
      </c>
      <c r="D201" s="6"/>
      <c r="E201" s="6">
        <v>0</v>
      </c>
      <c r="G201" s="6">
        <v>20</v>
      </c>
      <c r="H201" s="6">
        <v>67.620639999999995</v>
      </c>
      <c r="I201" s="6"/>
      <c r="J201" s="6">
        <v>0</v>
      </c>
      <c r="L201" s="14">
        <v>20</v>
      </c>
      <c r="M201" s="14">
        <v>20</v>
      </c>
      <c r="N201" s="14"/>
      <c r="O201" s="14">
        <v>1</v>
      </c>
    </row>
    <row r="202" spans="2:15" x14ac:dyDescent="0.25">
      <c r="B202" s="6">
        <v>60</v>
      </c>
      <c r="C202" s="6">
        <v>70</v>
      </c>
      <c r="D202" s="6"/>
      <c r="E202" s="6">
        <v>1</v>
      </c>
      <c r="G202" s="6">
        <v>20</v>
      </c>
      <c r="H202" s="6">
        <v>94.615570000000005</v>
      </c>
      <c r="I202" s="6"/>
      <c r="J202" s="6">
        <v>0</v>
      </c>
      <c r="L202" s="14">
        <v>20</v>
      </c>
      <c r="M202" s="15">
        <v>84.583333330000002</v>
      </c>
      <c r="N202" s="14"/>
      <c r="O202" s="14">
        <v>0</v>
      </c>
    </row>
    <row r="203" spans="2:15" x14ac:dyDescent="0.25">
      <c r="B203" s="6">
        <v>60</v>
      </c>
      <c r="C203" s="6">
        <v>81</v>
      </c>
      <c r="D203" s="6"/>
      <c r="E203" s="6">
        <v>0</v>
      </c>
      <c r="G203" s="6">
        <v>10</v>
      </c>
      <c r="H203" s="6">
        <v>95.186809999999994</v>
      </c>
      <c r="I203" s="6"/>
      <c r="J203" s="6">
        <v>0</v>
      </c>
      <c r="L203" s="14">
        <v>20</v>
      </c>
      <c r="M203" s="15">
        <v>96.915800540000006</v>
      </c>
      <c r="N203" s="14"/>
      <c r="O203" s="14">
        <v>0</v>
      </c>
    </row>
    <row r="204" spans="2:15" x14ac:dyDescent="0.25">
      <c r="B204" s="6">
        <v>50</v>
      </c>
      <c r="C204" s="6">
        <v>98.48254</v>
      </c>
      <c r="D204" s="6"/>
      <c r="E204" s="6">
        <v>0</v>
      </c>
      <c r="G204" s="6">
        <v>10</v>
      </c>
      <c r="H204" s="6">
        <v>97.512950000000004</v>
      </c>
      <c r="I204" s="6"/>
      <c r="J204" s="6">
        <v>0</v>
      </c>
      <c r="L204" s="14">
        <v>20</v>
      </c>
      <c r="M204" s="15">
        <v>70.743556709999993</v>
      </c>
      <c r="N204" s="14"/>
      <c r="O204" s="14">
        <v>0</v>
      </c>
    </row>
    <row r="205" spans="2:15" x14ac:dyDescent="0.25">
      <c r="B205" s="6">
        <v>50</v>
      </c>
      <c r="C205" s="6">
        <v>94.247889999999998</v>
      </c>
      <c r="D205" s="6"/>
      <c r="E205" s="6">
        <v>0</v>
      </c>
      <c r="G205" s="6">
        <v>10</v>
      </c>
      <c r="H205" s="6">
        <v>70.378469999999993</v>
      </c>
      <c r="I205" s="6"/>
      <c r="J205" s="6">
        <v>0</v>
      </c>
      <c r="L205" s="14">
        <v>20</v>
      </c>
      <c r="M205" s="15">
        <v>85.246658949999997</v>
      </c>
      <c r="N205" s="14"/>
      <c r="O205" s="14">
        <v>0</v>
      </c>
    </row>
    <row r="206" spans="2:15" x14ac:dyDescent="0.25">
      <c r="B206" s="6">
        <v>50</v>
      </c>
      <c r="C206" s="6">
        <v>87.222840000000005</v>
      </c>
      <c r="D206" s="6"/>
      <c r="E206" s="6">
        <v>0</v>
      </c>
      <c r="G206" s="6">
        <v>5</v>
      </c>
      <c r="H206" s="6">
        <v>28.6</v>
      </c>
      <c r="I206" s="6"/>
      <c r="J206" s="6">
        <v>1</v>
      </c>
      <c r="L206" s="14">
        <v>20</v>
      </c>
      <c r="M206" s="15">
        <v>74.013510800000006</v>
      </c>
      <c r="N206" s="14"/>
      <c r="O206" s="14">
        <v>0</v>
      </c>
    </row>
    <row r="207" spans="2:15" x14ac:dyDescent="0.25">
      <c r="B207" s="6">
        <v>50</v>
      </c>
      <c r="C207" s="6">
        <v>84.714410000000001</v>
      </c>
      <c r="D207" s="6"/>
      <c r="E207" s="6">
        <v>0</v>
      </c>
      <c r="L207" s="14">
        <v>10</v>
      </c>
      <c r="M207" s="15">
        <v>77.657451769999994</v>
      </c>
      <c r="N207" s="14"/>
      <c r="O207" s="14">
        <v>0</v>
      </c>
    </row>
    <row r="208" spans="2:15" x14ac:dyDescent="0.25">
      <c r="B208" s="6">
        <v>50</v>
      </c>
      <c r="C208" s="6">
        <v>93.857150000000004</v>
      </c>
      <c r="D208" s="6"/>
      <c r="E208" s="6">
        <v>0</v>
      </c>
      <c r="L208" s="14">
        <v>10</v>
      </c>
      <c r="M208" s="15">
        <v>18.733333330000001</v>
      </c>
      <c r="N208" s="14"/>
      <c r="O208" s="14">
        <v>1</v>
      </c>
    </row>
    <row r="209" spans="2:15" x14ac:dyDescent="0.25">
      <c r="B209" s="6">
        <v>50</v>
      </c>
      <c r="C209" s="6">
        <v>95.915279999999996</v>
      </c>
      <c r="D209" s="6"/>
      <c r="E209" s="6">
        <v>0</v>
      </c>
      <c r="L209" s="14">
        <v>10</v>
      </c>
      <c r="M209" s="15">
        <v>83.089825619999999</v>
      </c>
      <c r="N209" s="14"/>
      <c r="O209" s="14">
        <v>0</v>
      </c>
    </row>
    <row r="210" spans="2:15" x14ac:dyDescent="0.25">
      <c r="B210" s="6">
        <v>50</v>
      </c>
      <c r="C210" s="6">
        <v>53.966670000000001</v>
      </c>
      <c r="D210" s="6"/>
      <c r="E210" s="6">
        <v>1</v>
      </c>
      <c r="L210" s="14">
        <v>10</v>
      </c>
      <c r="M210" s="15">
        <v>76.320138889999996</v>
      </c>
      <c r="N210" s="14"/>
      <c r="O210" s="14">
        <v>0</v>
      </c>
    </row>
    <row r="211" spans="2:15" x14ac:dyDescent="0.25">
      <c r="B211" s="6">
        <v>40</v>
      </c>
      <c r="C211" s="6">
        <v>91.080129999999997</v>
      </c>
      <c r="D211" s="6"/>
      <c r="E211" s="6">
        <v>0</v>
      </c>
      <c r="L211" s="14">
        <v>10</v>
      </c>
      <c r="M211" s="14">
        <v>30.1</v>
      </c>
      <c r="N211" s="14"/>
      <c r="O211" s="14">
        <v>1</v>
      </c>
    </row>
    <row r="212" spans="2:15" x14ac:dyDescent="0.25">
      <c r="B212" s="6">
        <v>40</v>
      </c>
      <c r="C212" s="6">
        <v>72.099999999999994</v>
      </c>
      <c r="D212" s="6"/>
      <c r="E212" s="6">
        <v>0</v>
      </c>
      <c r="L212" s="14">
        <v>10</v>
      </c>
      <c r="M212" s="15">
        <v>77.777851850000005</v>
      </c>
      <c r="N212" s="14"/>
      <c r="O212" s="14">
        <v>0</v>
      </c>
    </row>
    <row r="213" spans="2:15" x14ac:dyDescent="0.25">
      <c r="B213" s="6">
        <v>40</v>
      </c>
      <c r="C213" s="6">
        <v>86.316959999999995</v>
      </c>
      <c r="D213" s="6"/>
      <c r="E213" s="6">
        <v>0</v>
      </c>
      <c r="L213" s="14">
        <v>10</v>
      </c>
      <c r="M213" s="15">
        <v>97.920782790000004</v>
      </c>
      <c r="N213" s="14"/>
      <c r="O213" s="14">
        <v>0</v>
      </c>
    </row>
    <row r="214" spans="2:15" x14ac:dyDescent="0.25">
      <c r="B214" s="6">
        <v>40</v>
      </c>
      <c r="C214" s="6">
        <v>93.180930000000004</v>
      </c>
      <c r="D214" s="6"/>
      <c r="E214" s="6">
        <v>0</v>
      </c>
      <c r="L214" s="14">
        <v>10</v>
      </c>
      <c r="M214" s="15">
        <v>73.655300539999999</v>
      </c>
      <c r="N214" s="14"/>
      <c r="O214" s="14">
        <v>0</v>
      </c>
    </row>
    <row r="215" spans="2:15" x14ac:dyDescent="0.25">
      <c r="B215" s="6">
        <v>40</v>
      </c>
      <c r="C215" s="6">
        <v>88.279139999999998</v>
      </c>
      <c r="D215" s="6"/>
      <c r="E215" s="6">
        <v>0</v>
      </c>
      <c r="L215" s="14">
        <v>10</v>
      </c>
      <c r="M215" s="14">
        <v>61.7</v>
      </c>
      <c r="N215" s="14"/>
      <c r="O215" s="14">
        <v>1</v>
      </c>
    </row>
    <row r="216" spans="2:15" x14ac:dyDescent="0.25">
      <c r="B216" s="6">
        <v>40</v>
      </c>
      <c r="C216" s="6">
        <v>69.911320000000003</v>
      </c>
      <c r="D216" s="6"/>
      <c r="E216" s="6">
        <v>0</v>
      </c>
      <c r="L216" s="14">
        <v>10</v>
      </c>
      <c r="M216" s="15">
        <v>82.787902009999996</v>
      </c>
      <c r="N216" s="14"/>
      <c r="O216" s="14">
        <v>0</v>
      </c>
    </row>
    <row r="217" spans="2:15" x14ac:dyDescent="0.25">
      <c r="B217" s="6">
        <v>40</v>
      </c>
      <c r="C217" s="6">
        <v>69.755809999999997</v>
      </c>
      <c r="D217" s="6"/>
      <c r="E217" s="6">
        <v>0</v>
      </c>
      <c r="L217" s="14">
        <v>10</v>
      </c>
      <c r="M217" s="15">
        <v>68.148566740000007</v>
      </c>
      <c r="N217" s="14"/>
      <c r="O217" s="14">
        <v>0</v>
      </c>
    </row>
    <row r="218" spans="2:15" x14ac:dyDescent="0.25">
      <c r="B218" s="6">
        <v>40</v>
      </c>
      <c r="C218" s="6">
        <v>64.481080000000006</v>
      </c>
      <c r="D218" s="6"/>
      <c r="E218" s="6">
        <v>0</v>
      </c>
      <c r="L218" s="14">
        <v>10</v>
      </c>
      <c r="M218" s="14">
        <v>28.6</v>
      </c>
      <c r="N218" s="14"/>
      <c r="O218" s="14">
        <v>1</v>
      </c>
    </row>
    <row r="219" spans="2:15" x14ac:dyDescent="0.25">
      <c r="B219" s="6">
        <v>40</v>
      </c>
      <c r="C219" s="6">
        <v>92.147689999999997</v>
      </c>
      <c r="D219" s="6"/>
      <c r="E219" s="6">
        <v>0</v>
      </c>
      <c r="L219" s="14">
        <v>5</v>
      </c>
      <c r="M219" s="14">
        <v>53</v>
      </c>
      <c r="N219" s="14"/>
      <c r="O219" s="14">
        <v>1</v>
      </c>
    </row>
    <row r="220" spans="2:15" x14ac:dyDescent="0.25">
      <c r="B220" s="6">
        <v>30</v>
      </c>
      <c r="C220" s="6">
        <v>86.588290000000001</v>
      </c>
      <c r="D220" s="6"/>
      <c r="E220" s="6">
        <v>0</v>
      </c>
      <c r="L220" s="14">
        <v>5</v>
      </c>
      <c r="M220" s="15">
        <v>72.615035879999994</v>
      </c>
      <c r="N220" s="14"/>
      <c r="O220" s="14">
        <v>1</v>
      </c>
    </row>
    <row r="221" spans="2:15" x14ac:dyDescent="0.25">
      <c r="B221" s="6">
        <v>30</v>
      </c>
      <c r="C221" s="6">
        <v>68.479740000000007</v>
      </c>
      <c r="D221" s="6"/>
      <c r="E221" s="6">
        <v>0</v>
      </c>
      <c r="L221" s="14">
        <v>5</v>
      </c>
      <c r="M221" s="15">
        <v>46.733333330000001</v>
      </c>
      <c r="N221" s="14"/>
      <c r="O221" s="14">
        <v>1</v>
      </c>
    </row>
    <row r="222" spans="2:15" x14ac:dyDescent="0.25">
      <c r="B222" s="6">
        <v>30</v>
      </c>
      <c r="C222" s="6">
        <v>99.416160000000005</v>
      </c>
      <c r="D222" s="6"/>
      <c r="E222" s="6">
        <v>0</v>
      </c>
      <c r="L222" s="14">
        <v>5</v>
      </c>
      <c r="M222" s="15">
        <v>93.816260029999995</v>
      </c>
      <c r="N222" s="14"/>
      <c r="O222" s="14">
        <v>0</v>
      </c>
    </row>
    <row r="223" spans="2:15" x14ac:dyDescent="0.25">
      <c r="B223" s="6">
        <v>30</v>
      </c>
      <c r="C223" s="6">
        <v>81.690200000000004</v>
      </c>
      <c r="D223" s="6"/>
      <c r="E223" s="6">
        <v>0</v>
      </c>
      <c r="L223" s="14">
        <v>5</v>
      </c>
      <c r="M223" s="15">
        <v>83.056517749999998</v>
      </c>
      <c r="N223" s="14"/>
      <c r="O223" s="14">
        <v>0</v>
      </c>
    </row>
    <row r="224" spans="2:15" x14ac:dyDescent="0.25">
      <c r="B224" s="6">
        <v>30</v>
      </c>
      <c r="C224" s="6">
        <v>95.746669999999995</v>
      </c>
      <c r="D224" s="6"/>
      <c r="E224" s="6">
        <v>0</v>
      </c>
      <c r="L224" s="14">
        <v>3</v>
      </c>
      <c r="M224" s="14">
        <v>23</v>
      </c>
      <c r="N224" s="14"/>
      <c r="O224" s="14">
        <v>1</v>
      </c>
    </row>
    <row r="225" spans="1:15" x14ac:dyDescent="0.25">
      <c r="B225" s="6">
        <v>30</v>
      </c>
      <c r="C225" s="6">
        <v>74.013509999999997</v>
      </c>
      <c r="D225" s="6"/>
      <c r="E225" s="6">
        <v>0</v>
      </c>
      <c r="L225" s="14">
        <v>0</v>
      </c>
      <c r="M225" s="14">
        <v>17</v>
      </c>
      <c r="N225" s="14"/>
      <c r="O225" s="14">
        <v>1</v>
      </c>
    </row>
    <row r="226" spans="1:15" x14ac:dyDescent="0.25">
      <c r="B226" s="6">
        <v>20</v>
      </c>
      <c r="C226" s="6">
        <v>86.14931</v>
      </c>
      <c r="D226" s="6"/>
      <c r="E226" s="6">
        <v>0</v>
      </c>
    </row>
    <row r="227" spans="1:15" x14ac:dyDescent="0.25">
      <c r="B227" s="6">
        <v>20</v>
      </c>
      <c r="C227" s="6">
        <v>67.620639999999995</v>
      </c>
      <c r="D227" s="6"/>
      <c r="E227" s="6">
        <v>0</v>
      </c>
    </row>
    <row r="228" spans="1:15" x14ac:dyDescent="0.25">
      <c r="B228" s="6">
        <v>20</v>
      </c>
      <c r="C228" s="6">
        <v>94.615570000000005</v>
      </c>
      <c r="D228" s="6"/>
      <c r="E228" s="6">
        <v>0</v>
      </c>
    </row>
    <row r="229" spans="1:15" x14ac:dyDescent="0.25">
      <c r="B229" s="6">
        <v>10</v>
      </c>
      <c r="C229" s="6">
        <v>95.186809999999994</v>
      </c>
      <c r="D229" s="6"/>
      <c r="E229" s="6">
        <v>0</v>
      </c>
    </row>
    <row r="230" spans="1:15" x14ac:dyDescent="0.25">
      <c r="B230" s="6">
        <v>10</v>
      </c>
      <c r="C230" s="6">
        <v>97.512950000000004</v>
      </c>
      <c r="D230" s="6"/>
      <c r="E230" s="6">
        <v>0</v>
      </c>
    </row>
    <row r="231" spans="1:15" x14ac:dyDescent="0.25">
      <c r="B231" s="6">
        <v>10</v>
      </c>
      <c r="C231" s="6">
        <v>70.378469999999993</v>
      </c>
      <c r="D231" s="6"/>
      <c r="E231" s="6">
        <v>0</v>
      </c>
    </row>
    <row r="232" spans="1:15" x14ac:dyDescent="0.25">
      <c r="B232" s="6">
        <v>5</v>
      </c>
      <c r="C232" s="6">
        <v>28.6</v>
      </c>
      <c r="D232" s="6"/>
      <c r="E232" s="6">
        <v>1</v>
      </c>
    </row>
    <row r="234" spans="1:15" x14ac:dyDescent="0.25">
      <c r="A234" s="3" t="s">
        <v>484</v>
      </c>
      <c r="I234" s="3" t="s">
        <v>485</v>
      </c>
    </row>
    <row r="235" spans="1:15" x14ac:dyDescent="0.25">
      <c r="A235" s="4" t="s">
        <v>348</v>
      </c>
      <c r="C235" s="6"/>
      <c r="D235" s="6"/>
      <c r="E235" s="6"/>
      <c r="F235" s="6"/>
      <c r="I235" s="4" t="s">
        <v>348</v>
      </c>
    </row>
    <row r="236" spans="1:15" x14ac:dyDescent="0.25">
      <c r="B236" s="6" t="s">
        <v>349</v>
      </c>
      <c r="C236" s="6" t="s">
        <v>350</v>
      </c>
      <c r="F236" s="6" t="s">
        <v>351</v>
      </c>
      <c r="G236" s="6" t="s">
        <v>352</v>
      </c>
      <c r="J236" s="6" t="s">
        <v>511</v>
      </c>
      <c r="K236" s="6" t="s">
        <v>512</v>
      </c>
    </row>
    <row r="237" spans="1:15" x14ac:dyDescent="0.25">
      <c r="A237" s="6" t="s">
        <v>353</v>
      </c>
      <c r="B237" s="76">
        <v>0.64</v>
      </c>
      <c r="C237" s="76">
        <v>0.36</v>
      </c>
      <c r="E237" s="6" t="s">
        <v>353</v>
      </c>
      <c r="F237" s="76">
        <v>0.69</v>
      </c>
      <c r="G237" s="76">
        <v>0.31</v>
      </c>
      <c r="I237" s="6" t="s">
        <v>353</v>
      </c>
      <c r="J237" s="76">
        <v>0.14000000000000001</v>
      </c>
      <c r="K237" s="76">
        <v>0.86</v>
      </c>
    </row>
    <row r="238" spans="1:15" x14ac:dyDescent="0.25">
      <c r="A238" s="6" t="s">
        <v>354</v>
      </c>
      <c r="B238" s="76">
        <v>0.36</v>
      </c>
      <c r="C238" s="76">
        <v>0.64</v>
      </c>
      <c r="E238" s="6" t="s">
        <v>354</v>
      </c>
      <c r="F238" s="76">
        <v>0.37</v>
      </c>
      <c r="G238" s="76">
        <v>0.63</v>
      </c>
      <c r="I238" s="6" t="s">
        <v>354</v>
      </c>
      <c r="J238" s="76">
        <v>0.11</v>
      </c>
      <c r="K238" s="76">
        <v>0.89</v>
      </c>
    </row>
    <row r="239" spans="1:15" x14ac:dyDescent="0.25">
      <c r="A239" s="6"/>
    </row>
    <row r="241" spans="1:11" x14ac:dyDescent="0.25">
      <c r="A241" s="4" t="s">
        <v>510</v>
      </c>
      <c r="C241" s="6"/>
      <c r="D241" s="6"/>
      <c r="E241" s="6"/>
      <c r="F241" s="6"/>
      <c r="I241" s="4"/>
    </row>
    <row r="242" spans="1:11" x14ac:dyDescent="0.25">
      <c r="B242" s="6" t="s">
        <v>349</v>
      </c>
      <c r="C242" s="6" t="s">
        <v>350</v>
      </c>
      <c r="F242" s="6" t="s">
        <v>351</v>
      </c>
      <c r="G242" s="6" t="s">
        <v>352</v>
      </c>
      <c r="J242" s="6" t="s">
        <v>511</v>
      </c>
      <c r="K242" s="6" t="s">
        <v>512</v>
      </c>
    </row>
    <row r="243" spans="1:11" x14ac:dyDescent="0.25">
      <c r="A243" s="6" t="s">
        <v>353</v>
      </c>
      <c r="B243" s="6">
        <v>55</v>
      </c>
      <c r="C243" s="6">
        <v>31</v>
      </c>
      <c r="E243" s="6" t="s">
        <v>353</v>
      </c>
      <c r="F243" s="6">
        <v>56</v>
      </c>
      <c r="G243" s="6">
        <v>25</v>
      </c>
      <c r="I243" s="6" t="s">
        <v>353</v>
      </c>
      <c r="J243" s="6">
        <v>13</v>
      </c>
      <c r="K243" s="6">
        <v>77</v>
      </c>
    </row>
    <row r="244" spans="1:11" x14ac:dyDescent="0.25">
      <c r="A244" s="6" t="s">
        <v>354</v>
      </c>
      <c r="B244" s="6">
        <v>32</v>
      </c>
      <c r="C244" s="6">
        <v>56</v>
      </c>
      <c r="E244" s="6" t="s">
        <v>354</v>
      </c>
      <c r="F244" s="6">
        <v>32</v>
      </c>
      <c r="G244" s="6">
        <v>55</v>
      </c>
      <c r="I244" s="6" t="s">
        <v>354</v>
      </c>
      <c r="J244" s="6">
        <v>10</v>
      </c>
      <c r="K244" s="6">
        <v>81</v>
      </c>
    </row>
    <row r="245" spans="1:11" x14ac:dyDescent="0.25">
      <c r="F245" s="6"/>
    </row>
  </sheetData>
  <mergeCells count="3">
    <mergeCell ref="D51:E51"/>
    <mergeCell ref="I51:J51"/>
    <mergeCell ref="N51:O51"/>
  </mergeCells>
  <phoneticPr fontId="25" type="noConversion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6"/>
  <sheetViews>
    <sheetView workbookViewId="0">
      <selection activeCell="D19" sqref="D19"/>
    </sheetView>
  </sheetViews>
  <sheetFormatPr defaultColWidth="9" defaultRowHeight="12.5" x14ac:dyDescent="0.25"/>
  <cols>
    <col min="1" max="1" width="9.90625" style="7" customWidth="1"/>
    <col min="2" max="2" width="15.90625" style="5" customWidth="1"/>
    <col min="3" max="3" width="14" style="5" customWidth="1"/>
    <col min="4" max="4" width="13" style="5" customWidth="1"/>
    <col min="5" max="5" width="15.453125" style="5" customWidth="1"/>
    <col min="6" max="6" width="12.1796875" style="5" customWidth="1"/>
    <col min="7" max="7" width="11.90625" style="5" customWidth="1"/>
    <col min="8" max="8" width="11.08984375" style="5" customWidth="1"/>
    <col min="9" max="9" width="10.90625" style="5" customWidth="1"/>
    <col min="10" max="10" width="9" style="5"/>
    <col min="11" max="11" width="11.54296875" style="5" customWidth="1"/>
    <col min="12" max="12" width="10.90625" style="5" customWidth="1"/>
    <col min="13" max="16384" width="9" style="5"/>
  </cols>
  <sheetData>
    <row r="1" spans="1:1" ht="13" x14ac:dyDescent="0.25">
      <c r="A1" s="2" t="s">
        <v>62</v>
      </c>
    </row>
    <row r="2" spans="1:1" ht="13" x14ac:dyDescent="0.25">
      <c r="A2" s="3" t="s">
        <v>363</v>
      </c>
    </row>
    <row r="3" spans="1:1" ht="13" x14ac:dyDescent="0.25">
      <c r="A3" s="3"/>
    </row>
    <row r="4" spans="1:1" ht="13" x14ac:dyDescent="0.25">
      <c r="A4" s="3"/>
    </row>
    <row r="5" spans="1:1" ht="13" x14ac:dyDescent="0.25">
      <c r="A5" s="3"/>
    </row>
    <row r="6" spans="1:1" ht="13" x14ac:dyDescent="0.25">
      <c r="A6" s="3"/>
    </row>
    <row r="7" spans="1:1" ht="13" x14ac:dyDescent="0.25">
      <c r="A7" s="3"/>
    </row>
    <row r="8" spans="1:1" x14ac:dyDescent="0.25">
      <c r="A8" s="5"/>
    </row>
    <row r="9" spans="1:1" x14ac:dyDescent="0.25">
      <c r="A9" s="5"/>
    </row>
    <row r="10" spans="1:1" x14ac:dyDescent="0.25">
      <c r="A10" s="5"/>
    </row>
    <row r="11" spans="1:1" x14ac:dyDescent="0.25">
      <c r="A11" s="5"/>
    </row>
    <row r="12" spans="1:1" x14ac:dyDescent="0.25">
      <c r="A12" s="5"/>
    </row>
    <row r="13" spans="1:1" x14ac:dyDescent="0.25">
      <c r="A13" s="5"/>
    </row>
    <row r="14" spans="1:1" x14ac:dyDescent="0.25">
      <c r="A14" s="5"/>
    </row>
    <row r="15" spans="1:1" x14ac:dyDescent="0.25">
      <c r="A15" s="5"/>
    </row>
    <row r="16" spans="1:1" x14ac:dyDescent="0.25">
      <c r="A16" s="5"/>
    </row>
    <row r="17" spans="1:11" x14ac:dyDescent="0.25">
      <c r="A17" s="5"/>
    </row>
    <row r="18" spans="1:11" s="1" customFormat="1" ht="14" x14ac:dyDescent="0.25">
      <c r="A18" s="3" t="s">
        <v>63</v>
      </c>
      <c r="B18" s="3"/>
    </row>
    <row r="19" spans="1:11" s="19" customFormat="1" x14ac:dyDescent="0.25">
      <c r="A19" s="19" t="s">
        <v>64</v>
      </c>
    </row>
    <row r="20" spans="1:11" ht="14.5" x14ac:dyDescent="0.25">
      <c r="A20" s="5"/>
      <c r="B20" s="4" t="s">
        <v>65</v>
      </c>
    </row>
    <row r="21" spans="1:11" s="4" customFormat="1" ht="13" x14ac:dyDescent="0.25">
      <c r="A21" s="7"/>
      <c r="B21" s="4" t="s">
        <v>3</v>
      </c>
      <c r="C21" s="78" t="s">
        <v>17</v>
      </c>
      <c r="D21" s="78"/>
      <c r="E21" s="78"/>
      <c r="F21" s="78" t="s">
        <v>18</v>
      </c>
      <c r="G21" s="78"/>
      <c r="H21" s="78"/>
      <c r="I21" s="78" t="s">
        <v>19</v>
      </c>
      <c r="J21" s="78"/>
      <c r="K21" s="78"/>
    </row>
    <row r="22" spans="1:11" x14ac:dyDescent="0.25">
      <c r="B22" s="4">
        <v>0</v>
      </c>
      <c r="C22" s="4">
        <v>6</v>
      </c>
      <c r="D22" s="4">
        <v>6</v>
      </c>
      <c r="E22" s="4">
        <v>6</v>
      </c>
      <c r="F22" s="4">
        <v>6</v>
      </c>
      <c r="G22" s="4">
        <v>6</v>
      </c>
      <c r="H22" s="4">
        <v>6</v>
      </c>
      <c r="I22" s="4">
        <v>6</v>
      </c>
      <c r="J22" s="4">
        <v>6</v>
      </c>
      <c r="K22" s="4">
        <v>6</v>
      </c>
    </row>
    <row r="23" spans="1:11" x14ac:dyDescent="0.25">
      <c r="B23" s="4">
        <v>1</v>
      </c>
      <c r="C23" s="4">
        <v>14.3</v>
      </c>
      <c r="D23" s="4">
        <v>14.04</v>
      </c>
      <c r="E23" s="4">
        <v>15.18</v>
      </c>
      <c r="F23" s="4">
        <v>13.78</v>
      </c>
      <c r="G23" s="4">
        <v>14.74</v>
      </c>
      <c r="H23" s="4">
        <v>13.66</v>
      </c>
      <c r="I23" s="4">
        <v>13.4</v>
      </c>
      <c r="J23" s="4">
        <v>14.26</v>
      </c>
      <c r="K23" s="4">
        <v>13.4</v>
      </c>
    </row>
    <row r="24" spans="1:11" x14ac:dyDescent="0.25">
      <c r="B24" s="4">
        <v>2</v>
      </c>
      <c r="C24" s="4">
        <v>38.75</v>
      </c>
      <c r="D24" s="4">
        <v>37.5</v>
      </c>
      <c r="E24" s="4">
        <v>40.5</v>
      </c>
      <c r="F24" s="4">
        <v>33.75</v>
      </c>
      <c r="G24" s="4">
        <v>42.5</v>
      </c>
      <c r="H24" s="4">
        <v>39</v>
      </c>
      <c r="I24" s="4">
        <v>37.25</v>
      </c>
      <c r="J24" s="4">
        <v>37.75</v>
      </c>
      <c r="K24" s="4">
        <v>38</v>
      </c>
    </row>
    <row r="25" spans="1:11" x14ac:dyDescent="0.25">
      <c r="B25" s="4">
        <v>3</v>
      </c>
      <c r="C25" s="4">
        <v>75</v>
      </c>
      <c r="D25" s="4">
        <v>82.8</v>
      </c>
      <c r="E25" s="4">
        <v>78.599999999999994</v>
      </c>
      <c r="F25" s="4">
        <v>78.3</v>
      </c>
      <c r="G25" s="4">
        <v>84.9</v>
      </c>
      <c r="H25" s="4">
        <v>71.099999999999994</v>
      </c>
      <c r="I25" s="4">
        <v>72.599999999999994</v>
      </c>
      <c r="J25" s="4">
        <v>81.599999999999994</v>
      </c>
      <c r="K25" s="4">
        <v>85.2</v>
      </c>
    </row>
    <row r="26" spans="1:11" x14ac:dyDescent="0.25">
      <c r="B26" s="4">
        <v>4</v>
      </c>
      <c r="C26" s="4">
        <v>178.5</v>
      </c>
      <c r="D26" s="4">
        <v>156</v>
      </c>
      <c r="E26" s="4">
        <v>141.5</v>
      </c>
      <c r="F26" s="4">
        <v>159</v>
      </c>
      <c r="G26" s="4">
        <v>143.5</v>
      </c>
      <c r="H26" s="4">
        <v>136</v>
      </c>
      <c r="I26" s="4">
        <v>134</v>
      </c>
      <c r="J26" s="4">
        <v>172.5</v>
      </c>
      <c r="K26" s="4">
        <v>152</v>
      </c>
    </row>
    <row r="27" spans="1:11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s="1" customFormat="1" ht="14" x14ac:dyDescent="0.25">
      <c r="A28" s="3" t="s">
        <v>66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s="19" customFormat="1" x14ac:dyDescent="0.25">
      <c r="A29" s="19" t="s">
        <v>67</v>
      </c>
    </row>
    <row r="30" spans="1:11" ht="14.5" x14ac:dyDescent="0.25">
      <c r="A30" s="5"/>
      <c r="B30" s="4" t="s">
        <v>65</v>
      </c>
    </row>
    <row r="31" spans="1:11" ht="13" x14ac:dyDescent="0.25">
      <c r="B31" s="4" t="s">
        <v>3</v>
      </c>
      <c r="C31" s="78" t="s">
        <v>17</v>
      </c>
      <c r="D31" s="78"/>
      <c r="E31" s="78"/>
      <c r="F31" s="78" t="s">
        <v>68</v>
      </c>
      <c r="G31" s="78"/>
      <c r="H31" s="78"/>
      <c r="I31" s="78"/>
      <c r="J31" s="78"/>
      <c r="K31" s="78"/>
    </row>
    <row r="32" spans="1:11" x14ac:dyDescent="0.25">
      <c r="B32" s="4">
        <v>0</v>
      </c>
      <c r="C32" s="20">
        <v>6</v>
      </c>
      <c r="D32" s="20">
        <v>6</v>
      </c>
      <c r="E32" s="20">
        <v>6</v>
      </c>
      <c r="F32" s="20">
        <v>6</v>
      </c>
      <c r="G32" s="20">
        <v>6</v>
      </c>
      <c r="H32" s="20">
        <v>6</v>
      </c>
      <c r="I32" s="4"/>
      <c r="J32" s="4"/>
      <c r="K32" s="4"/>
    </row>
    <row r="33" spans="1:11" x14ac:dyDescent="0.25">
      <c r="B33" s="4">
        <v>1</v>
      </c>
      <c r="C33" s="20">
        <v>12.5</v>
      </c>
      <c r="D33" s="20">
        <v>10.4</v>
      </c>
      <c r="E33" s="20">
        <v>10.5</v>
      </c>
      <c r="F33" s="20">
        <v>12.3</v>
      </c>
      <c r="G33" s="20">
        <v>11.8</v>
      </c>
      <c r="H33" s="20">
        <v>11.4</v>
      </c>
      <c r="I33" s="4"/>
      <c r="J33" s="4"/>
      <c r="K33" s="4"/>
    </row>
    <row r="34" spans="1:11" x14ac:dyDescent="0.25">
      <c r="B34" s="4">
        <v>2</v>
      </c>
      <c r="C34" s="20">
        <v>16.100000000000001</v>
      </c>
      <c r="D34" s="20">
        <v>18.600000000000001</v>
      </c>
      <c r="E34" s="20">
        <v>15</v>
      </c>
      <c r="F34" s="20">
        <v>19.2</v>
      </c>
      <c r="G34" s="20">
        <v>16.899999999999999</v>
      </c>
      <c r="H34" s="20">
        <v>15.7</v>
      </c>
      <c r="I34" s="4"/>
      <c r="J34" s="4"/>
      <c r="K34" s="4"/>
    </row>
    <row r="35" spans="1:11" x14ac:dyDescent="0.25">
      <c r="B35" s="4">
        <v>3</v>
      </c>
      <c r="C35" s="20">
        <v>32.5</v>
      </c>
      <c r="D35" s="20">
        <v>34.5</v>
      </c>
      <c r="E35" s="20">
        <v>30.1</v>
      </c>
      <c r="F35" s="20">
        <v>38.6</v>
      </c>
      <c r="G35" s="20">
        <v>34.299999999999997</v>
      </c>
      <c r="H35" s="20">
        <v>31.4</v>
      </c>
      <c r="I35" s="4"/>
      <c r="J35" s="4"/>
      <c r="K35" s="4"/>
    </row>
    <row r="36" spans="1:11" x14ac:dyDescent="0.25">
      <c r="B36" s="4">
        <v>4</v>
      </c>
      <c r="C36" s="20">
        <v>75.5</v>
      </c>
      <c r="D36" s="20">
        <v>73</v>
      </c>
      <c r="E36" s="20">
        <v>69</v>
      </c>
      <c r="F36" s="20">
        <v>79</v>
      </c>
      <c r="G36" s="20">
        <v>76.5</v>
      </c>
      <c r="H36" s="20">
        <v>73.5</v>
      </c>
      <c r="I36" s="4"/>
      <c r="J36" s="4"/>
      <c r="K36" s="4"/>
    </row>
    <row r="37" spans="1:11" x14ac:dyDescent="0.25">
      <c r="B37" s="5">
        <v>5</v>
      </c>
      <c r="C37" s="20">
        <v>155</v>
      </c>
      <c r="D37" s="20">
        <v>152</v>
      </c>
      <c r="E37" s="20">
        <v>166</v>
      </c>
      <c r="F37" s="20">
        <v>174</v>
      </c>
      <c r="G37" s="20">
        <v>169</v>
      </c>
      <c r="H37" s="20">
        <v>165</v>
      </c>
    </row>
    <row r="39" spans="1:11" ht="13" x14ac:dyDescent="0.25">
      <c r="A39" s="3" t="s">
        <v>69</v>
      </c>
    </row>
    <row r="40" spans="1:11" s="19" customFormat="1" x14ac:dyDescent="0.25">
      <c r="A40" s="19" t="s">
        <v>70</v>
      </c>
    </row>
    <row r="41" spans="1:11" ht="13.25" customHeight="1" x14ac:dyDescent="0.25">
      <c r="B41" s="84" t="s">
        <v>71</v>
      </c>
      <c r="C41" s="84"/>
    </row>
    <row r="42" spans="1:11" ht="14" customHeight="1" x14ac:dyDescent="0.25">
      <c r="B42" s="4" t="s">
        <v>17</v>
      </c>
      <c r="C42" s="4" t="s">
        <v>45</v>
      </c>
    </row>
    <row r="43" spans="1:11" x14ac:dyDescent="0.25">
      <c r="B43" s="4">
        <v>49</v>
      </c>
      <c r="C43" s="4">
        <v>41</v>
      </c>
    </row>
    <row r="44" spans="1:11" x14ac:dyDescent="0.25">
      <c r="B44" s="4">
        <v>40</v>
      </c>
      <c r="C44" s="4">
        <v>37</v>
      </c>
    </row>
    <row r="45" spans="1:11" x14ac:dyDescent="0.25">
      <c r="A45" s="5"/>
      <c r="B45" s="4">
        <v>30</v>
      </c>
      <c r="C45" s="4">
        <v>39</v>
      </c>
    </row>
    <row r="46" spans="1:11" x14ac:dyDescent="0.25">
      <c r="A46" s="5"/>
      <c r="B46" s="4"/>
      <c r="C46" s="4"/>
    </row>
    <row r="47" spans="1:11" ht="13" x14ac:dyDescent="0.25">
      <c r="A47" s="3" t="s">
        <v>72</v>
      </c>
      <c r="B47" s="4"/>
      <c r="C47" s="4"/>
    </row>
    <row r="48" spans="1:11" s="19" customFormat="1" x14ac:dyDescent="0.25">
      <c r="A48" s="19" t="s">
        <v>73</v>
      </c>
    </row>
    <row r="49" spans="1:9" x14ac:dyDescent="0.25">
      <c r="A49" s="5"/>
      <c r="B49" s="84" t="s">
        <v>74</v>
      </c>
      <c r="C49" s="84"/>
      <c r="D49" s="84"/>
      <c r="E49" s="84" t="s">
        <v>75</v>
      </c>
      <c r="F49" s="84"/>
      <c r="G49" s="84"/>
    </row>
    <row r="50" spans="1:9" ht="18" customHeight="1" x14ac:dyDescent="0.25">
      <c r="B50" s="4" t="s">
        <v>17</v>
      </c>
      <c r="C50" s="7" t="s">
        <v>24</v>
      </c>
      <c r="D50" s="7" t="s">
        <v>25</v>
      </c>
      <c r="E50" s="4" t="s">
        <v>17</v>
      </c>
      <c r="F50" s="7" t="s">
        <v>24</v>
      </c>
      <c r="G50" s="7" t="s">
        <v>25</v>
      </c>
    </row>
    <row r="51" spans="1:9" x14ac:dyDescent="0.25">
      <c r="A51" s="5"/>
      <c r="B51" s="4">
        <v>3.31</v>
      </c>
      <c r="C51" s="4">
        <v>2.5299999999999998</v>
      </c>
      <c r="D51" s="4">
        <v>2.29</v>
      </c>
      <c r="E51" s="4">
        <v>3.03</v>
      </c>
      <c r="F51" s="4">
        <v>2.77</v>
      </c>
      <c r="G51" s="4">
        <v>2.92</v>
      </c>
    </row>
    <row r="52" spans="1:9" x14ac:dyDescent="0.25">
      <c r="A52" s="5"/>
      <c r="B52" s="4">
        <v>2.39</v>
      </c>
      <c r="C52" s="4">
        <v>2.72</v>
      </c>
      <c r="D52" s="4">
        <v>2.4700000000000002</v>
      </c>
      <c r="E52" s="4">
        <v>2.65</v>
      </c>
      <c r="F52" s="4">
        <v>2.83</v>
      </c>
      <c r="G52" s="4">
        <v>2.54</v>
      </c>
    </row>
    <row r="53" spans="1:9" x14ac:dyDescent="0.25">
      <c r="A53" s="5"/>
      <c r="B53" s="4">
        <v>2.46</v>
      </c>
      <c r="C53" s="4">
        <v>2.59</v>
      </c>
      <c r="D53" s="4">
        <v>2.5</v>
      </c>
      <c r="E53" s="4">
        <v>2.6</v>
      </c>
      <c r="F53" s="4">
        <v>2.67</v>
      </c>
      <c r="G53" s="4">
        <v>2.86</v>
      </c>
    </row>
    <row r="54" spans="1:9" x14ac:dyDescent="0.25">
      <c r="A54" s="5"/>
    </row>
    <row r="55" spans="1:9" s="1" customFormat="1" ht="14" x14ac:dyDescent="0.25">
      <c r="A55" s="3" t="s">
        <v>362</v>
      </c>
      <c r="D55" s="4"/>
      <c r="E55" s="4"/>
    </row>
    <row r="56" spans="1:9" s="19" customFormat="1" x14ac:dyDescent="0.25"/>
    <row r="57" spans="1:9" ht="15" customHeight="1" x14ac:dyDescent="0.25">
      <c r="A57" s="5"/>
    </row>
    <row r="58" spans="1:9" ht="15" customHeight="1" x14ac:dyDescent="0.25">
      <c r="A58" s="5"/>
    </row>
    <row r="59" spans="1:9" x14ac:dyDescent="0.25">
      <c r="A59" s="5"/>
    </row>
    <row r="60" spans="1:9" x14ac:dyDescent="0.25">
      <c r="A60" s="5"/>
    </row>
    <row r="61" spans="1:9" x14ac:dyDescent="0.25">
      <c r="A61" s="5"/>
    </row>
    <row r="62" spans="1:9" x14ac:dyDescent="0.25">
      <c r="A62" s="5"/>
    </row>
    <row r="63" spans="1:9" x14ac:dyDescent="0.25">
      <c r="A63" s="5"/>
    </row>
    <row r="64" spans="1:9" x14ac:dyDescent="0.25">
      <c r="A64" s="5"/>
      <c r="G64" s="7"/>
      <c r="H64" s="4"/>
      <c r="I64" s="4"/>
    </row>
    <row r="65" spans="1:9" x14ac:dyDescent="0.25">
      <c r="A65" s="5"/>
      <c r="G65" s="7"/>
      <c r="H65" s="4"/>
      <c r="I65" s="4"/>
    </row>
    <row r="66" spans="1:9" x14ac:dyDescent="0.25">
      <c r="A66" s="5"/>
      <c r="G66" s="7"/>
      <c r="H66" s="4"/>
      <c r="I66" s="4"/>
    </row>
    <row r="67" spans="1:9" x14ac:dyDescent="0.25">
      <c r="A67" s="5"/>
      <c r="G67" s="7"/>
      <c r="H67" s="4"/>
      <c r="I67" s="4"/>
    </row>
    <row r="68" spans="1:9" x14ac:dyDescent="0.25">
      <c r="A68" s="5"/>
      <c r="G68" s="7"/>
      <c r="H68" s="4"/>
      <c r="I68" s="4"/>
    </row>
    <row r="69" spans="1:9" ht="13" x14ac:dyDescent="0.25">
      <c r="A69" s="3" t="s">
        <v>76</v>
      </c>
      <c r="B69" s="4"/>
      <c r="C69" s="4"/>
      <c r="G69" s="7"/>
      <c r="H69" s="4"/>
      <c r="I69" s="4"/>
    </row>
    <row r="70" spans="1:9" ht="13" x14ac:dyDescent="0.25">
      <c r="A70" s="19" t="s">
        <v>77</v>
      </c>
      <c r="B70" s="19"/>
      <c r="C70" s="19"/>
      <c r="G70" s="7"/>
      <c r="H70" s="4"/>
      <c r="I70" s="4"/>
    </row>
    <row r="71" spans="1:9" x14ac:dyDescent="0.25">
      <c r="B71" s="4" t="s">
        <v>7</v>
      </c>
      <c r="G71" s="7"/>
      <c r="H71" s="4"/>
      <c r="I71" s="4"/>
    </row>
    <row r="72" spans="1:9" ht="13" x14ac:dyDescent="0.25">
      <c r="B72" s="4" t="s">
        <v>17</v>
      </c>
      <c r="C72" s="7" t="s">
        <v>45</v>
      </c>
      <c r="G72" s="7"/>
    </row>
    <row r="73" spans="1:9" x14ac:dyDescent="0.25">
      <c r="B73" s="4">
        <v>992</v>
      </c>
      <c r="C73" s="4">
        <v>168</v>
      </c>
      <c r="G73" s="7"/>
      <c r="H73" s="4"/>
      <c r="I73" s="4"/>
    </row>
    <row r="74" spans="1:9" x14ac:dyDescent="0.25">
      <c r="B74" s="4">
        <v>523</v>
      </c>
      <c r="C74" s="4">
        <v>106</v>
      </c>
      <c r="G74" s="7"/>
      <c r="H74" s="4"/>
      <c r="I74" s="4"/>
    </row>
    <row r="75" spans="1:9" x14ac:dyDescent="0.25">
      <c r="B75" s="4">
        <v>349</v>
      </c>
      <c r="C75" s="4">
        <v>98</v>
      </c>
      <c r="G75" s="7"/>
      <c r="H75" s="4"/>
      <c r="I75" s="4"/>
    </row>
    <row r="76" spans="1:9" x14ac:dyDescent="0.25">
      <c r="B76" s="4">
        <v>135</v>
      </c>
      <c r="C76" s="4">
        <v>40</v>
      </c>
    </row>
    <row r="77" spans="1:9" x14ac:dyDescent="0.25">
      <c r="B77" s="4">
        <v>626</v>
      </c>
      <c r="C77" s="4">
        <v>37</v>
      </c>
    </row>
    <row r="79" spans="1:9" ht="13" x14ac:dyDescent="0.25">
      <c r="A79" s="3" t="s">
        <v>361</v>
      </c>
    </row>
    <row r="80" spans="1:9" x14ac:dyDescent="0.25">
      <c r="A80" s="5"/>
    </row>
    <row r="93" spans="1:11" s="1" customFormat="1" ht="14" x14ac:dyDescent="0.25">
      <c r="A93" s="3" t="s">
        <v>78</v>
      </c>
      <c r="E93" s="3" t="s">
        <v>79</v>
      </c>
    </row>
    <row r="94" spans="1:11" s="19" customFormat="1" x14ac:dyDescent="0.25">
      <c r="A94" s="19" t="s">
        <v>16</v>
      </c>
      <c r="E94" s="19" t="s">
        <v>80</v>
      </c>
    </row>
    <row r="95" spans="1:11" ht="13" x14ac:dyDescent="0.25">
      <c r="B95" s="4" t="s">
        <v>27</v>
      </c>
      <c r="C95" s="7" t="s">
        <v>68</v>
      </c>
      <c r="E95" s="7"/>
      <c r="F95" s="4" t="s">
        <v>27</v>
      </c>
      <c r="G95" s="7" t="s">
        <v>68</v>
      </c>
      <c r="J95" s="4"/>
      <c r="K95" s="4"/>
    </row>
    <row r="96" spans="1:11" x14ac:dyDescent="0.25">
      <c r="A96" s="5"/>
      <c r="B96" s="4">
        <v>454</v>
      </c>
      <c r="C96" s="4">
        <v>435</v>
      </c>
      <c r="F96" s="4">
        <v>173</v>
      </c>
      <c r="G96" s="4">
        <v>213</v>
      </c>
      <c r="J96" s="4"/>
      <c r="K96" s="4"/>
    </row>
    <row r="97" spans="1:11" x14ac:dyDescent="0.25">
      <c r="A97" s="5"/>
      <c r="B97" s="4">
        <v>409</v>
      </c>
      <c r="C97" s="4">
        <v>751</v>
      </c>
      <c r="F97" s="4">
        <v>112</v>
      </c>
      <c r="G97" s="4">
        <v>307</v>
      </c>
      <c r="J97" s="4"/>
      <c r="K97" s="4"/>
    </row>
    <row r="98" spans="1:11" x14ac:dyDescent="0.25">
      <c r="A98" s="5"/>
      <c r="B98" s="4">
        <v>296</v>
      </c>
      <c r="C98" s="4">
        <v>568</v>
      </c>
      <c r="F98" s="4">
        <v>135</v>
      </c>
      <c r="G98" s="4">
        <v>372</v>
      </c>
      <c r="J98" s="4"/>
      <c r="K98" s="4"/>
    </row>
    <row r="99" spans="1:11" x14ac:dyDescent="0.25">
      <c r="A99" s="5"/>
      <c r="B99" s="4">
        <v>378</v>
      </c>
      <c r="C99" s="4">
        <v>504</v>
      </c>
      <c r="F99" s="4">
        <v>137</v>
      </c>
      <c r="G99" s="4">
        <v>239</v>
      </c>
      <c r="J99" s="4"/>
      <c r="K99" s="4"/>
    </row>
    <row r="100" spans="1:11" x14ac:dyDescent="0.25">
      <c r="A100" s="5"/>
      <c r="B100" s="4">
        <v>363</v>
      </c>
      <c r="C100" s="4">
        <v>889</v>
      </c>
      <c r="F100" s="4">
        <v>96</v>
      </c>
      <c r="G100" s="4">
        <v>294</v>
      </c>
      <c r="J100" s="4"/>
      <c r="K100" s="4"/>
    </row>
    <row r="101" spans="1:11" x14ac:dyDescent="0.25">
      <c r="A101" s="5"/>
      <c r="B101" s="4">
        <v>342</v>
      </c>
      <c r="C101" s="4">
        <v>404</v>
      </c>
      <c r="F101" s="4">
        <v>98</v>
      </c>
      <c r="G101" s="4">
        <v>280</v>
      </c>
      <c r="J101" s="4"/>
      <c r="K101" s="4"/>
    </row>
    <row r="102" spans="1:11" x14ac:dyDescent="0.25">
      <c r="A102" s="5"/>
      <c r="B102" s="4"/>
      <c r="C102" s="4"/>
      <c r="F102" s="4"/>
      <c r="G102" s="4"/>
      <c r="J102" s="4"/>
      <c r="K102" s="4"/>
    </row>
    <row r="103" spans="1:11" s="1" customFormat="1" ht="14" x14ac:dyDescent="0.25">
      <c r="A103" s="3" t="s">
        <v>81</v>
      </c>
      <c r="F103" s="3" t="s">
        <v>82</v>
      </c>
    </row>
    <row r="104" spans="1:11" s="19" customFormat="1" ht="16.25" customHeight="1" x14ac:dyDescent="0.25">
      <c r="A104" s="19" t="s">
        <v>32</v>
      </c>
      <c r="F104" s="19" t="s">
        <v>83</v>
      </c>
    </row>
    <row r="105" spans="1:11" ht="13" x14ac:dyDescent="0.25">
      <c r="B105" s="4" t="s">
        <v>17</v>
      </c>
      <c r="C105" s="7" t="s">
        <v>24</v>
      </c>
      <c r="D105" s="7" t="s">
        <v>25</v>
      </c>
      <c r="F105" s="7"/>
      <c r="G105" s="4" t="s">
        <v>17</v>
      </c>
      <c r="H105" s="7" t="s">
        <v>24</v>
      </c>
      <c r="I105" s="7" t="s">
        <v>25</v>
      </c>
    </row>
    <row r="106" spans="1:11" x14ac:dyDescent="0.25">
      <c r="B106" s="14">
        <v>915</v>
      </c>
      <c r="C106" s="14">
        <v>1028</v>
      </c>
      <c r="D106" s="14">
        <v>822</v>
      </c>
      <c r="F106" s="7"/>
      <c r="G106" s="4">
        <v>588</v>
      </c>
      <c r="H106" s="4">
        <v>774</v>
      </c>
      <c r="I106" s="4">
        <v>582</v>
      </c>
    </row>
    <row r="107" spans="1:11" ht="14" customHeight="1" x14ac:dyDescent="0.25">
      <c r="B107" s="14">
        <v>980</v>
      </c>
      <c r="C107" s="14">
        <v>912</v>
      </c>
      <c r="D107" s="14">
        <v>885</v>
      </c>
      <c r="F107" s="7"/>
      <c r="G107" s="4">
        <v>623</v>
      </c>
      <c r="H107" s="4">
        <v>709</v>
      </c>
      <c r="I107" s="4">
        <v>628</v>
      </c>
    </row>
    <row r="108" spans="1:11" x14ac:dyDescent="0.25">
      <c r="B108" s="14">
        <v>847</v>
      </c>
      <c r="C108" s="14">
        <v>904</v>
      </c>
      <c r="D108" s="14">
        <v>900</v>
      </c>
      <c r="F108" s="7"/>
      <c r="G108" s="4">
        <v>586</v>
      </c>
      <c r="H108" s="4">
        <v>643</v>
      </c>
      <c r="I108" s="4">
        <v>995</v>
      </c>
    </row>
    <row r="109" spans="1:11" x14ac:dyDescent="0.25">
      <c r="B109" s="14">
        <v>956</v>
      </c>
      <c r="C109" s="14">
        <v>800</v>
      </c>
      <c r="D109" s="14">
        <v>987</v>
      </c>
      <c r="F109" s="7"/>
      <c r="G109" s="4">
        <v>758</v>
      </c>
      <c r="H109" s="4">
        <v>550</v>
      </c>
      <c r="I109" s="4">
        <v>554</v>
      </c>
    </row>
    <row r="110" spans="1:11" x14ac:dyDescent="0.25">
      <c r="B110" s="14">
        <v>975</v>
      </c>
      <c r="C110" s="14">
        <v>796</v>
      </c>
      <c r="D110" s="14">
        <v>863</v>
      </c>
      <c r="F110" s="7"/>
      <c r="G110" s="4">
        <v>659</v>
      </c>
      <c r="H110" s="4">
        <v>558</v>
      </c>
      <c r="I110" s="4">
        <v>898</v>
      </c>
    </row>
    <row r="111" spans="1:11" x14ac:dyDescent="0.25">
      <c r="B111" s="14">
        <v>858</v>
      </c>
      <c r="C111" s="14">
        <v>838</v>
      </c>
      <c r="D111" s="14">
        <v>706</v>
      </c>
      <c r="F111" s="7"/>
      <c r="G111" s="4">
        <v>487</v>
      </c>
      <c r="H111" s="4">
        <v>832</v>
      </c>
      <c r="I111" s="4">
        <v>718</v>
      </c>
    </row>
    <row r="113" spans="1:5" ht="13" x14ac:dyDescent="0.25">
      <c r="A113" s="3" t="s">
        <v>84</v>
      </c>
      <c r="B113" s="5" t="s">
        <v>85</v>
      </c>
    </row>
    <row r="114" spans="1:5" ht="15" x14ac:dyDescent="0.3">
      <c r="B114" s="27" t="s">
        <v>86</v>
      </c>
      <c r="C114" s="27" t="s">
        <v>87</v>
      </c>
      <c r="D114" s="29" t="s">
        <v>88</v>
      </c>
      <c r="E114" s="29" t="s">
        <v>89</v>
      </c>
    </row>
    <row r="115" spans="1:5" x14ac:dyDescent="0.25">
      <c r="B115" s="20">
        <v>9</v>
      </c>
      <c r="C115" s="20">
        <v>18</v>
      </c>
      <c r="D115" s="20">
        <v>5</v>
      </c>
      <c r="E115" s="20">
        <v>8</v>
      </c>
    </row>
    <row r="116" spans="1:5" x14ac:dyDescent="0.25">
      <c r="B116" s="20">
        <v>10</v>
      </c>
      <c r="C116" s="20">
        <v>12</v>
      </c>
      <c r="D116" s="20">
        <v>5</v>
      </c>
      <c r="E116" s="20">
        <v>9</v>
      </c>
    </row>
    <row r="117" spans="1:5" x14ac:dyDescent="0.25">
      <c r="B117" s="20">
        <v>13</v>
      </c>
      <c r="C117" s="20">
        <v>13</v>
      </c>
      <c r="D117" s="20">
        <v>7</v>
      </c>
      <c r="E117" s="20">
        <v>7</v>
      </c>
    </row>
    <row r="118" spans="1:5" x14ac:dyDescent="0.25">
      <c r="B118" s="20">
        <v>7</v>
      </c>
      <c r="C118" s="20">
        <v>13</v>
      </c>
      <c r="D118" s="20">
        <v>8</v>
      </c>
      <c r="E118" s="20">
        <v>8</v>
      </c>
    </row>
    <row r="119" spans="1:5" x14ac:dyDescent="0.25">
      <c r="B119" s="20">
        <v>10</v>
      </c>
      <c r="C119" s="20">
        <v>14</v>
      </c>
      <c r="D119" s="20">
        <v>11</v>
      </c>
      <c r="E119" s="20">
        <v>7</v>
      </c>
    </row>
    <row r="120" spans="1:5" x14ac:dyDescent="0.25">
      <c r="B120" s="20">
        <v>14</v>
      </c>
      <c r="C120" s="20">
        <v>16</v>
      </c>
      <c r="D120" s="20">
        <v>6</v>
      </c>
      <c r="E120" s="20">
        <v>10</v>
      </c>
    </row>
    <row r="121" spans="1:5" x14ac:dyDescent="0.25">
      <c r="B121" s="20"/>
      <c r="E121" s="20"/>
    </row>
    <row r="122" spans="1:5" ht="13" x14ac:dyDescent="0.25">
      <c r="A122" s="3" t="s">
        <v>90</v>
      </c>
      <c r="B122" s="5" t="s">
        <v>91</v>
      </c>
      <c r="C122" s="20"/>
      <c r="E122" s="20"/>
    </row>
    <row r="123" spans="1:5" ht="15" x14ac:dyDescent="0.3">
      <c r="B123" s="27" t="s">
        <v>86</v>
      </c>
      <c r="C123" s="27" t="s">
        <v>87</v>
      </c>
      <c r="D123" s="29" t="s">
        <v>88</v>
      </c>
      <c r="E123" s="29" t="s">
        <v>89</v>
      </c>
    </row>
    <row r="124" spans="1:5" customFormat="1" ht="14" x14ac:dyDescent="0.25">
      <c r="B124" s="20">
        <v>42.39</v>
      </c>
      <c r="C124" s="20">
        <v>40.11</v>
      </c>
      <c r="D124" s="20">
        <v>54.69</v>
      </c>
      <c r="E124" s="20">
        <v>60.15</v>
      </c>
    </row>
    <row r="125" spans="1:5" customFormat="1" ht="14" x14ac:dyDescent="0.25">
      <c r="B125" s="20">
        <v>48.16</v>
      </c>
      <c r="C125" s="20">
        <v>42.81</v>
      </c>
      <c r="D125" s="20">
        <v>51.69</v>
      </c>
      <c r="E125" s="20">
        <v>56.25</v>
      </c>
    </row>
    <row r="126" spans="1:5" customFormat="1" ht="14" x14ac:dyDescent="0.25">
      <c r="B126" s="20">
        <v>46.25</v>
      </c>
      <c r="C126" s="20">
        <v>47.17</v>
      </c>
      <c r="D126" s="20">
        <v>50.83</v>
      </c>
      <c r="E126" s="20">
        <v>50.52</v>
      </c>
    </row>
    <row r="127" spans="1:5" customFormat="1" ht="14" x14ac:dyDescent="0.25">
      <c r="B127" s="20">
        <v>44.69</v>
      </c>
      <c r="C127" s="20">
        <v>40.35</v>
      </c>
      <c r="D127" s="20">
        <v>46.09</v>
      </c>
      <c r="E127" s="20">
        <v>49.55</v>
      </c>
    </row>
    <row r="128" spans="1:5" customFormat="1" ht="14" x14ac:dyDescent="0.25">
      <c r="B128" s="20">
        <v>52.01</v>
      </c>
      <c r="C128" s="20">
        <v>42.64</v>
      </c>
      <c r="D128" s="20">
        <v>46.14</v>
      </c>
      <c r="E128" s="20">
        <v>47.4</v>
      </c>
    </row>
    <row r="129" spans="1:11" customFormat="1" ht="14" x14ac:dyDescent="0.25">
      <c r="B129" s="20">
        <v>43.7</v>
      </c>
      <c r="C129" s="20">
        <v>42.11</v>
      </c>
      <c r="D129" s="20">
        <v>56.7</v>
      </c>
      <c r="E129" s="20">
        <v>59.12</v>
      </c>
    </row>
    <row r="130" spans="1:11" customFormat="1" ht="14" x14ac:dyDescent="0.25">
      <c r="B130" s="20"/>
      <c r="C130" s="20"/>
    </row>
    <row r="131" spans="1:11" s="1" customFormat="1" ht="14" x14ac:dyDescent="0.25">
      <c r="A131" s="3" t="s">
        <v>92</v>
      </c>
      <c r="B131" s="4"/>
      <c r="C131" s="4"/>
      <c r="F131" s="4"/>
      <c r="G131" s="4"/>
      <c r="J131" s="4"/>
      <c r="K131" s="4"/>
    </row>
    <row r="132" spans="1:11" s="19" customFormat="1" x14ac:dyDescent="0.25">
      <c r="A132" s="19" t="s">
        <v>93</v>
      </c>
    </row>
    <row r="133" spans="1:11" x14ac:dyDescent="0.25">
      <c r="C133" s="81" t="s">
        <v>38</v>
      </c>
      <c r="D133" s="81"/>
      <c r="E133" s="81"/>
      <c r="F133" s="81"/>
      <c r="G133" s="81"/>
      <c r="H133" s="81"/>
      <c r="I133" s="81"/>
      <c r="J133" s="81"/>
    </row>
    <row r="134" spans="1:11" ht="13" x14ac:dyDescent="0.25">
      <c r="B134" s="17" t="s">
        <v>40</v>
      </c>
      <c r="C134" s="4">
        <v>1.1499999999999999</v>
      </c>
      <c r="D134" s="4">
        <v>1.22</v>
      </c>
      <c r="E134" s="4">
        <v>1.1399999999999999</v>
      </c>
      <c r="F134" s="4">
        <v>0.96</v>
      </c>
      <c r="G134" s="4">
        <v>1.04</v>
      </c>
      <c r="H134" s="4">
        <v>0.57999999999999996</v>
      </c>
      <c r="I134" s="4">
        <v>0.61</v>
      </c>
      <c r="J134" s="4">
        <v>0.63</v>
      </c>
    </row>
    <row r="135" spans="1:11" ht="13" x14ac:dyDescent="0.25">
      <c r="C135" s="80" t="s">
        <v>41</v>
      </c>
      <c r="D135" s="80"/>
      <c r="E135" s="80"/>
      <c r="F135" s="80"/>
      <c r="G135" s="80"/>
      <c r="H135" s="80"/>
      <c r="I135" s="80"/>
      <c r="J135" s="80"/>
    </row>
    <row r="136" spans="1:11" ht="13" x14ac:dyDescent="0.25">
      <c r="B136" s="17" t="s">
        <v>40</v>
      </c>
      <c r="C136" s="4">
        <v>0.55000000000000004</v>
      </c>
      <c r="D136" s="4">
        <v>0.54</v>
      </c>
      <c r="E136" s="4">
        <v>0.57999999999999996</v>
      </c>
      <c r="F136" s="4">
        <v>0.56000000000000005</v>
      </c>
      <c r="G136" s="4">
        <v>0.52</v>
      </c>
      <c r="H136" s="4">
        <v>1.21</v>
      </c>
      <c r="I136" s="4">
        <v>1.77</v>
      </c>
      <c r="J136" s="4">
        <v>1.05</v>
      </c>
    </row>
    <row r="137" spans="1:11" customFormat="1" ht="14" x14ac:dyDescent="0.25"/>
    <row r="138" spans="1:11" customFormat="1" ht="14" x14ac:dyDescent="0.25"/>
    <row r="139" spans="1:11" customFormat="1" ht="14" x14ac:dyDescent="0.25"/>
    <row r="140" spans="1:11" customFormat="1" ht="14" x14ac:dyDescent="0.25"/>
    <row r="141" spans="1:11" customFormat="1" ht="14" x14ac:dyDescent="0.25"/>
    <row r="142" spans="1:11" customFormat="1" ht="14" x14ac:dyDescent="0.25"/>
    <row r="143" spans="1:11" customFormat="1" ht="14" x14ac:dyDescent="0.25"/>
    <row r="144" spans="1:11" customFormat="1" ht="14" x14ac:dyDescent="0.25"/>
    <row r="145" customFormat="1" ht="14" x14ac:dyDescent="0.25"/>
    <row r="146" customFormat="1" ht="14" x14ac:dyDescent="0.25"/>
  </sheetData>
  <mergeCells count="11">
    <mergeCell ref="C21:E21"/>
    <mergeCell ref="F21:H21"/>
    <mergeCell ref="I21:K21"/>
    <mergeCell ref="C31:E31"/>
    <mergeCell ref="F31:H31"/>
    <mergeCell ref="I31:K31"/>
    <mergeCell ref="B41:C41"/>
    <mergeCell ref="B49:D49"/>
    <mergeCell ref="E49:G49"/>
    <mergeCell ref="C133:J133"/>
    <mergeCell ref="C135:J135"/>
  </mergeCells>
  <phoneticPr fontId="25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5"/>
  <sheetViews>
    <sheetView workbookViewId="0"/>
  </sheetViews>
  <sheetFormatPr defaultColWidth="8.81640625" defaultRowHeight="14" x14ac:dyDescent="0.25"/>
  <cols>
    <col min="2" max="2" width="15.6328125" customWidth="1"/>
  </cols>
  <sheetData>
    <row r="1" spans="1:16" x14ac:dyDescent="0.25">
      <c r="A1" s="2" t="s">
        <v>94</v>
      </c>
    </row>
    <row r="2" spans="1:16" s="1" customFormat="1" x14ac:dyDescent="0.25">
      <c r="A2" s="3" t="s">
        <v>95</v>
      </c>
    </row>
    <row r="3" spans="1:16" s="19" customFormat="1" ht="12.5" x14ac:dyDescent="0.25">
      <c r="A3" s="19" t="s">
        <v>80</v>
      </c>
    </row>
    <row r="4" spans="1:16" s="5" customFormat="1" ht="12.5" x14ac:dyDescent="0.25">
      <c r="A4" s="7"/>
      <c r="B4" s="4" t="s">
        <v>17</v>
      </c>
      <c r="C4" s="4">
        <v>376</v>
      </c>
      <c r="D4" s="4">
        <v>251</v>
      </c>
      <c r="E4" s="4">
        <v>258</v>
      </c>
      <c r="F4" s="4">
        <v>445</v>
      </c>
      <c r="G4" s="4">
        <v>248</v>
      </c>
      <c r="H4" s="4">
        <v>184</v>
      </c>
    </row>
    <row r="5" spans="1:16" s="5" customFormat="1" ht="13" x14ac:dyDescent="0.25">
      <c r="A5" s="7"/>
      <c r="B5" s="4" t="s">
        <v>45</v>
      </c>
      <c r="C5" s="4">
        <v>207</v>
      </c>
      <c r="D5" s="4">
        <v>200</v>
      </c>
      <c r="E5" s="4">
        <v>120</v>
      </c>
      <c r="F5" s="4">
        <v>71</v>
      </c>
      <c r="G5" s="4">
        <v>69</v>
      </c>
      <c r="H5" s="4">
        <v>36</v>
      </c>
      <c r="M5" s="4"/>
      <c r="N5" s="4"/>
      <c r="O5" s="4"/>
      <c r="P5" s="4"/>
    </row>
    <row r="6" spans="1:16" s="5" customFormat="1" ht="12.5" x14ac:dyDescent="0.25">
      <c r="A6" s="7"/>
      <c r="B6" s="4" t="s">
        <v>46</v>
      </c>
      <c r="C6" s="4">
        <v>160</v>
      </c>
      <c r="D6" s="4">
        <v>140</v>
      </c>
      <c r="E6" s="4">
        <v>126</v>
      </c>
      <c r="F6" s="4">
        <v>83</v>
      </c>
      <c r="G6" s="4">
        <v>160</v>
      </c>
      <c r="H6" s="4">
        <v>107</v>
      </c>
      <c r="M6" s="4"/>
      <c r="N6" s="4"/>
      <c r="O6" s="4"/>
      <c r="P6" s="4"/>
    </row>
    <row r="7" spans="1:16" s="5" customFormat="1" ht="13" x14ac:dyDescent="0.25">
      <c r="A7" s="7"/>
      <c r="B7" s="4" t="s">
        <v>47</v>
      </c>
      <c r="C7" s="4">
        <v>23</v>
      </c>
      <c r="D7" s="4">
        <v>19</v>
      </c>
      <c r="E7" s="4">
        <v>0</v>
      </c>
      <c r="F7" s="4">
        <v>0</v>
      </c>
      <c r="G7" s="4">
        <v>0</v>
      </c>
      <c r="H7" s="4">
        <v>0</v>
      </c>
      <c r="M7" s="4"/>
      <c r="N7" s="4"/>
      <c r="O7" s="4"/>
      <c r="P7" s="4"/>
    </row>
    <row r="8" spans="1:16" s="5" customFormat="1" ht="12.5" x14ac:dyDescent="0.25">
      <c r="A8" s="7"/>
      <c r="B8" s="4"/>
      <c r="C8" s="4"/>
      <c r="D8" s="4"/>
      <c r="E8" s="4"/>
      <c r="M8" s="4"/>
      <c r="N8" s="4"/>
      <c r="O8" s="4"/>
      <c r="P8" s="4"/>
    </row>
    <row r="9" spans="1:16" s="1" customFormat="1" x14ac:dyDescent="0.25">
      <c r="A9" s="3" t="s">
        <v>96</v>
      </c>
      <c r="B9" s="4"/>
      <c r="C9" s="4"/>
      <c r="D9" s="4"/>
      <c r="E9" s="4"/>
      <c r="M9" s="4"/>
      <c r="N9" s="4"/>
      <c r="O9" s="4"/>
      <c r="P9" s="4"/>
    </row>
    <row r="10" spans="1:16" s="19" customFormat="1" ht="12.5" x14ac:dyDescent="0.25">
      <c r="A10" s="19" t="s">
        <v>97</v>
      </c>
    </row>
    <row r="11" spans="1:16" s="5" customFormat="1" ht="12.5" x14ac:dyDescent="0.25">
      <c r="A11" s="7"/>
      <c r="B11" s="4" t="s">
        <v>17</v>
      </c>
      <c r="C11" s="4">
        <v>613</v>
      </c>
      <c r="D11" s="4">
        <v>512</v>
      </c>
      <c r="E11" s="4">
        <v>338</v>
      </c>
      <c r="F11" s="4">
        <v>448</v>
      </c>
      <c r="G11" s="4">
        <v>452</v>
      </c>
      <c r="H11" s="4">
        <v>407</v>
      </c>
    </row>
    <row r="12" spans="1:16" s="5" customFormat="1" ht="13" x14ac:dyDescent="0.25">
      <c r="A12" s="7"/>
      <c r="B12" s="4" t="s">
        <v>45</v>
      </c>
      <c r="C12" s="4">
        <v>610</v>
      </c>
      <c r="D12" s="4">
        <v>344</v>
      </c>
      <c r="E12" s="4">
        <v>527</v>
      </c>
      <c r="F12" s="4">
        <v>367</v>
      </c>
      <c r="G12" s="4">
        <v>447</v>
      </c>
      <c r="H12" s="4">
        <v>354</v>
      </c>
    </row>
    <row r="13" spans="1:16" s="5" customFormat="1" ht="12.5" x14ac:dyDescent="0.25">
      <c r="A13" s="7"/>
      <c r="B13" s="4" t="s">
        <v>46</v>
      </c>
      <c r="C13" s="4">
        <v>516</v>
      </c>
      <c r="D13" s="4">
        <v>478</v>
      </c>
      <c r="E13" s="4">
        <v>460</v>
      </c>
      <c r="F13" s="4">
        <v>442</v>
      </c>
      <c r="G13" s="4">
        <v>328</v>
      </c>
      <c r="H13" s="4">
        <v>373</v>
      </c>
    </row>
    <row r="14" spans="1:16" s="5" customFormat="1" ht="13" x14ac:dyDescent="0.25">
      <c r="A14" s="7"/>
      <c r="B14" s="4" t="s">
        <v>47</v>
      </c>
      <c r="C14" s="4">
        <v>309</v>
      </c>
      <c r="D14" s="4">
        <v>295</v>
      </c>
      <c r="E14" s="4">
        <v>79</v>
      </c>
      <c r="F14" s="4">
        <v>156</v>
      </c>
      <c r="G14" s="4">
        <v>91</v>
      </c>
      <c r="H14" s="4">
        <v>212</v>
      </c>
    </row>
    <row r="15" spans="1:16" s="5" customFormat="1" ht="12.5" x14ac:dyDescent="0.25">
      <c r="A15" s="7"/>
      <c r="B15" s="4"/>
      <c r="C15" s="4"/>
      <c r="D15" s="4"/>
      <c r="E15" s="4"/>
      <c r="F15" s="4"/>
      <c r="G15" s="4"/>
      <c r="H15" s="4"/>
    </row>
    <row r="16" spans="1:16" s="5" customFormat="1" ht="13" x14ac:dyDescent="0.25">
      <c r="A16" s="3" t="s">
        <v>98</v>
      </c>
      <c r="C16" s="4"/>
      <c r="D16" s="4"/>
      <c r="E16" s="4"/>
      <c r="F16" s="4"/>
    </row>
    <row r="17" spans="1:8" s="19" customFormat="1" ht="12.5" x14ac:dyDescent="0.25">
      <c r="A17" s="19" t="s">
        <v>99</v>
      </c>
    </row>
    <row r="18" spans="1:8" s="5" customFormat="1" ht="12.5" x14ac:dyDescent="0.25">
      <c r="A18" s="7"/>
      <c r="B18" s="4" t="s">
        <v>17</v>
      </c>
      <c r="C18" s="4">
        <v>1834</v>
      </c>
      <c r="D18" s="4">
        <v>1743</v>
      </c>
      <c r="E18" s="4">
        <v>911</v>
      </c>
      <c r="F18" s="4">
        <v>865</v>
      </c>
      <c r="G18" s="4">
        <v>1565</v>
      </c>
      <c r="H18" s="4">
        <v>960</v>
      </c>
    </row>
    <row r="19" spans="1:8" s="5" customFormat="1" ht="13" x14ac:dyDescent="0.25">
      <c r="A19" s="7"/>
      <c r="B19" s="4" t="s">
        <v>45</v>
      </c>
      <c r="C19" s="4">
        <v>1396</v>
      </c>
      <c r="D19" s="4">
        <v>1499</v>
      </c>
      <c r="E19" s="4">
        <v>847</v>
      </c>
      <c r="F19" s="4">
        <v>1020</v>
      </c>
      <c r="G19" s="4">
        <v>1345</v>
      </c>
      <c r="H19" s="4">
        <v>1484</v>
      </c>
    </row>
    <row r="20" spans="1:8" s="5" customFormat="1" ht="12.5" x14ac:dyDescent="0.25">
      <c r="A20" s="7"/>
      <c r="B20" s="4" t="s">
        <v>46</v>
      </c>
      <c r="C20" s="4">
        <v>856</v>
      </c>
      <c r="D20" s="4">
        <v>935</v>
      </c>
      <c r="E20" s="4">
        <v>1269</v>
      </c>
      <c r="F20" s="4">
        <v>1329</v>
      </c>
      <c r="G20" s="4">
        <v>841</v>
      </c>
      <c r="H20" s="4">
        <v>702</v>
      </c>
    </row>
    <row r="21" spans="1:8" s="5" customFormat="1" ht="13" x14ac:dyDescent="0.25">
      <c r="A21" s="7"/>
      <c r="B21" s="4" t="s">
        <v>47</v>
      </c>
      <c r="C21" s="4">
        <v>354</v>
      </c>
      <c r="D21" s="4">
        <v>826</v>
      </c>
      <c r="E21" s="4">
        <v>479</v>
      </c>
      <c r="F21" s="4">
        <v>588</v>
      </c>
      <c r="G21" s="4">
        <v>314</v>
      </c>
      <c r="H21" s="4">
        <v>644</v>
      </c>
    </row>
    <row r="25" spans="1:8" s="5" customFormat="1" ht="12.5" x14ac:dyDescent="0.25">
      <c r="A25" s="7"/>
    </row>
  </sheetData>
  <phoneticPr fontId="25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79"/>
  <sheetViews>
    <sheetView workbookViewId="0"/>
  </sheetViews>
  <sheetFormatPr defaultColWidth="8.81640625" defaultRowHeight="14" x14ac:dyDescent="0.25"/>
  <cols>
    <col min="1" max="1" width="16.90625" style="1" customWidth="1"/>
    <col min="2" max="2" width="14.6328125" style="1" customWidth="1"/>
    <col min="3" max="3" width="9.90625" style="1" customWidth="1"/>
    <col min="4" max="4" width="8.81640625" style="1"/>
    <col min="5" max="5" width="9.81640625" style="1" customWidth="1"/>
    <col min="6" max="6" width="11.54296875" style="1" customWidth="1"/>
    <col min="7" max="7" width="11.453125" style="1" customWidth="1"/>
    <col min="8" max="8" width="10.81640625" style="1" customWidth="1"/>
    <col min="9" max="9" width="11.1796875" style="1" customWidth="1"/>
    <col min="10" max="10" width="16.1796875" style="1" customWidth="1"/>
    <col min="11" max="11" width="10.1796875" style="1" customWidth="1"/>
    <col min="12" max="12" width="11.81640625" style="1" customWidth="1"/>
    <col min="13" max="13" width="8.81640625" style="1"/>
    <col min="14" max="14" width="10.1796875" style="1" customWidth="1"/>
    <col min="15" max="15" width="10.90625" style="1" customWidth="1"/>
    <col min="16" max="18" width="8.81640625" style="1"/>
    <col min="19" max="19" width="10.90625" style="1" customWidth="1"/>
    <col min="20" max="22" width="8.81640625" style="1"/>
    <col min="23" max="23" width="9.81640625" style="1" customWidth="1"/>
    <col min="24" max="16384" width="8.81640625" style="1"/>
  </cols>
  <sheetData>
    <row r="1" spans="1:15" x14ac:dyDescent="0.25">
      <c r="A1" s="2" t="s">
        <v>138</v>
      </c>
    </row>
    <row r="2" spans="1:15" x14ac:dyDescent="0.25">
      <c r="A2" s="4" t="s">
        <v>101</v>
      </c>
      <c r="E2" s="22"/>
    </row>
    <row r="3" spans="1:15" x14ac:dyDescent="0.25">
      <c r="A3" s="3" t="s">
        <v>139</v>
      </c>
      <c r="E3" s="3" t="s">
        <v>140</v>
      </c>
      <c r="I3" s="3" t="s">
        <v>141</v>
      </c>
      <c r="M3" s="3" t="s">
        <v>142</v>
      </c>
    </row>
    <row r="4" spans="1:15" ht="14.5" x14ac:dyDescent="0.25">
      <c r="A4" s="4" t="s">
        <v>143</v>
      </c>
      <c r="E4" s="4" t="s">
        <v>144</v>
      </c>
      <c r="I4" s="4" t="s">
        <v>391</v>
      </c>
      <c r="M4" s="4" t="s">
        <v>386</v>
      </c>
    </row>
    <row r="5" spans="1:15" ht="25" x14ac:dyDescent="0.25">
      <c r="A5" s="11" t="s">
        <v>106</v>
      </c>
      <c r="B5" s="4" t="s">
        <v>17</v>
      </c>
      <c r="C5" s="7" t="s">
        <v>45</v>
      </c>
      <c r="E5" s="11" t="s">
        <v>106</v>
      </c>
      <c r="F5" s="4" t="s">
        <v>17</v>
      </c>
      <c r="G5" s="7" t="s">
        <v>45</v>
      </c>
      <c r="I5" s="11" t="s">
        <v>106</v>
      </c>
      <c r="J5" s="4" t="s">
        <v>17</v>
      </c>
      <c r="K5" s="7" t="s">
        <v>45</v>
      </c>
      <c r="M5" s="11" t="s">
        <v>106</v>
      </c>
      <c r="N5" s="4" t="s">
        <v>17</v>
      </c>
      <c r="O5" s="7" t="s">
        <v>45</v>
      </c>
    </row>
    <row r="6" spans="1:15" x14ac:dyDescent="0.25">
      <c r="B6" s="6">
        <v>3.52</v>
      </c>
      <c r="C6" s="6">
        <v>9.26</v>
      </c>
      <c r="F6" s="6">
        <v>8.43</v>
      </c>
      <c r="G6" s="6">
        <v>18.02</v>
      </c>
      <c r="J6" s="6">
        <v>11.74</v>
      </c>
      <c r="K6" s="6">
        <v>8.9</v>
      </c>
      <c r="N6" s="6">
        <v>1.28</v>
      </c>
      <c r="O6" s="6">
        <v>1.53</v>
      </c>
    </row>
    <row r="7" spans="1:15" x14ac:dyDescent="0.25">
      <c r="B7" s="6">
        <v>2.81</v>
      </c>
      <c r="C7" s="6">
        <v>2.89</v>
      </c>
      <c r="F7" s="6">
        <v>7.93</v>
      </c>
      <c r="G7" s="6">
        <v>4.59</v>
      </c>
      <c r="J7" s="6">
        <v>10.029999999999999</v>
      </c>
      <c r="K7" s="6">
        <v>12.81</v>
      </c>
      <c r="N7" s="6">
        <v>1.24</v>
      </c>
      <c r="O7" s="6">
        <v>1.1599999999999999</v>
      </c>
    </row>
    <row r="8" spans="1:15" x14ac:dyDescent="0.25">
      <c r="B8" s="6">
        <v>2.17</v>
      </c>
      <c r="C8" s="6">
        <v>4.43</v>
      </c>
      <c r="F8" s="6">
        <v>8.9600000000000009</v>
      </c>
      <c r="G8" s="6">
        <v>14.5</v>
      </c>
      <c r="J8" s="6">
        <v>11.13</v>
      </c>
      <c r="K8" s="6">
        <v>10.130000000000001</v>
      </c>
      <c r="N8" s="6">
        <v>1.42</v>
      </c>
      <c r="O8" s="6">
        <v>1.29</v>
      </c>
    </row>
    <row r="9" spans="1:15" x14ac:dyDescent="0.25">
      <c r="B9" s="6">
        <v>5.55</v>
      </c>
      <c r="C9" s="6">
        <v>6.52</v>
      </c>
      <c r="F9" s="6">
        <v>9.82</v>
      </c>
      <c r="G9" s="6">
        <v>10.45</v>
      </c>
      <c r="J9" s="6">
        <v>13.32</v>
      </c>
      <c r="K9" s="6">
        <v>8.75</v>
      </c>
      <c r="N9" s="6">
        <v>1.25</v>
      </c>
      <c r="O9" s="6">
        <v>1.74</v>
      </c>
    </row>
    <row r="10" spans="1:15" x14ac:dyDescent="0.25">
      <c r="B10" s="6">
        <v>1.74</v>
      </c>
      <c r="C10" s="6">
        <v>4.0199999999999996</v>
      </c>
      <c r="F10" s="6">
        <v>7.11</v>
      </c>
      <c r="G10" s="6">
        <v>9.81</v>
      </c>
      <c r="J10" s="6">
        <v>12.13</v>
      </c>
      <c r="K10" s="6">
        <v>11.29</v>
      </c>
      <c r="N10" s="6">
        <v>1.26</v>
      </c>
      <c r="O10" s="6">
        <v>1.51</v>
      </c>
    </row>
    <row r="11" spans="1:15" x14ac:dyDescent="0.25">
      <c r="B11" s="6">
        <v>16.21</v>
      </c>
      <c r="C11" s="6">
        <v>7.75</v>
      </c>
      <c r="E11" s="4"/>
      <c r="F11" s="6">
        <v>18.940000000000001</v>
      </c>
      <c r="G11" s="6">
        <v>15.5</v>
      </c>
      <c r="J11" s="6">
        <v>13.58</v>
      </c>
      <c r="K11" s="6">
        <v>8.9600000000000009</v>
      </c>
      <c r="N11" s="6">
        <v>1.37</v>
      </c>
      <c r="O11" s="6">
        <v>1.78</v>
      </c>
    </row>
    <row r="12" spans="1:15" x14ac:dyDescent="0.25">
      <c r="B12" s="4"/>
      <c r="C12" s="4"/>
      <c r="F12" s="4"/>
      <c r="G12" s="4"/>
      <c r="I12" s="4"/>
      <c r="J12" s="4"/>
      <c r="K12" s="4"/>
    </row>
    <row r="13" spans="1:15" x14ac:dyDescent="0.25">
      <c r="A13" s="3" t="s">
        <v>145</v>
      </c>
      <c r="E13" s="3" t="s">
        <v>146</v>
      </c>
      <c r="I13" s="3" t="s">
        <v>147</v>
      </c>
      <c r="M13" s="3" t="s">
        <v>148</v>
      </c>
    </row>
    <row r="14" spans="1:15" ht="14.5" x14ac:dyDescent="0.25">
      <c r="A14" s="4" t="s">
        <v>387</v>
      </c>
      <c r="E14" s="4" t="s">
        <v>388</v>
      </c>
      <c r="I14" s="4" t="s">
        <v>389</v>
      </c>
      <c r="M14" s="4" t="s">
        <v>390</v>
      </c>
    </row>
    <row r="15" spans="1:15" ht="27.5" customHeight="1" x14ac:dyDescent="0.25">
      <c r="A15" s="11" t="s">
        <v>106</v>
      </c>
      <c r="B15" s="4" t="s">
        <v>17</v>
      </c>
      <c r="C15" s="7" t="s">
        <v>45</v>
      </c>
      <c r="E15" s="11" t="s">
        <v>106</v>
      </c>
      <c r="F15" s="4" t="s">
        <v>17</v>
      </c>
      <c r="G15" s="7" t="s">
        <v>45</v>
      </c>
      <c r="I15" s="11" t="s">
        <v>106</v>
      </c>
      <c r="J15" s="4" t="s">
        <v>17</v>
      </c>
      <c r="K15" s="7" t="s">
        <v>45</v>
      </c>
      <c r="M15" s="11" t="s">
        <v>106</v>
      </c>
      <c r="N15" s="4" t="s">
        <v>17</v>
      </c>
      <c r="O15" s="7" t="s">
        <v>45</v>
      </c>
    </row>
    <row r="16" spans="1:15" x14ac:dyDescent="0.25">
      <c r="B16" s="6">
        <v>26.61</v>
      </c>
      <c r="C16" s="6">
        <v>17.2</v>
      </c>
      <c r="F16" s="6">
        <v>4.53</v>
      </c>
      <c r="G16" s="6">
        <v>2.81</v>
      </c>
      <c r="J16" s="18">
        <v>32.9</v>
      </c>
      <c r="K16" s="18">
        <v>38.79</v>
      </c>
      <c r="N16" s="6">
        <v>5.69</v>
      </c>
      <c r="O16" s="6">
        <v>3.52</v>
      </c>
    </row>
    <row r="17" spans="1:15" x14ac:dyDescent="0.25">
      <c r="A17" s="1" t="s">
        <v>149</v>
      </c>
      <c r="B17" s="6">
        <v>19.61</v>
      </c>
      <c r="C17" s="6">
        <v>19.100000000000001</v>
      </c>
      <c r="F17" s="6">
        <v>4.4000000000000004</v>
      </c>
      <c r="G17" s="6">
        <v>6.53</v>
      </c>
      <c r="J17" s="18">
        <v>24.77</v>
      </c>
      <c r="K17" s="18">
        <v>27.07</v>
      </c>
      <c r="N17" s="6">
        <v>3.76</v>
      </c>
      <c r="O17" s="6">
        <v>6</v>
      </c>
    </row>
    <row r="18" spans="1:15" x14ac:dyDescent="0.25">
      <c r="B18" s="6">
        <v>23.87</v>
      </c>
      <c r="C18" s="6">
        <v>16.649999999999999</v>
      </c>
      <c r="F18" s="6">
        <v>3.58</v>
      </c>
      <c r="G18" s="6">
        <v>5.95</v>
      </c>
      <c r="J18" s="18">
        <v>37.89</v>
      </c>
      <c r="K18" s="18">
        <v>27.85</v>
      </c>
      <c r="N18" s="6">
        <v>3.66</v>
      </c>
      <c r="O18" s="6">
        <v>6.15</v>
      </c>
    </row>
    <row r="19" spans="1:15" x14ac:dyDescent="0.25">
      <c r="B19" s="6">
        <v>28.25</v>
      </c>
      <c r="C19" s="6">
        <v>26.67</v>
      </c>
      <c r="F19" s="6">
        <v>5.63</v>
      </c>
      <c r="G19" s="6">
        <v>5.83</v>
      </c>
      <c r="J19" s="18">
        <v>30.68</v>
      </c>
      <c r="K19" s="18">
        <v>30.97</v>
      </c>
      <c r="N19" s="6">
        <v>5.54</v>
      </c>
      <c r="O19" s="6">
        <v>4.45</v>
      </c>
    </row>
    <row r="20" spans="1:15" x14ac:dyDescent="0.25">
      <c r="B20" s="6">
        <v>20.010000000000002</v>
      </c>
      <c r="C20" s="6">
        <v>24.14</v>
      </c>
      <c r="F20" s="6">
        <v>3.69</v>
      </c>
      <c r="G20" s="6">
        <v>7.38</v>
      </c>
      <c r="J20" s="18">
        <v>31.8</v>
      </c>
      <c r="K20" s="18">
        <v>26.54</v>
      </c>
      <c r="N20" s="6">
        <v>4.43</v>
      </c>
      <c r="O20" s="6">
        <v>5.35</v>
      </c>
    </row>
    <row r="21" spans="1:15" x14ac:dyDescent="0.25">
      <c r="B21" s="6">
        <v>28.45</v>
      </c>
      <c r="C21" s="6">
        <v>33.75</v>
      </c>
      <c r="F21" s="6">
        <v>4.72</v>
      </c>
      <c r="G21" s="6">
        <v>5.24</v>
      </c>
      <c r="J21" s="18">
        <v>31.93</v>
      </c>
      <c r="K21" s="18">
        <v>32.53</v>
      </c>
      <c r="N21" s="6">
        <v>4.08</v>
      </c>
      <c r="O21" s="6">
        <v>7.62</v>
      </c>
    </row>
    <row r="23" spans="1:15" x14ac:dyDescent="0.25">
      <c r="A23" s="3" t="s">
        <v>150</v>
      </c>
    </row>
    <row r="24" spans="1:15" x14ac:dyDescent="0.25">
      <c r="A24" s="4" t="s">
        <v>151</v>
      </c>
    </row>
    <row r="25" spans="1:15" ht="14" customHeight="1" x14ac:dyDescent="0.25">
      <c r="A25" s="4"/>
      <c r="B25" s="78" t="s">
        <v>17</v>
      </c>
      <c r="C25" s="78"/>
      <c r="D25" s="78"/>
      <c r="E25" s="78"/>
      <c r="F25" s="78"/>
    </row>
    <row r="26" spans="1:15" x14ac:dyDescent="0.25">
      <c r="A26" s="17" t="s">
        <v>152</v>
      </c>
      <c r="B26" s="4">
        <v>2.52</v>
      </c>
      <c r="C26" s="4">
        <v>0.55000000000000004</v>
      </c>
      <c r="D26" s="4">
        <v>0.82</v>
      </c>
      <c r="E26" s="4">
        <v>1.32</v>
      </c>
      <c r="F26" s="4">
        <v>0.66</v>
      </c>
    </row>
    <row r="27" spans="1:15" x14ac:dyDescent="0.25">
      <c r="A27" s="17" t="s">
        <v>153</v>
      </c>
      <c r="B27" s="4">
        <v>1.5</v>
      </c>
      <c r="C27" s="4">
        <v>0.89</v>
      </c>
      <c r="D27" s="4">
        <v>0.83</v>
      </c>
      <c r="E27" s="4">
        <v>0.75</v>
      </c>
      <c r="F27" s="4">
        <v>1.21</v>
      </c>
    </row>
    <row r="28" spans="1:15" x14ac:dyDescent="0.25">
      <c r="A28" s="17" t="s">
        <v>403</v>
      </c>
      <c r="B28" s="4">
        <v>1.26</v>
      </c>
      <c r="C28" s="4">
        <v>0.69</v>
      </c>
      <c r="D28" s="4">
        <v>1.1399999999999999</v>
      </c>
      <c r="E28" s="4">
        <v>1.0900000000000001</v>
      </c>
      <c r="F28" s="4">
        <v>0.93</v>
      </c>
    </row>
    <row r="29" spans="1:15" x14ac:dyDescent="0.25">
      <c r="B29" s="84" t="s">
        <v>373</v>
      </c>
      <c r="C29" s="84"/>
      <c r="D29" s="84"/>
      <c r="E29" s="84"/>
      <c r="F29" s="84"/>
    </row>
    <row r="30" spans="1:15" x14ac:dyDescent="0.25">
      <c r="A30" s="17" t="s">
        <v>152</v>
      </c>
      <c r="B30" s="4">
        <v>4.59</v>
      </c>
      <c r="C30" s="4">
        <v>4.3</v>
      </c>
      <c r="D30" s="4">
        <v>6.07</v>
      </c>
      <c r="E30" s="4">
        <v>6.54</v>
      </c>
      <c r="F30" s="4">
        <v>4.3</v>
      </c>
    </row>
    <row r="31" spans="1:15" x14ac:dyDescent="0.25">
      <c r="A31" s="17" t="s">
        <v>153</v>
      </c>
      <c r="B31" s="4">
        <v>3.09</v>
      </c>
      <c r="C31" s="4">
        <v>3.12</v>
      </c>
      <c r="D31" s="4">
        <v>3.56</v>
      </c>
      <c r="E31" s="4">
        <v>4.6500000000000004</v>
      </c>
      <c r="F31" s="4">
        <v>2.33</v>
      </c>
    </row>
    <row r="32" spans="1:15" x14ac:dyDescent="0.25">
      <c r="A32" s="17" t="s">
        <v>403</v>
      </c>
      <c r="B32" s="4">
        <v>1.45</v>
      </c>
      <c r="C32" s="4">
        <v>1.71</v>
      </c>
      <c r="D32" s="4">
        <v>1.74</v>
      </c>
      <c r="E32" s="4">
        <v>1.28</v>
      </c>
      <c r="F32" s="4">
        <v>1.78</v>
      </c>
    </row>
    <row r="33" spans="1:26" x14ac:dyDescent="0.25">
      <c r="B33" s="78" t="s">
        <v>154</v>
      </c>
      <c r="C33" s="78"/>
      <c r="D33" s="78"/>
      <c r="E33" s="78"/>
      <c r="F33" s="78"/>
    </row>
    <row r="34" spans="1:26" x14ac:dyDescent="0.25">
      <c r="A34" s="17" t="s">
        <v>152</v>
      </c>
      <c r="B34" s="4">
        <v>5.23</v>
      </c>
      <c r="C34" s="4">
        <v>4.12</v>
      </c>
      <c r="D34" s="4">
        <v>13.05</v>
      </c>
      <c r="E34" s="4">
        <v>4.67</v>
      </c>
      <c r="F34" s="4">
        <v>3.45</v>
      </c>
    </row>
    <row r="35" spans="1:26" x14ac:dyDescent="0.25">
      <c r="A35" s="17" t="s">
        <v>153</v>
      </c>
      <c r="B35" s="4">
        <v>2.36</v>
      </c>
      <c r="C35" s="4">
        <v>4.3600000000000003</v>
      </c>
      <c r="D35" s="4">
        <v>6.4</v>
      </c>
      <c r="E35" s="4">
        <v>2.92</v>
      </c>
      <c r="F35" s="4">
        <v>1.26</v>
      </c>
    </row>
    <row r="36" spans="1:26" x14ac:dyDescent="0.25">
      <c r="A36" s="17" t="s">
        <v>403</v>
      </c>
      <c r="B36" s="4">
        <v>1.1299999999999999</v>
      </c>
      <c r="C36" s="4">
        <v>1.01</v>
      </c>
      <c r="D36" s="4">
        <v>1.84</v>
      </c>
      <c r="E36" s="4">
        <v>1.18</v>
      </c>
      <c r="F36" s="4">
        <v>1.24</v>
      </c>
    </row>
    <row r="37" spans="1:26" x14ac:dyDescent="0.25">
      <c r="B37" s="78" t="s">
        <v>400</v>
      </c>
      <c r="C37" s="78"/>
      <c r="D37" s="78"/>
      <c r="E37" s="78"/>
      <c r="F37" s="78"/>
    </row>
    <row r="38" spans="1:26" x14ac:dyDescent="0.25">
      <c r="A38" s="17" t="s">
        <v>152</v>
      </c>
      <c r="B38" s="4">
        <v>16.48</v>
      </c>
      <c r="C38" s="4">
        <v>14.68</v>
      </c>
      <c r="D38" s="4">
        <v>11</v>
      </c>
      <c r="E38" s="4">
        <v>18.329999999999998</v>
      </c>
      <c r="F38" s="4">
        <v>7.43</v>
      </c>
    </row>
    <row r="39" spans="1:26" x14ac:dyDescent="0.25">
      <c r="A39" s="17" t="s">
        <v>402</v>
      </c>
      <c r="B39" s="4">
        <v>5.68</v>
      </c>
      <c r="C39" s="4">
        <v>4.57</v>
      </c>
      <c r="D39" s="4">
        <v>7.23</v>
      </c>
      <c r="E39" s="4">
        <v>6.5</v>
      </c>
      <c r="F39" s="4">
        <v>5.22</v>
      </c>
    </row>
    <row r="40" spans="1:26" x14ac:dyDescent="0.25">
      <c r="A40" s="17" t="s">
        <v>403</v>
      </c>
      <c r="B40" s="4">
        <v>4.45</v>
      </c>
      <c r="C40" s="4">
        <v>2.37</v>
      </c>
      <c r="D40" s="4">
        <v>3.09</v>
      </c>
      <c r="E40" s="4">
        <v>4.8099999999999996</v>
      </c>
      <c r="F40" s="4">
        <v>3.28</v>
      </c>
    </row>
    <row r="41" spans="1:26" x14ac:dyDescent="0.25">
      <c r="A41" s="44"/>
      <c r="C41" s="40"/>
      <c r="D41" s="41"/>
      <c r="E41" s="41"/>
      <c r="F41" s="41"/>
      <c r="G41" s="41"/>
      <c r="H41" s="41"/>
      <c r="I41" s="41"/>
      <c r="J41" s="42"/>
      <c r="S41" s="43"/>
      <c r="T41" s="41"/>
      <c r="U41" s="41"/>
      <c r="V41" s="41"/>
      <c r="W41" s="41"/>
      <c r="X41" s="41"/>
      <c r="Y41" s="41"/>
      <c r="Z41" s="42"/>
    </row>
    <row r="42" spans="1:26" s="22" customFormat="1" ht="29" x14ac:dyDescent="0.25">
      <c r="A42" s="45" t="s">
        <v>405</v>
      </c>
      <c r="B42" s="46" t="s">
        <v>398</v>
      </c>
      <c r="C42" s="47" t="s">
        <v>392</v>
      </c>
      <c r="D42" s="48" t="s">
        <v>393</v>
      </c>
      <c r="E42" s="48"/>
      <c r="F42" s="48" t="s">
        <v>394</v>
      </c>
      <c r="G42" s="48" t="s">
        <v>395</v>
      </c>
      <c r="H42" s="48"/>
      <c r="I42" s="45" t="s">
        <v>404</v>
      </c>
      <c r="J42" s="46" t="s">
        <v>398</v>
      </c>
      <c r="K42" s="48" t="s">
        <v>392</v>
      </c>
      <c r="L42" s="48" t="s">
        <v>393</v>
      </c>
      <c r="M42" s="48"/>
      <c r="N42" s="48" t="s">
        <v>394</v>
      </c>
      <c r="O42" s="48" t="s">
        <v>395</v>
      </c>
      <c r="P42" s="48"/>
      <c r="Q42" s="45" t="s">
        <v>406</v>
      </c>
      <c r="R42" s="46" t="s">
        <v>398</v>
      </c>
      <c r="S42" s="47" t="s">
        <v>392</v>
      </c>
      <c r="T42" s="48" t="s">
        <v>393</v>
      </c>
      <c r="U42" s="48"/>
      <c r="V42" s="48" t="s">
        <v>394</v>
      </c>
      <c r="W42" s="48" t="s">
        <v>395</v>
      </c>
      <c r="X42" s="48"/>
      <c r="Y42" s="49"/>
      <c r="Z42" s="50"/>
    </row>
    <row r="43" spans="1:26" s="22" customFormat="1" x14ac:dyDescent="0.3">
      <c r="A43" s="48" t="s">
        <v>396</v>
      </c>
      <c r="B43" s="47">
        <v>29.38</v>
      </c>
      <c r="C43" s="47">
        <v>20.763333333333332</v>
      </c>
      <c r="D43" s="51">
        <f t="shared" ref="D43:D62" si="0">B43-C43</f>
        <v>8.6166666666666671</v>
      </c>
      <c r="E43" s="51">
        <f>AVERAGE(D43:D47)</f>
        <v>9.9526666666666692</v>
      </c>
      <c r="F43" s="51">
        <f t="shared" ref="F43:F62" si="1">D43-E43</f>
        <v>-1.3360000000000021</v>
      </c>
      <c r="G43" s="51">
        <f t="shared" ref="G43:G62" si="2">POWER(2,-F43)</f>
        <v>2.5245040642242347</v>
      </c>
      <c r="H43" s="52"/>
      <c r="I43" s="48" t="s">
        <v>396</v>
      </c>
      <c r="J43" s="47">
        <v>26.403333333333336</v>
      </c>
      <c r="K43" s="47">
        <v>21.133333333333336</v>
      </c>
      <c r="L43" s="51">
        <f t="shared" ref="L43:L62" si="3">J43-K43</f>
        <v>5.27</v>
      </c>
      <c r="M43" s="51">
        <f>AVERAGE(L43:L47)</f>
        <v>5.8580000000000023</v>
      </c>
      <c r="N43" s="51">
        <f t="shared" ref="N43:N62" si="4">L43-M43</f>
        <v>-0.58800000000000274</v>
      </c>
      <c r="O43" s="51">
        <f t="shared" ref="O43:O62" si="5">POWER(2,-N43)</f>
        <v>1.5031614780655655</v>
      </c>
      <c r="P43" s="52"/>
      <c r="Q43" s="48" t="s">
        <v>396</v>
      </c>
      <c r="R43" s="47">
        <v>30.16</v>
      </c>
      <c r="S43" s="54">
        <v>21.133333333333336</v>
      </c>
      <c r="T43" s="51">
        <f t="shared" ref="T43:T62" si="6">R43-S43</f>
        <v>9.0266666666666637</v>
      </c>
      <c r="U43" s="51">
        <f>AVERAGE(T43:T47)</f>
        <v>9.3553333333333342</v>
      </c>
      <c r="V43" s="51">
        <f t="shared" ref="V43:V62" si="7">T43-U43</f>
        <v>-0.32866666666667044</v>
      </c>
      <c r="W43" s="51">
        <f t="shared" ref="W43:W62" si="8">POWER(2,-V43)</f>
        <v>1.2558521841530685</v>
      </c>
      <c r="X43" s="52"/>
      <c r="Y43" s="51"/>
      <c r="Z43" s="50"/>
    </row>
    <row r="44" spans="1:26" s="22" customFormat="1" x14ac:dyDescent="0.25">
      <c r="A44" s="48"/>
      <c r="B44" s="47">
        <v>31.656666666666666</v>
      </c>
      <c r="C44" s="47">
        <v>20.849999999999998</v>
      </c>
      <c r="D44" s="51">
        <f t="shared" si="0"/>
        <v>10.806666666666668</v>
      </c>
      <c r="E44" s="51">
        <f>E43</f>
        <v>9.9526666666666692</v>
      </c>
      <c r="F44" s="51">
        <f t="shared" si="1"/>
        <v>0.8539999999999992</v>
      </c>
      <c r="G44" s="51">
        <f t="shared" si="2"/>
        <v>0.55324867654613641</v>
      </c>
      <c r="H44" s="52"/>
      <c r="I44" s="48"/>
      <c r="J44" s="47">
        <v>27.5</v>
      </c>
      <c r="K44" s="47">
        <v>21.47</v>
      </c>
      <c r="L44" s="51">
        <f t="shared" si="3"/>
        <v>6.0300000000000011</v>
      </c>
      <c r="M44" s="51">
        <f>M43</f>
        <v>5.8580000000000023</v>
      </c>
      <c r="N44" s="51">
        <f t="shared" si="4"/>
        <v>0.17199999999999882</v>
      </c>
      <c r="O44" s="51">
        <f t="shared" si="5"/>
        <v>0.88761133726949848</v>
      </c>
      <c r="P44" s="52"/>
      <c r="Q44" s="48"/>
      <c r="R44" s="47">
        <v>31.36</v>
      </c>
      <c r="S44" s="47">
        <v>21.47</v>
      </c>
      <c r="T44" s="51">
        <f t="shared" si="6"/>
        <v>9.89</v>
      </c>
      <c r="U44" s="51">
        <f>U43</f>
        <v>9.3553333333333342</v>
      </c>
      <c r="V44" s="51">
        <f t="shared" si="7"/>
        <v>0.5346666666666664</v>
      </c>
      <c r="W44" s="51">
        <f t="shared" si="8"/>
        <v>0.69031815563496524</v>
      </c>
      <c r="X44" s="52"/>
      <c r="Y44" s="51"/>
      <c r="Z44" s="50"/>
    </row>
    <row r="45" spans="1:26" s="22" customFormat="1" x14ac:dyDescent="0.25">
      <c r="A45" s="48"/>
      <c r="B45" s="47">
        <v>31.946666666666669</v>
      </c>
      <c r="C45" s="47">
        <v>21.709999999999997</v>
      </c>
      <c r="D45" s="51">
        <f t="shared" si="0"/>
        <v>10.236666666666672</v>
      </c>
      <c r="E45" s="51">
        <f>E44</f>
        <v>9.9526666666666692</v>
      </c>
      <c r="F45" s="51">
        <f t="shared" si="1"/>
        <v>0.28400000000000247</v>
      </c>
      <c r="G45" s="51">
        <f t="shared" si="2"/>
        <v>0.82131070075206447</v>
      </c>
      <c r="H45" s="52"/>
      <c r="I45" s="48"/>
      <c r="J45" s="47">
        <v>28.166666666666668</v>
      </c>
      <c r="K45" s="47">
        <v>22.036666666666665</v>
      </c>
      <c r="L45" s="51">
        <f t="shared" si="3"/>
        <v>6.1300000000000026</v>
      </c>
      <c r="M45" s="51">
        <f>M44</f>
        <v>5.8580000000000023</v>
      </c>
      <c r="N45" s="51">
        <f t="shared" si="4"/>
        <v>0.27200000000000024</v>
      </c>
      <c r="O45" s="51">
        <f t="shared" si="5"/>
        <v>0.82817066133454553</v>
      </c>
      <c r="P45" s="52"/>
      <c r="Q45" s="48"/>
      <c r="R45" s="47">
        <v>31.203333333333333</v>
      </c>
      <c r="S45" s="47">
        <v>22.036666666666665</v>
      </c>
      <c r="T45" s="51">
        <f t="shared" si="6"/>
        <v>9.1666666666666679</v>
      </c>
      <c r="U45" s="51">
        <f>U44</f>
        <v>9.3553333333333342</v>
      </c>
      <c r="V45" s="51">
        <f t="shared" si="7"/>
        <v>-0.18866666666666632</v>
      </c>
      <c r="W45" s="51">
        <f t="shared" si="8"/>
        <v>1.1397099133658011</v>
      </c>
      <c r="X45" s="52"/>
      <c r="Y45" s="51"/>
      <c r="Z45" s="50"/>
    </row>
    <row r="46" spans="1:26" s="22" customFormat="1" x14ac:dyDescent="0.25">
      <c r="A46" s="48"/>
      <c r="B46" s="47">
        <v>31.310000000000002</v>
      </c>
      <c r="C46" s="47">
        <v>21.756666666666664</v>
      </c>
      <c r="D46" s="51">
        <f t="shared" si="0"/>
        <v>9.5533333333333381</v>
      </c>
      <c r="E46" s="51">
        <f>E45</f>
        <v>9.9526666666666692</v>
      </c>
      <c r="F46" s="51">
        <f t="shared" si="1"/>
        <v>-0.3993333333333311</v>
      </c>
      <c r="G46" s="51">
        <f t="shared" si="2"/>
        <v>1.3188983095061537</v>
      </c>
      <c r="H46" s="52"/>
      <c r="I46" s="48"/>
      <c r="J46" s="47">
        <v>28.166666666666668</v>
      </c>
      <c r="K46" s="47">
        <v>21.889999999999997</v>
      </c>
      <c r="L46" s="51">
        <f t="shared" si="3"/>
        <v>6.2766666666666708</v>
      </c>
      <c r="M46" s="51">
        <f>M45</f>
        <v>5.8580000000000023</v>
      </c>
      <c r="N46" s="51">
        <f t="shared" si="4"/>
        <v>0.41866666666666852</v>
      </c>
      <c r="O46" s="51">
        <f t="shared" si="5"/>
        <v>0.74811571064600701</v>
      </c>
      <c r="P46" s="52"/>
      <c r="Q46" s="48"/>
      <c r="R46" s="47">
        <v>31.123333333333335</v>
      </c>
      <c r="S46" s="47">
        <v>21.889999999999997</v>
      </c>
      <c r="T46" s="51">
        <f t="shared" si="6"/>
        <v>9.2333333333333378</v>
      </c>
      <c r="U46" s="51">
        <f>U45</f>
        <v>9.3553333333333342</v>
      </c>
      <c r="V46" s="51">
        <f t="shared" si="7"/>
        <v>-0.12199999999999633</v>
      </c>
      <c r="W46" s="51">
        <f t="shared" si="8"/>
        <v>1.088242441670801</v>
      </c>
      <c r="X46" s="52"/>
      <c r="Y46" s="51"/>
      <c r="Z46" s="50"/>
    </row>
    <row r="47" spans="1:26" s="22" customFormat="1" x14ac:dyDescent="0.3">
      <c r="A47" s="53"/>
      <c r="B47" s="47">
        <v>31.876666666666669</v>
      </c>
      <c r="C47" s="54">
        <v>21.326666666666668</v>
      </c>
      <c r="D47" s="51">
        <f t="shared" si="0"/>
        <v>10.55</v>
      </c>
      <c r="E47" s="51">
        <f>E46</f>
        <v>9.9526666666666692</v>
      </c>
      <c r="F47" s="51">
        <f t="shared" si="1"/>
        <v>0.5973333333333315</v>
      </c>
      <c r="G47" s="51">
        <f t="shared" si="2"/>
        <v>0.66097456737470672</v>
      </c>
      <c r="H47" s="54"/>
      <c r="I47" s="53"/>
      <c r="J47" s="47">
        <v>27.513333333333332</v>
      </c>
      <c r="K47" s="47">
        <v>21.929999999999996</v>
      </c>
      <c r="L47" s="51">
        <f t="shared" si="3"/>
        <v>5.5833333333333357</v>
      </c>
      <c r="M47" s="51">
        <f>M46</f>
        <v>5.8580000000000023</v>
      </c>
      <c r="N47" s="51">
        <f t="shared" si="4"/>
        <v>-0.27466666666666661</v>
      </c>
      <c r="O47" s="51">
        <f t="shared" si="5"/>
        <v>1.2097145535166212</v>
      </c>
      <c r="P47" s="54"/>
      <c r="Q47" s="53"/>
      <c r="R47" s="47">
        <v>31.39</v>
      </c>
      <c r="S47" s="47">
        <v>21.929999999999996</v>
      </c>
      <c r="T47" s="51">
        <f t="shared" si="6"/>
        <v>9.4600000000000044</v>
      </c>
      <c r="U47" s="51">
        <f>U46</f>
        <v>9.3553333333333342</v>
      </c>
      <c r="V47" s="51">
        <f t="shared" si="7"/>
        <v>0.10466666666667024</v>
      </c>
      <c r="W47" s="51">
        <f t="shared" si="8"/>
        <v>0.93001979799141798</v>
      </c>
      <c r="X47" s="54"/>
      <c r="Y47" s="54"/>
      <c r="Z47" s="50"/>
    </row>
    <row r="48" spans="1:26" s="22" customFormat="1" ht="28" x14ac:dyDescent="0.3">
      <c r="A48" s="48" t="s">
        <v>397</v>
      </c>
      <c r="B48" s="47">
        <v>29.506666666666664</v>
      </c>
      <c r="C48" s="54">
        <v>21.939999999999998</v>
      </c>
      <c r="D48" s="51">
        <f t="shared" si="0"/>
        <v>7.5666666666666664</v>
      </c>
      <c r="E48" s="51">
        <f>E45</f>
        <v>9.9526666666666692</v>
      </c>
      <c r="F48" s="51">
        <f t="shared" si="1"/>
        <v>-2.3860000000000028</v>
      </c>
      <c r="G48" s="51">
        <f t="shared" si="2"/>
        <v>5.2270610155727031</v>
      </c>
      <c r="H48" s="52"/>
      <c r="I48" s="48" t="s">
        <v>397</v>
      </c>
      <c r="J48" s="47">
        <v>26.323333333333334</v>
      </c>
      <c r="K48" s="47">
        <v>21.706666666666667</v>
      </c>
      <c r="L48" s="51">
        <f t="shared" si="3"/>
        <v>4.6166666666666671</v>
      </c>
      <c r="M48" s="51">
        <f>M45</f>
        <v>5.8580000000000023</v>
      </c>
      <c r="N48" s="51">
        <f t="shared" si="4"/>
        <v>-1.2413333333333352</v>
      </c>
      <c r="O48" s="51">
        <f t="shared" si="5"/>
        <v>2.3641692698575021</v>
      </c>
      <c r="P48" s="52"/>
      <c r="Q48" s="48" t="s">
        <v>397</v>
      </c>
      <c r="R48" s="47">
        <v>30.89</v>
      </c>
      <c r="S48" s="47">
        <v>21.706666666666667</v>
      </c>
      <c r="T48" s="51">
        <f t="shared" si="6"/>
        <v>9.1833333333333336</v>
      </c>
      <c r="U48" s="51">
        <f>U45</f>
        <v>9.3553333333333342</v>
      </c>
      <c r="V48" s="51">
        <f t="shared" si="7"/>
        <v>-0.1720000000000006</v>
      </c>
      <c r="W48" s="51">
        <f t="shared" si="8"/>
        <v>1.1266192284972798</v>
      </c>
      <c r="X48" s="52"/>
      <c r="Y48" s="51"/>
      <c r="Z48" s="50"/>
    </row>
    <row r="49" spans="1:26" s="22" customFormat="1" x14ac:dyDescent="0.25">
      <c r="A49" s="48"/>
      <c r="B49" s="47">
        <v>29.16</v>
      </c>
      <c r="C49" s="47">
        <v>21.25</v>
      </c>
      <c r="D49" s="51">
        <f t="shared" si="0"/>
        <v>7.91</v>
      </c>
      <c r="E49" s="51">
        <f>E48</f>
        <v>9.9526666666666692</v>
      </c>
      <c r="F49" s="51">
        <f t="shared" si="1"/>
        <v>-2.0426666666666691</v>
      </c>
      <c r="G49" s="51">
        <f t="shared" si="2"/>
        <v>4.1200637676383538</v>
      </c>
      <c r="H49" s="52"/>
      <c r="I49" s="48"/>
      <c r="J49" s="47">
        <v>25.41333333333333</v>
      </c>
      <c r="K49" s="47">
        <v>21.680000000000003</v>
      </c>
      <c r="L49" s="51">
        <f t="shared" si="3"/>
        <v>3.7333333333333272</v>
      </c>
      <c r="M49" s="51">
        <f>M48</f>
        <v>5.8580000000000023</v>
      </c>
      <c r="N49" s="51">
        <f t="shared" si="4"/>
        <v>-2.1246666666666751</v>
      </c>
      <c r="O49" s="51">
        <f t="shared" si="5"/>
        <v>4.3610232039356607</v>
      </c>
      <c r="P49" s="52"/>
      <c r="Q49" s="48"/>
      <c r="R49" s="47">
        <v>31.016666666666666</v>
      </c>
      <c r="S49" s="47">
        <v>21.680000000000003</v>
      </c>
      <c r="T49" s="51">
        <f t="shared" si="6"/>
        <v>9.3366666666666625</v>
      </c>
      <c r="U49" s="51">
        <f>U48</f>
        <v>9.3553333333333342</v>
      </c>
      <c r="V49" s="51">
        <f t="shared" si="7"/>
        <v>-1.8666666666671716E-2</v>
      </c>
      <c r="W49" s="51">
        <f t="shared" si="8"/>
        <v>1.0130228151481819</v>
      </c>
      <c r="X49" s="52"/>
      <c r="Y49" s="51"/>
      <c r="Z49" s="50"/>
    </row>
    <row r="50" spans="1:26" s="22" customFormat="1" x14ac:dyDescent="0.25">
      <c r="A50" s="48"/>
      <c r="B50" s="47">
        <v>27.096666666666664</v>
      </c>
      <c r="C50" s="47">
        <v>20.849999999999998</v>
      </c>
      <c r="D50" s="51">
        <f t="shared" si="0"/>
        <v>6.2466666666666661</v>
      </c>
      <c r="E50" s="51">
        <f>E49</f>
        <v>9.9526666666666692</v>
      </c>
      <c r="F50" s="51">
        <f t="shared" si="1"/>
        <v>-3.7060000000000031</v>
      </c>
      <c r="G50" s="51">
        <f t="shared" si="2"/>
        <v>13.050199893424182</v>
      </c>
      <c r="H50" s="52"/>
      <c r="I50" s="48"/>
      <c r="J50" s="47">
        <v>24.313333333333333</v>
      </c>
      <c r="K50" s="47">
        <v>21.133333333333333</v>
      </c>
      <c r="L50" s="51">
        <f t="shared" si="3"/>
        <v>3.1799999999999997</v>
      </c>
      <c r="M50" s="51">
        <f>M49</f>
        <v>5.8580000000000023</v>
      </c>
      <c r="N50" s="51">
        <f t="shared" si="4"/>
        <v>-2.6780000000000026</v>
      </c>
      <c r="O50" s="51">
        <f t="shared" si="5"/>
        <v>6.3996810266620319</v>
      </c>
      <c r="P50" s="52"/>
      <c r="Q50" s="48"/>
      <c r="R50" s="47">
        <v>29.61</v>
      </c>
      <c r="S50" s="47">
        <v>21.133333333333333</v>
      </c>
      <c r="T50" s="51">
        <f t="shared" si="6"/>
        <v>8.4766666666666666</v>
      </c>
      <c r="U50" s="51">
        <f>U49</f>
        <v>9.3553333333333342</v>
      </c>
      <c r="V50" s="51">
        <f t="shared" si="7"/>
        <v>-0.8786666666666676</v>
      </c>
      <c r="W50" s="51">
        <f t="shared" si="8"/>
        <v>1.8386752190405757</v>
      </c>
      <c r="X50" s="52"/>
      <c r="Y50" s="51"/>
      <c r="Z50" s="50"/>
    </row>
    <row r="51" spans="1:26" s="22" customFormat="1" x14ac:dyDescent="0.25">
      <c r="A51" s="48"/>
      <c r="B51" s="47">
        <v>29.503333333333334</v>
      </c>
      <c r="C51" s="47">
        <v>21.77333333333333</v>
      </c>
      <c r="D51" s="51">
        <f t="shared" si="0"/>
        <v>7.730000000000004</v>
      </c>
      <c r="E51" s="51">
        <f>E50</f>
        <v>9.9526666666666692</v>
      </c>
      <c r="F51" s="51">
        <f t="shared" si="1"/>
        <v>-2.2226666666666652</v>
      </c>
      <c r="G51" s="51">
        <f t="shared" si="2"/>
        <v>4.6675538487485726</v>
      </c>
      <c r="H51" s="47"/>
      <c r="I51" s="48"/>
      <c r="J51" s="47">
        <v>26.330000000000002</v>
      </c>
      <c r="K51" s="47">
        <v>22.02</v>
      </c>
      <c r="L51" s="51">
        <f t="shared" si="3"/>
        <v>4.3100000000000023</v>
      </c>
      <c r="M51" s="51">
        <f>M50</f>
        <v>5.8580000000000023</v>
      </c>
      <c r="N51" s="51">
        <f t="shared" si="4"/>
        <v>-1.548</v>
      </c>
      <c r="O51" s="51">
        <f t="shared" si="5"/>
        <v>2.9241148968000665</v>
      </c>
      <c r="P51" s="47"/>
      <c r="Q51" s="48"/>
      <c r="R51" s="47">
        <v>31.14</v>
      </c>
      <c r="S51" s="47">
        <v>22.02</v>
      </c>
      <c r="T51" s="51">
        <f t="shared" si="6"/>
        <v>9.120000000000001</v>
      </c>
      <c r="U51" s="51">
        <f>U50</f>
        <v>9.3553333333333342</v>
      </c>
      <c r="V51" s="51">
        <f t="shared" si="7"/>
        <v>-0.23533333333333317</v>
      </c>
      <c r="W51" s="51">
        <f t="shared" si="8"/>
        <v>1.1771786918305478</v>
      </c>
      <c r="X51" s="47"/>
      <c r="Y51" s="47"/>
      <c r="Z51" s="50"/>
    </row>
    <row r="52" spans="1:26" s="22" customFormat="1" x14ac:dyDescent="0.3">
      <c r="A52" s="53"/>
      <c r="B52" s="47">
        <v>29.556666666666668</v>
      </c>
      <c r="C52" s="47">
        <v>21.39</v>
      </c>
      <c r="D52" s="51">
        <f t="shared" si="0"/>
        <v>8.1666666666666679</v>
      </c>
      <c r="E52" s="51">
        <f t="shared" ref="E52:E62" si="9">E51</f>
        <v>9.9526666666666692</v>
      </c>
      <c r="F52" s="51">
        <f t="shared" si="1"/>
        <v>-1.7860000000000014</v>
      </c>
      <c r="G52" s="51">
        <f t="shared" si="2"/>
        <v>3.4485741800703869</v>
      </c>
      <c r="H52" s="54"/>
      <c r="I52" s="53"/>
      <c r="J52" s="47">
        <v>27.49</v>
      </c>
      <c r="K52" s="47">
        <v>21.959999999999997</v>
      </c>
      <c r="L52" s="51">
        <f t="shared" si="3"/>
        <v>5.5300000000000011</v>
      </c>
      <c r="M52" s="51">
        <f t="shared" ref="M52:M62" si="10">M51</f>
        <v>5.8580000000000023</v>
      </c>
      <c r="N52" s="51">
        <f t="shared" si="4"/>
        <v>-0.32800000000000118</v>
      </c>
      <c r="O52" s="51">
        <f t="shared" si="5"/>
        <v>1.2552719912826442</v>
      </c>
      <c r="P52" s="54"/>
      <c r="Q52" s="53"/>
      <c r="R52" s="47">
        <v>31.003333333333334</v>
      </c>
      <c r="S52" s="47">
        <v>21.959999999999997</v>
      </c>
      <c r="T52" s="51">
        <f t="shared" si="6"/>
        <v>9.0433333333333366</v>
      </c>
      <c r="U52" s="51">
        <f t="shared" ref="U52:U62" si="11">U51</f>
        <v>9.3553333333333342</v>
      </c>
      <c r="V52" s="51">
        <f t="shared" si="7"/>
        <v>-0.31199999999999761</v>
      </c>
      <c r="W52" s="51">
        <f t="shared" si="8"/>
        <v>1.2414274915261103</v>
      </c>
      <c r="X52" s="54"/>
      <c r="Y52" s="54"/>
      <c r="Z52" s="50"/>
    </row>
    <row r="53" spans="1:26" s="22" customFormat="1" ht="29" x14ac:dyDescent="0.25">
      <c r="A53" s="48" t="s">
        <v>399</v>
      </c>
      <c r="B53" s="47">
        <v>29.400000000000002</v>
      </c>
      <c r="C53" s="47">
        <v>21.646666666666665</v>
      </c>
      <c r="D53" s="51">
        <f t="shared" si="0"/>
        <v>7.7533333333333374</v>
      </c>
      <c r="E53" s="51">
        <f t="shared" si="9"/>
        <v>9.9526666666666692</v>
      </c>
      <c r="F53" s="51">
        <f t="shared" si="1"/>
        <v>-2.1993333333333318</v>
      </c>
      <c r="G53" s="51">
        <f t="shared" si="2"/>
        <v>4.5926706650835536</v>
      </c>
      <c r="H53" s="52"/>
      <c r="I53" s="48" t="s">
        <v>399</v>
      </c>
      <c r="J53" s="47">
        <v>26.290000000000003</v>
      </c>
      <c r="K53" s="47">
        <v>22.06</v>
      </c>
      <c r="L53" s="51">
        <f t="shared" si="3"/>
        <v>4.230000000000004</v>
      </c>
      <c r="M53" s="51">
        <f t="shared" si="10"/>
        <v>5.8580000000000023</v>
      </c>
      <c r="N53" s="51">
        <f t="shared" si="4"/>
        <v>-1.6279999999999983</v>
      </c>
      <c r="O53" s="51">
        <f t="shared" si="5"/>
        <v>3.0908421985919459</v>
      </c>
      <c r="P53" s="52"/>
      <c r="Q53" s="48" t="s">
        <v>399</v>
      </c>
      <c r="R53" s="47">
        <v>30.88</v>
      </c>
      <c r="S53" s="47">
        <v>22.06</v>
      </c>
      <c r="T53" s="51">
        <f t="shared" si="6"/>
        <v>8.82</v>
      </c>
      <c r="U53" s="51">
        <f>U52</f>
        <v>9.3553333333333342</v>
      </c>
      <c r="V53" s="51">
        <f t="shared" si="7"/>
        <v>-0.53533333333333388</v>
      </c>
      <c r="W53" s="51">
        <f>POWER(2,-V53)</f>
        <v>1.4492769699558565</v>
      </c>
      <c r="X53" s="52"/>
      <c r="Y53" s="51"/>
      <c r="Z53" s="50"/>
    </row>
    <row r="54" spans="1:26" s="22" customFormat="1" x14ac:dyDescent="0.25">
      <c r="A54" s="48"/>
      <c r="B54" s="47">
        <v>30.376666666666665</v>
      </c>
      <c r="C54" s="47">
        <v>22.53</v>
      </c>
      <c r="D54" s="51">
        <f t="shared" si="0"/>
        <v>7.846666666666664</v>
      </c>
      <c r="E54" s="51">
        <f t="shared" si="9"/>
        <v>9.9526666666666692</v>
      </c>
      <c r="F54" s="51">
        <f t="shared" si="1"/>
        <v>-2.1060000000000052</v>
      </c>
      <c r="G54" s="51">
        <f t="shared" si="2"/>
        <v>4.3049604991352037</v>
      </c>
      <c r="H54" s="47"/>
      <c r="I54" s="48"/>
      <c r="J54" s="47">
        <v>27.053333333333331</v>
      </c>
      <c r="K54" s="47">
        <v>22.83666666666667</v>
      </c>
      <c r="L54" s="51">
        <f t="shared" si="3"/>
        <v>4.2166666666666615</v>
      </c>
      <c r="M54" s="51">
        <f t="shared" si="10"/>
        <v>5.8580000000000023</v>
      </c>
      <c r="N54" s="51">
        <f t="shared" si="4"/>
        <v>-1.6413333333333409</v>
      </c>
      <c r="O54" s="51">
        <f t="shared" si="5"/>
        <v>3.1195400539831635</v>
      </c>
      <c r="P54" s="47"/>
      <c r="Q54" s="48"/>
      <c r="R54" s="47">
        <v>31.416666666666668</v>
      </c>
      <c r="S54" s="47">
        <v>22.83666666666667</v>
      </c>
      <c r="T54" s="51">
        <f t="shared" si="6"/>
        <v>8.5799999999999983</v>
      </c>
      <c r="U54" s="51">
        <f t="shared" si="11"/>
        <v>9.3553333333333342</v>
      </c>
      <c r="V54" s="51">
        <f t="shared" si="7"/>
        <v>-0.77533333333333587</v>
      </c>
      <c r="W54" s="51">
        <f t="shared" si="8"/>
        <v>1.7115854658966949</v>
      </c>
      <c r="X54" s="47"/>
      <c r="Y54" s="47"/>
      <c r="Z54" s="50"/>
    </row>
    <row r="55" spans="1:26" s="22" customFormat="1" x14ac:dyDescent="0.25">
      <c r="A55" s="48"/>
      <c r="B55" s="47">
        <v>29.87</v>
      </c>
      <c r="C55" s="47">
        <v>22.52</v>
      </c>
      <c r="D55" s="51">
        <f t="shared" si="0"/>
        <v>7.3500000000000014</v>
      </c>
      <c r="E55" s="51">
        <f t="shared" si="9"/>
        <v>9.9526666666666692</v>
      </c>
      <c r="F55" s="51">
        <f t="shared" si="1"/>
        <v>-2.6026666666666678</v>
      </c>
      <c r="G55" s="51">
        <f t="shared" si="2"/>
        <v>6.0740831859056152</v>
      </c>
      <c r="H55" s="47"/>
      <c r="I55" s="48"/>
      <c r="J55" s="47">
        <v>26.746666666666666</v>
      </c>
      <c r="K55" s="47">
        <v>22.72</v>
      </c>
      <c r="L55" s="51">
        <f t="shared" si="3"/>
        <v>4.0266666666666673</v>
      </c>
      <c r="M55" s="51">
        <f t="shared" si="10"/>
        <v>5.8580000000000023</v>
      </c>
      <c r="N55" s="51">
        <f t="shared" si="4"/>
        <v>-1.831333333333335</v>
      </c>
      <c r="O55" s="51">
        <f t="shared" si="5"/>
        <v>3.5586581037822023</v>
      </c>
      <c r="P55" s="47"/>
      <c r="Q55" s="48"/>
      <c r="R55" s="47">
        <v>31.276666666666667</v>
      </c>
      <c r="S55" s="47">
        <v>22.72</v>
      </c>
      <c r="T55" s="51">
        <f t="shared" si="6"/>
        <v>8.5566666666666684</v>
      </c>
      <c r="U55" s="51">
        <f t="shared" si="11"/>
        <v>9.3553333333333342</v>
      </c>
      <c r="V55" s="51">
        <f t="shared" si="7"/>
        <v>-0.79866666666666575</v>
      </c>
      <c r="W55" s="51">
        <f t="shared" si="8"/>
        <v>1.7394927508181943</v>
      </c>
      <c r="X55" s="47"/>
      <c r="Y55" s="47"/>
      <c r="Z55" s="50"/>
    </row>
    <row r="56" spans="1:26" s="22" customFormat="1" x14ac:dyDescent="0.25">
      <c r="A56" s="48"/>
      <c r="B56" s="47">
        <v>28.723333333333333</v>
      </c>
      <c r="C56" s="47">
        <v>21.48</v>
      </c>
      <c r="D56" s="51">
        <f t="shared" si="0"/>
        <v>7.2433333333333323</v>
      </c>
      <c r="E56" s="51">
        <f t="shared" si="9"/>
        <v>9.9526666666666692</v>
      </c>
      <c r="F56" s="51">
        <f t="shared" si="1"/>
        <v>-2.7093333333333369</v>
      </c>
      <c r="G56" s="51">
        <f t="shared" si="2"/>
        <v>6.5401935589251918</v>
      </c>
      <c r="H56" s="47"/>
      <c r="I56" s="48"/>
      <c r="J56" s="47">
        <v>25.353333333333335</v>
      </c>
      <c r="K56" s="47">
        <v>21.713333333333335</v>
      </c>
      <c r="L56" s="51">
        <f t="shared" si="3"/>
        <v>3.6400000000000006</v>
      </c>
      <c r="M56" s="51">
        <f t="shared" si="10"/>
        <v>5.8580000000000023</v>
      </c>
      <c r="N56" s="51">
        <f t="shared" si="4"/>
        <v>-2.2180000000000017</v>
      </c>
      <c r="O56" s="51">
        <f t="shared" si="5"/>
        <v>4.6524801661914097</v>
      </c>
      <c r="P56" s="47"/>
      <c r="Q56" s="48"/>
      <c r="R56" s="47">
        <v>30.709999999999997</v>
      </c>
      <c r="S56" s="47">
        <v>21.713333333333335</v>
      </c>
      <c r="T56" s="51">
        <f t="shared" si="6"/>
        <v>8.9966666666666626</v>
      </c>
      <c r="U56" s="51">
        <f t="shared" si="11"/>
        <v>9.3553333333333342</v>
      </c>
      <c r="V56" s="51">
        <f t="shared" si="7"/>
        <v>-0.35866666666667157</v>
      </c>
      <c r="W56" s="51">
        <f t="shared" si="8"/>
        <v>1.2822403081161471</v>
      </c>
      <c r="X56" s="47"/>
      <c r="Y56" s="47"/>
      <c r="Z56" s="50"/>
    </row>
    <row r="57" spans="1:26" s="22" customFormat="1" x14ac:dyDescent="0.25">
      <c r="A57" s="48"/>
      <c r="B57" s="47">
        <v>30.433333333333334</v>
      </c>
      <c r="C57" s="47">
        <v>22.583333333333332</v>
      </c>
      <c r="D57" s="51">
        <f t="shared" si="0"/>
        <v>7.8500000000000014</v>
      </c>
      <c r="E57" s="51">
        <f t="shared" si="9"/>
        <v>9.9526666666666692</v>
      </c>
      <c r="F57" s="51">
        <f t="shared" si="1"/>
        <v>-2.1026666666666678</v>
      </c>
      <c r="G57" s="51">
        <f t="shared" si="2"/>
        <v>4.2950254102450502</v>
      </c>
      <c r="H57" s="47"/>
      <c r="I57" s="48"/>
      <c r="J57" s="47">
        <v>27.496666666666666</v>
      </c>
      <c r="K57" s="47">
        <v>22.86</v>
      </c>
      <c r="L57" s="51">
        <f t="shared" si="3"/>
        <v>4.6366666666666667</v>
      </c>
      <c r="M57" s="51">
        <f t="shared" si="10"/>
        <v>5.8580000000000023</v>
      </c>
      <c r="N57" s="51">
        <f t="shared" si="4"/>
        <v>-1.2213333333333356</v>
      </c>
      <c r="O57" s="51">
        <f t="shared" si="5"/>
        <v>2.3316210528916552</v>
      </c>
      <c r="P57" s="47"/>
      <c r="Q57" s="48"/>
      <c r="R57" s="47">
        <v>31.383333333333336</v>
      </c>
      <c r="S57" s="47">
        <v>22.86</v>
      </c>
      <c r="T57" s="51">
        <f t="shared" si="6"/>
        <v>8.523333333333337</v>
      </c>
      <c r="U57" s="51">
        <f t="shared" si="11"/>
        <v>9.3553333333333342</v>
      </c>
      <c r="V57" s="51">
        <f t="shared" si="7"/>
        <v>-0.83199999999999719</v>
      </c>
      <c r="W57" s="51">
        <f t="shared" si="8"/>
        <v>1.7801514665049893</v>
      </c>
      <c r="X57" s="47"/>
      <c r="Y57" s="47"/>
      <c r="Z57" s="50"/>
    </row>
    <row r="58" spans="1:26" s="22" customFormat="1" ht="29" x14ac:dyDescent="0.25">
      <c r="A58" s="48" t="s">
        <v>401</v>
      </c>
      <c r="B58" s="47">
        <v>30.286666666666672</v>
      </c>
      <c r="C58" s="47">
        <v>24.376666666666665</v>
      </c>
      <c r="D58" s="51">
        <f t="shared" si="0"/>
        <v>5.9100000000000072</v>
      </c>
      <c r="E58" s="51">
        <f t="shared" si="9"/>
        <v>9.9526666666666692</v>
      </c>
      <c r="F58" s="51">
        <f t="shared" si="1"/>
        <v>-4.042666666666662</v>
      </c>
      <c r="G58" s="51">
        <f t="shared" si="2"/>
        <v>16.480255070553337</v>
      </c>
      <c r="H58" s="52"/>
      <c r="I58" s="48" t="s">
        <v>401</v>
      </c>
      <c r="J58" s="47">
        <v>28.02333333333333</v>
      </c>
      <c r="K58" s="47">
        <v>24.67</v>
      </c>
      <c r="L58" s="51">
        <f t="shared" si="3"/>
        <v>3.3533333333333282</v>
      </c>
      <c r="M58" s="51">
        <f t="shared" si="10"/>
        <v>5.8580000000000023</v>
      </c>
      <c r="N58" s="51">
        <f t="shared" si="4"/>
        <v>-2.5046666666666741</v>
      </c>
      <c r="O58" s="51">
        <f t="shared" si="5"/>
        <v>5.6751820278349561</v>
      </c>
      <c r="P58" s="52"/>
      <c r="Q58" s="48" t="s">
        <v>401</v>
      </c>
      <c r="R58" s="47">
        <v>31.87</v>
      </c>
      <c r="S58" s="47">
        <v>24.67</v>
      </c>
      <c r="T58" s="51">
        <f t="shared" si="6"/>
        <v>7.1999999999999993</v>
      </c>
      <c r="U58" s="51">
        <f t="shared" si="11"/>
        <v>9.3553333333333342</v>
      </c>
      <c r="V58" s="51">
        <f t="shared" si="7"/>
        <v>-2.1553333333333349</v>
      </c>
      <c r="W58" s="51">
        <f t="shared" si="8"/>
        <v>4.4547156118748994</v>
      </c>
      <c r="X58" s="52"/>
      <c r="Y58" s="51"/>
      <c r="Z58" s="50"/>
    </row>
    <row r="59" spans="1:26" s="22" customFormat="1" x14ac:dyDescent="0.25">
      <c r="A59" s="48"/>
      <c r="B59" s="47">
        <v>28.37</v>
      </c>
      <c r="C59" s="47">
        <v>22.293333333333333</v>
      </c>
      <c r="D59" s="51">
        <f t="shared" si="0"/>
        <v>6.076666666666668</v>
      </c>
      <c r="E59" s="51">
        <f t="shared" si="9"/>
        <v>9.9526666666666692</v>
      </c>
      <c r="F59" s="51">
        <f t="shared" si="1"/>
        <v>-3.8760000000000012</v>
      </c>
      <c r="G59" s="51">
        <f t="shared" si="2"/>
        <v>14.682238116981853</v>
      </c>
      <c r="H59" s="47"/>
      <c r="I59" s="48"/>
      <c r="J59" s="47">
        <v>26.086666666666662</v>
      </c>
      <c r="K59" s="47">
        <v>22.419999999999998</v>
      </c>
      <c r="L59" s="51">
        <f t="shared" si="3"/>
        <v>3.6666666666666643</v>
      </c>
      <c r="M59" s="51">
        <f t="shared" si="10"/>
        <v>5.8580000000000023</v>
      </c>
      <c r="N59" s="51">
        <f t="shared" si="4"/>
        <v>-2.191333333333338</v>
      </c>
      <c r="O59" s="51">
        <f t="shared" si="5"/>
        <v>4.5672739709661849</v>
      </c>
      <c r="P59" s="47"/>
      <c r="Q59" s="48"/>
      <c r="R59" s="47">
        <v>30.53</v>
      </c>
      <c r="S59" s="47">
        <v>22.419999999999998</v>
      </c>
      <c r="T59" s="51">
        <f t="shared" si="6"/>
        <v>8.110000000000003</v>
      </c>
      <c r="U59" s="51">
        <f t="shared" si="11"/>
        <v>9.3553333333333342</v>
      </c>
      <c r="V59" s="51">
        <f t="shared" si="7"/>
        <v>-1.2453333333333312</v>
      </c>
      <c r="W59" s="51">
        <f t="shared" si="8"/>
        <v>2.3707332342945526</v>
      </c>
      <c r="X59" s="47"/>
      <c r="Y59" s="47"/>
      <c r="Z59" s="50"/>
    </row>
    <row r="60" spans="1:26" s="22" customFormat="1" x14ac:dyDescent="0.3">
      <c r="A60" s="48"/>
      <c r="B60" s="47">
        <v>28.98</v>
      </c>
      <c r="C60" s="47">
        <v>22.486666666666668</v>
      </c>
      <c r="D60" s="51">
        <f t="shared" si="0"/>
        <v>6.4933333333333323</v>
      </c>
      <c r="E60" s="51">
        <f t="shared" si="9"/>
        <v>9.9526666666666692</v>
      </c>
      <c r="F60" s="51">
        <f t="shared" si="1"/>
        <v>-3.4593333333333369</v>
      </c>
      <c r="G60" s="51">
        <f t="shared" si="2"/>
        <v>10.999250637531253</v>
      </c>
      <c r="H60" s="47"/>
      <c r="I60" s="48"/>
      <c r="J60" s="47">
        <v>25.16</v>
      </c>
      <c r="K60" s="47">
        <v>22.156666666666666</v>
      </c>
      <c r="L60" s="51">
        <f t="shared" si="3"/>
        <v>3.0033333333333339</v>
      </c>
      <c r="M60" s="51">
        <f t="shared" si="10"/>
        <v>5.8580000000000023</v>
      </c>
      <c r="N60" s="51">
        <f t="shared" si="4"/>
        <v>-2.8546666666666685</v>
      </c>
      <c r="O60" s="51">
        <f t="shared" si="5"/>
        <v>7.2333635655482942</v>
      </c>
      <c r="P60" s="47"/>
      <c r="Q60" s="48"/>
      <c r="R60" s="54">
        <v>29.886666666666667</v>
      </c>
      <c r="S60" s="47">
        <v>22.156666666666666</v>
      </c>
      <c r="T60" s="51">
        <f t="shared" si="6"/>
        <v>7.73</v>
      </c>
      <c r="U60" s="51">
        <f t="shared" si="11"/>
        <v>9.3553333333333342</v>
      </c>
      <c r="V60" s="51">
        <f t="shared" si="7"/>
        <v>-1.6253333333333337</v>
      </c>
      <c r="W60" s="51">
        <f t="shared" si="8"/>
        <v>3.0851343858747344</v>
      </c>
      <c r="X60" s="47"/>
      <c r="Y60" s="47"/>
      <c r="Z60" s="50"/>
    </row>
    <row r="61" spans="1:26" s="22" customFormat="1" x14ac:dyDescent="0.3">
      <c r="A61" s="48"/>
      <c r="B61" s="47">
        <v>28.076666666666668</v>
      </c>
      <c r="C61" s="47">
        <v>22.320000000000004</v>
      </c>
      <c r="D61" s="51">
        <f t="shared" si="0"/>
        <v>5.7566666666666642</v>
      </c>
      <c r="E61" s="51">
        <f t="shared" si="9"/>
        <v>9.9526666666666692</v>
      </c>
      <c r="F61" s="51">
        <f t="shared" si="1"/>
        <v>-4.1960000000000051</v>
      </c>
      <c r="G61" s="51">
        <f t="shared" si="2"/>
        <v>18.328286367676171</v>
      </c>
      <c r="H61" s="47"/>
      <c r="I61" s="48"/>
      <c r="J61" s="47">
        <v>25.98</v>
      </c>
      <c r="K61" s="47">
        <v>22.823333333333334</v>
      </c>
      <c r="L61" s="51">
        <f t="shared" si="3"/>
        <v>3.1566666666666663</v>
      </c>
      <c r="M61" s="51">
        <f t="shared" si="10"/>
        <v>5.8580000000000023</v>
      </c>
      <c r="N61" s="51">
        <f t="shared" si="4"/>
        <v>-2.701333333333336</v>
      </c>
      <c r="O61" s="51">
        <f t="shared" si="5"/>
        <v>6.5040273916998022</v>
      </c>
      <c r="P61" s="47"/>
      <c r="Q61" s="48"/>
      <c r="R61" s="54">
        <v>29.91333333333333</v>
      </c>
      <c r="S61" s="47">
        <v>22.823333333333334</v>
      </c>
      <c r="T61" s="51">
        <f t="shared" si="6"/>
        <v>7.0899999999999963</v>
      </c>
      <c r="U61" s="51">
        <f t="shared" si="11"/>
        <v>9.3553333333333342</v>
      </c>
      <c r="V61" s="51">
        <f t="shared" si="7"/>
        <v>-2.2653333333333379</v>
      </c>
      <c r="W61" s="51">
        <f t="shared" si="8"/>
        <v>4.8076548739324982</v>
      </c>
      <c r="X61" s="47"/>
      <c r="Y61" s="47"/>
      <c r="Z61" s="50"/>
    </row>
    <row r="62" spans="1:26" s="22" customFormat="1" x14ac:dyDescent="0.3">
      <c r="A62" s="48"/>
      <c r="B62" s="47">
        <v>30.9</v>
      </c>
      <c r="C62" s="47">
        <v>23.84</v>
      </c>
      <c r="D62" s="51">
        <f t="shared" si="0"/>
        <v>7.0599999999999987</v>
      </c>
      <c r="E62" s="51">
        <f t="shared" si="9"/>
        <v>9.9526666666666692</v>
      </c>
      <c r="F62" s="51">
        <f t="shared" si="1"/>
        <v>-2.8926666666666705</v>
      </c>
      <c r="G62" s="51">
        <f t="shared" si="2"/>
        <v>7.4264187531403794</v>
      </c>
      <c r="H62" s="47"/>
      <c r="I62" s="48"/>
      <c r="J62" s="47">
        <v>27.776666666666699</v>
      </c>
      <c r="K62" s="47">
        <v>24.303333333333331</v>
      </c>
      <c r="L62" s="51">
        <f t="shared" si="3"/>
        <v>3.4733333333333682</v>
      </c>
      <c r="M62" s="51">
        <f t="shared" si="10"/>
        <v>5.8580000000000023</v>
      </c>
      <c r="N62" s="51">
        <f t="shared" si="4"/>
        <v>-2.3846666666666341</v>
      </c>
      <c r="O62" s="51">
        <f t="shared" si="5"/>
        <v>5.2222324170618171</v>
      </c>
      <c r="P62" s="47"/>
      <c r="Q62" s="48"/>
      <c r="R62" s="54">
        <v>31.943333333333339</v>
      </c>
      <c r="S62" s="47">
        <v>24.303333333333331</v>
      </c>
      <c r="T62" s="51">
        <f t="shared" si="6"/>
        <v>7.6400000000000077</v>
      </c>
      <c r="U62" s="51">
        <f t="shared" si="11"/>
        <v>9.3553333333333342</v>
      </c>
      <c r="V62" s="51">
        <f t="shared" si="7"/>
        <v>-1.7153333333333265</v>
      </c>
      <c r="W62" s="51">
        <f t="shared" si="8"/>
        <v>3.2837250491866095</v>
      </c>
      <c r="X62" s="47"/>
      <c r="Y62" s="47"/>
      <c r="Z62" s="50"/>
    </row>
    <row r="63" spans="1:26" x14ac:dyDescent="0.25">
      <c r="A63" s="17"/>
      <c r="B63" s="4"/>
      <c r="C63" s="4"/>
      <c r="D63" s="4"/>
      <c r="E63" s="4"/>
      <c r="F63" s="4"/>
    </row>
    <row r="64" spans="1:26" x14ac:dyDescent="0.25">
      <c r="A64" s="3" t="s">
        <v>155</v>
      </c>
      <c r="E64" s="3" t="s">
        <v>156</v>
      </c>
      <c r="J64" s="3" t="s">
        <v>157</v>
      </c>
    </row>
    <row r="65" spans="1:12" ht="14.5" x14ac:dyDescent="0.25">
      <c r="A65" s="5" t="s">
        <v>105</v>
      </c>
      <c r="E65" s="5" t="s">
        <v>105</v>
      </c>
      <c r="J65" s="5" t="s">
        <v>105</v>
      </c>
    </row>
    <row r="66" spans="1:12" ht="19" customHeight="1" x14ac:dyDescent="0.25">
      <c r="A66" s="4" t="s">
        <v>158</v>
      </c>
      <c r="B66" s="4" t="s">
        <v>17</v>
      </c>
      <c r="C66" s="7" t="s">
        <v>45</v>
      </c>
      <c r="E66" s="4" t="s">
        <v>159</v>
      </c>
      <c r="F66" s="4" t="s">
        <v>17</v>
      </c>
      <c r="G66" s="7" t="s">
        <v>24</v>
      </c>
      <c r="H66" s="7" t="s">
        <v>25</v>
      </c>
      <c r="J66" s="4" t="s">
        <v>160</v>
      </c>
      <c r="K66" s="27" t="s">
        <v>161</v>
      </c>
      <c r="L66" s="27" t="s">
        <v>162</v>
      </c>
    </row>
    <row r="67" spans="1:12" x14ac:dyDescent="0.25">
      <c r="B67" s="4">
        <v>8.2100000000000009</v>
      </c>
      <c r="C67" s="4">
        <v>10.84</v>
      </c>
      <c r="F67" s="4">
        <v>9.48</v>
      </c>
      <c r="G67" s="4">
        <v>12.06</v>
      </c>
      <c r="H67" s="4">
        <v>11.29</v>
      </c>
      <c r="K67" s="20">
        <v>16.149999999999999</v>
      </c>
      <c r="L67" s="20">
        <v>1.1599999999999999</v>
      </c>
    </row>
    <row r="68" spans="1:12" x14ac:dyDescent="0.25">
      <c r="B68" s="4">
        <v>7.61</v>
      </c>
      <c r="C68" s="4">
        <v>11.6</v>
      </c>
      <c r="F68" s="4">
        <v>10.98</v>
      </c>
      <c r="G68" s="4">
        <v>10.8</v>
      </c>
      <c r="H68" s="4">
        <v>13.78</v>
      </c>
      <c r="K68" s="20">
        <v>13.73</v>
      </c>
      <c r="L68" s="20">
        <v>0.54</v>
      </c>
    </row>
    <row r="69" spans="1:12" x14ac:dyDescent="0.25">
      <c r="B69" s="4">
        <v>8.0399999999999991</v>
      </c>
      <c r="C69" s="4">
        <v>9.0399999999999991</v>
      </c>
      <c r="F69" s="4">
        <v>10.7</v>
      </c>
      <c r="G69" s="4">
        <v>10.79</v>
      </c>
      <c r="H69" s="4">
        <v>13.06</v>
      </c>
      <c r="K69" s="20">
        <v>14.56</v>
      </c>
      <c r="L69" s="20">
        <v>0.88</v>
      </c>
    </row>
    <row r="70" spans="1:12" x14ac:dyDescent="0.25">
      <c r="B70" s="4">
        <v>6.84</v>
      </c>
      <c r="C70" s="4">
        <v>12.15</v>
      </c>
      <c r="F70" s="4">
        <v>11.38</v>
      </c>
      <c r="G70" s="4">
        <v>13.21</v>
      </c>
      <c r="H70" s="4">
        <v>12.21</v>
      </c>
      <c r="K70" s="20">
        <v>16.27</v>
      </c>
      <c r="L70" s="20">
        <v>1.26</v>
      </c>
    </row>
    <row r="71" spans="1:12" x14ac:dyDescent="0.25">
      <c r="B71" s="4">
        <v>7.29</v>
      </c>
      <c r="C71" s="4">
        <v>12.94</v>
      </c>
      <c r="F71" s="4">
        <v>10.88</v>
      </c>
      <c r="G71" s="4">
        <v>15.1</v>
      </c>
      <c r="H71" s="4">
        <v>16.7</v>
      </c>
      <c r="K71" s="20">
        <v>15.67</v>
      </c>
      <c r="L71" s="20">
        <v>1.41</v>
      </c>
    </row>
    <row r="72" spans="1:12" x14ac:dyDescent="0.25">
      <c r="B72" s="4">
        <v>7.9</v>
      </c>
      <c r="C72" s="4">
        <v>10.84</v>
      </c>
      <c r="F72" s="4">
        <v>11.24</v>
      </c>
      <c r="G72" s="4">
        <v>14.87</v>
      </c>
      <c r="H72" s="4">
        <v>12.6</v>
      </c>
      <c r="K72" s="20">
        <v>13.26</v>
      </c>
      <c r="L72" s="20">
        <v>0.6</v>
      </c>
    </row>
    <row r="74" spans="1:12" x14ac:dyDescent="0.25">
      <c r="A74" s="3" t="s">
        <v>163</v>
      </c>
    </row>
    <row r="75" spans="1:12" x14ac:dyDescent="0.25">
      <c r="A75" s="4" t="s">
        <v>16</v>
      </c>
      <c r="B75" s="7"/>
    </row>
    <row r="76" spans="1:12" x14ac:dyDescent="0.25">
      <c r="B76" s="4" t="s">
        <v>17</v>
      </c>
      <c r="C76" s="4">
        <v>529</v>
      </c>
      <c r="D76" s="4">
        <v>512</v>
      </c>
      <c r="E76" s="4">
        <v>174</v>
      </c>
      <c r="F76" s="4">
        <v>166</v>
      </c>
      <c r="G76" s="4">
        <v>410</v>
      </c>
      <c r="H76" s="4">
        <v>377</v>
      </c>
    </row>
    <row r="77" spans="1:12" x14ac:dyDescent="0.25">
      <c r="B77" s="4" t="s">
        <v>136</v>
      </c>
      <c r="C77" s="4">
        <v>969</v>
      </c>
      <c r="D77" s="4">
        <v>958</v>
      </c>
      <c r="E77" s="4">
        <v>863</v>
      </c>
      <c r="F77" s="4">
        <v>798</v>
      </c>
      <c r="G77" s="4">
        <v>755</v>
      </c>
      <c r="H77" s="4">
        <v>723</v>
      </c>
      <c r="J77" s="4"/>
      <c r="K77" s="4"/>
      <c r="L77" s="4"/>
    </row>
    <row r="78" spans="1:12" x14ac:dyDescent="0.25">
      <c r="B78" s="4" t="s">
        <v>45</v>
      </c>
      <c r="C78" s="4">
        <v>175</v>
      </c>
      <c r="D78" s="4">
        <v>198</v>
      </c>
      <c r="E78" s="4">
        <v>208</v>
      </c>
      <c r="F78" s="4">
        <v>160</v>
      </c>
      <c r="G78" s="4">
        <v>132</v>
      </c>
      <c r="H78" s="4">
        <v>89</v>
      </c>
    </row>
    <row r="79" spans="1:12" x14ac:dyDescent="0.25">
      <c r="B79" s="4" t="s">
        <v>137</v>
      </c>
      <c r="C79" s="4">
        <v>970</v>
      </c>
      <c r="D79" s="4">
        <v>911</v>
      </c>
      <c r="E79" s="4">
        <v>816</v>
      </c>
      <c r="F79" s="4">
        <v>765</v>
      </c>
      <c r="G79" s="4">
        <v>731</v>
      </c>
      <c r="H79" s="4">
        <v>665</v>
      </c>
    </row>
  </sheetData>
  <mergeCells count="4">
    <mergeCell ref="B25:F25"/>
    <mergeCell ref="B29:F29"/>
    <mergeCell ref="B33:F33"/>
    <mergeCell ref="B37:F37"/>
  </mergeCells>
  <phoneticPr fontId="25" type="noConversion"/>
  <pageMargins left="0.75" right="0.75" top="1" bottom="1" header="0.5" footer="0.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66"/>
  <sheetViews>
    <sheetView workbookViewId="0"/>
  </sheetViews>
  <sheetFormatPr defaultColWidth="8.81640625" defaultRowHeight="14" x14ac:dyDescent="0.25"/>
  <cols>
    <col min="1" max="2" width="8.81640625" style="1"/>
    <col min="3" max="5" width="10.81640625" style="1" customWidth="1"/>
    <col min="6" max="6" width="11.1796875" style="1" customWidth="1"/>
    <col min="7" max="7" width="10.81640625" style="1" customWidth="1"/>
    <col min="8" max="8" width="11.1796875" style="1" customWidth="1"/>
    <col min="9" max="16384" width="8.81640625" style="1"/>
  </cols>
  <sheetData>
    <row r="1" spans="1:11" x14ac:dyDescent="0.25">
      <c r="A1" s="2" t="s">
        <v>224</v>
      </c>
    </row>
    <row r="2" spans="1:11" x14ac:dyDescent="0.25">
      <c r="A2" s="3" t="s">
        <v>225</v>
      </c>
    </row>
    <row r="3" spans="1:11" x14ac:dyDescent="0.25">
      <c r="A3" s="22" t="s">
        <v>226</v>
      </c>
      <c r="B3" s="4"/>
      <c r="C3" s="4"/>
      <c r="J3" s="20"/>
      <c r="K3" s="20"/>
    </row>
    <row r="4" spans="1:11" x14ac:dyDescent="0.25">
      <c r="A4" s="22"/>
      <c r="B4" s="4" t="s">
        <v>227</v>
      </c>
      <c r="C4" s="4" t="s">
        <v>228</v>
      </c>
      <c r="J4" s="20"/>
      <c r="K4" s="20"/>
    </row>
    <row r="5" spans="1:11" x14ac:dyDescent="0.25">
      <c r="B5" s="20">
        <v>0.4219</v>
      </c>
      <c r="C5" s="20">
        <v>0.8145</v>
      </c>
      <c r="J5" s="20"/>
      <c r="K5" s="20"/>
    </row>
    <row r="6" spans="1:11" x14ac:dyDescent="0.25">
      <c r="B6" s="20">
        <v>0.38090000000000002</v>
      </c>
      <c r="C6" s="20">
        <v>0.99609999999999999</v>
      </c>
      <c r="J6" s="20"/>
      <c r="K6" s="20"/>
    </row>
    <row r="7" spans="1:11" x14ac:dyDescent="0.25">
      <c r="B7" s="20">
        <v>0.55469999999999997</v>
      </c>
      <c r="C7" s="20">
        <v>0.83009999999999995</v>
      </c>
      <c r="J7" s="20"/>
      <c r="K7" s="20"/>
    </row>
    <row r="8" spans="1:11" x14ac:dyDescent="0.25">
      <c r="B8" s="20">
        <v>0.49020000000000002</v>
      </c>
      <c r="C8" s="20">
        <v>1.3066</v>
      </c>
      <c r="J8" s="20"/>
      <c r="K8" s="20"/>
    </row>
    <row r="9" spans="1:11" x14ac:dyDescent="0.25">
      <c r="B9" s="20">
        <v>0.29880000000000001</v>
      </c>
      <c r="C9" s="20">
        <v>1.1797</v>
      </c>
      <c r="J9" s="20"/>
      <c r="K9" s="20"/>
    </row>
    <row r="10" spans="1:11" x14ac:dyDescent="0.25">
      <c r="B10" s="20">
        <v>0.27539999999999998</v>
      </c>
      <c r="C10" s="20">
        <v>0.81640000000000001</v>
      </c>
      <c r="J10" s="20"/>
      <c r="K10" s="20"/>
    </row>
    <row r="11" spans="1:11" x14ac:dyDescent="0.25">
      <c r="B11" s="4"/>
      <c r="C11" s="4"/>
      <c r="J11" s="20"/>
      <c r="K11" s="20"/>
    </row>
    <row r="12" spans="1:11" x14ac:dyDescent="0.25">
      <c r="A12" s="3" t="s">
        <v>229</v>
      </c>
    </row>
    <row r="13" spans="1:11" x14ac:dyDescent="0.25">
      <c r="A13" s="19" t="s">
        <v>230</v>
      </c>
    </row>
    <row r="14" spans="1:11" x14ac:dyDescent="0.25">
      <c r="B14" s="4"/>
      <c r="C14" s="4" t="s">
        <v>231</v>
      </c>
      <c r="D14" s="4" t="s">
        <v>232</v>
      </c>
      <c r="E14" s="4" t="s">
        <v>233</v>
      </c>
      <c r="F14" s="4" t="s">
        <v>234</v>
      </c>
      <c r="G14" s="4" t="s">
        <v>235</v>
      </c>
      <c r="H14" s="4" t="s">
        <v>236</v>
      </c>
    </row>
    <row r="15" spans="1:11" x14ac:dyDescent="0.25">
      <c r="B15" s="4" t="s">
        <v>237</v>
      </c>
      <c r="C15" s="23">
        <v>1.0406949999999999</v>
      </c>
      <c r="D15" s="23">
        <v>0.84534200000000004</v>
      </c>
      <c r="E15" s="23">
        <v>1.113964</v>
      </c>
      <c r="F15" s="23">
        <v>1.514346</v>
      </c>
      <c r="G15" s="23">
        <v>1.636622</v>
      </c>
      <c r="H15" s="23">
        <v>1.321448</v>
      </c>
    </row>
    <row r="16" spans="1:11" x14ac:dyDescent="0.25">
      <c r="B16" s="4" t="s">
        <v>238</v>
      </c>
      <c r="C16" s="23">
        <v>0.94978300000000004</v>
      </c>
      <c r="D16" s="23">
        <v>0.77745299999999995</v>
      </c>
      <c r="E16" s="23">
        <v>1.272764</v>
      </c>
      <c r="F16" s="23">
        <v>1.271018</v>
      </c>
      <c r="G16" s="23">
        <v>0.92034199999999999</v>
      </c>
      <c r="H16" s="23">
        <v>0.599302</v>
      </c>
    </row>
    <row r="17" spans="1:8" x14ac:dyDescent="0.25">
      <c r="B17" s="4" t="s">
        <v>239</v>
      </c>
      <c r="C17" s="23">
        <v>1.052729</v>
      </c>
      <c r="D17" s="23">
        <v>0.98520600000000003</v>
      </c>
      <c r="E17" s="23">
        <v>0.96206499999999995</v>
      </c>
      <c r="F17" s="23">
        <v>1.837218</v>
      </c>
      <c r="G17" s="23">
        <v>2.0055839999999998</v>
      </c>
      <c r="H17" s="23">
        <v>1.395084</v>
      </c>
    </row>
    <row r="18" spans="1:8" x14ac:dyDescent="0.25">
      <c r="B18" s="4" t="s">
        <v>240</v>
      </c>
      <c r="C18" s="23">
        <v>0.94715700000000003</v>
      </c>
      <c r="D18" s="23">
        <v>0.86226700000000001</v>
      </c>
      <c r="E18" s="23">
        <v>1.190577</v>
      </c>
      <c r="F18" s="23">
        <v>0.845943</v>
      </c>
      <c r="G18" s="23">
        <v>0.84672499999999995</v>
      </c>
      <c r="H18" s="23">
        <v>0.56086199999999997</v>
      </c>
    </row>
    <row r="19" spans="1:8" x14ac:dyDescent="0.25">
      <c r="B19" s="4" t="s">
        <v>241</v>
      </c>
      <c r="C19" s="23">
        <v>0.98150099999999996</v>
      </c>
      <c r="D19" s="23">
        <v>0.97754700000000005</v>
      </c>
      <c r="E19" s="23">
        <v>1.0409520000000001</v>
      </c>
      <c r="F19" s="23">
        <v>0.98888799999999999</v>
      </c>
      <c r="G19" s="23">
        <v>0.92051400000000005</v>
      </c>
      <c r="H19" s="23">
        <v>0.83914299999999997</v>
      </c>
    </row>
    <row r="20" spans="1:8" x14ac:dyDescent="0.25">
      <c r="B20" s="4" t="s">
        <v>242</v>
      </c>
      <c r="C20" s="23">
        <v>0.95837300000000003</v>
      </c>
      <c r="D20" s="23">
        <v>0.93237899999999996</v>
      </c>
      <c r="E20" s="23">
        <v>1.109248</v>
      </c>
      <c r="F20" s="23">
        <v>0.75607500000000005</v>
      </c>
      <c r="G20" s="23">
        <v>0.66509700000000005</v>
      </c>
      <c r="H20" s="23">
        <v>0.54756099999999996</v>
      </c>
    </row>
    <row r="21" spans="1:8" x14ac:dyDescent="0.25">
      <c r="B21" s="4" t="s">
        <v>243</v>
      </c>
      <c r="C21" s="23">
        <v>1.3457490000000001</v>
      </c>
      <c r="D21" s="23">
        <v>0.94420099999999996</v>
      </c>
      <c r="E21" s="23">
        <v>0.71004999999999996</v>
      </c>
      <c r="F21" s="23">
        <v>0.71004999999999996</v>
      </c>
      <c r="G21" s="23">
        <v>1.0720130000000001</v>
      </c>
      <c r="H21" s="23">
        <v>0.83099599999999996</v>
      </c>
    </row>
    <row r="22" spans="1:8" x14ac:dyDescent="0.25">
      <c r="B22" s="4" t="s">
        <v>244</v>
      </c>
      <c r="C22" s="23">
        <v>1.012338</v>
      </c>
      <c r="D22" s="23">
        <v>0.97532399999999997</v>
      </c>
      <c r="E22" s="23">
        <v>1.012338</v>
      </c>
      <c r="F22" s="23">
        <v>1.2173849999999999</v>
      </c>
      <c r="G22" s="23">
        <v>1.2066319999999999</v>
      </c>
      <c r="H22" s="23">
        <v>1.0778350000000001</v>
      </c>
    </row>
    <row r="23" spans="1:8" x14ac:dyDescent="0.25">
      <c r="B23" s="4" t="s">
        <v>245</v>
      </c>
      <c r="C23" s="23">
        <v>0.96082900000000004</v>
      </c>
      <c r="D23" s="23">
        <v>0.92612499999999998</v>
      </c>
      <c r="E23" s="23">
        <v>1.113046</v>
      </c>
      <c r="F23" s="23">
        <v>0.86674600000000002</v>
      </c>
      <c r="G23" s="23">
        <v>0.76249599999999995</v>
      </c>
      <c r="H23" s="23">
        <v>0.64078299999999999</v>
      </c>
    </row>
    <row r="24" spans="1:8" x14ac:dyDescent="0.25">
      <c r="B24" s="4" t="s">
        <v>246</v>
      </c>
      <c r="C24" s="23"/>
      <c r="D24" s="23"/>
      <c r="E24" s="23"/>
      <c r="F24" s="23"/>
      <c r="G24" s="23"/>
      <c r="H24" s="23"/>
    </row>
    <row r="25" spans="1:8" x14ac:dyDescent="0.25">
      <c r="B25" s="4"/>
      <c r="C25" s="23"/>
      <c r="D25" s="23"/>
      <c r="E25" s="23"/>
      <c r="F25" s="23"/>
      <c r="G25" s="23"/>
      <c r="H25" s="23"/>
    </row>
    <row r="26" spans="1:8" x14ac:dyDescent="0.25">
      <c r="A26" s="3" t="s">
        <v>247</v>
      </c>
    </row>
    <row r="27" spans="1:8" x14ac:dyDescent="0.25">
      <c r="A27" s="19" t="s">
        <v>248</v>
      </c>
    </row>
    <row r="28" spans="1:8" x14ac:dyDescent="0.25">
      <c r="B28" s="4"/>
      <c r="C28" s="4" t="s">
        <v>231</v>
      </c>
      <c r="D28" s="4" t="s">
        <v>232</v>
      </c>
      <c r="E28" s="4" t="s">
        <v>233</v>
      </c>
      <c r="F28" s="4" t="s">
        <v>234</v>
      </c>
      <c r="G28" s="4" t="s">
        <v>235</v>
      </c>
      <c r="H28" s="4" t="s">
        <v>236</v>
      </c>
    </row>
    <row r="29" spans="1:8" x14ac:dyDescent="0.25">
      <c r="B29" s="4" t="s">
        <v>237</v>
      </c>
      <c r="C29" s="23">
        <v>0.96592</v>
      </c>
      <c r="D29" s="23">
        <v>1.1468499999999999</v>
      </c>
      <c r="E29" s="23">
        <v>0.88722999999999996</v>
      </c>
      <c r="F29" s="23">
        <v>0.93969000000000003</v>
      </c>
      <c r="G29" s="23">
        <v>0.78135200000000005</v>
      </c>
      <c r="H29" s="23">
        <v>0.83438599999999996</v>
      </c>
    </row>
    <row r="30" spans="1:8" x14ac:dyDescent="0.25">
      <c r="B30" s="4" t="s">
        <v>238</v>
      </c>
      <c r="C30" s="23">
        <v>0.91545299999999996</v>
      </c>
      <c r="D30" s="23">
        <v>1.0715399999999999</v>
      </c>
      <c r="E30" s="23">
        <v>1.013007</v>
      </c>
      <c r="F30" s="23">
        <v>5.2390739999999996</v>
      </c>
      <c r="G30" s="23">
        <v>3.8545790000000002</v>
      </c>
      <c r="H30" s="23">
        <v>4.6834030000000002</v>
      </c>
    </row>
    <row r="31" spans="1:8" x14ac:dyDescent="0.25">
      <c r="B31" s="4" t="s">
        <v>239</v>
      </c>
      <c r="C31" s="23">
        <v>0.97224699999999997</v>
      </c>
      <c r="D31" s="23">
        <v>0.98905799999999999</v>
      </c>
      <c r="E31" s="23">
        <v>1.0386949999999999</v>
      </c>
      <c r="F31" s="23">
        <v>1.588929</v>
      </c>
      <c r="G31" s="23">
        <v>1.53868</v>
      </c>
      <c r="H31" s="23">
        <v>1.6224289999999999</v>
      </c>
    </row>
    <row r="32" spans="1:8" x14ac:dyDescent="0.25">
      <c r="B32" s="4" t="s">
        <v>240</v>
      </c>
      <c r="C32" s="23">
        <v>0.97966799999999998</v>
      </c>
      <c r="D32" s="23">
        <v>0.96555299999999999</v>
      </c>
      <c r="E32" s="23">
        <v>1.0547800000000001</v>
      </c>
      <c r="F32" s="23">
        <v>1.1085929999999999</v>
      </c>
      <c r="G32" s="23">
        <v>0.99693299999999996</v>
      </c>
      <c r="H32" s="23">
        <v>1.0429330000000001</v>
      </c>
    </row>
    <row r="33" spans="2:8" x14ac:dyDescent="0.25">
      <c r="B33" s="4" t="s">
        <v>241</v>
      </c>
      <c r="C33" s="23">
        <v>0.99241500000000005</v>
      </c>
      <c r="D33" s="23">
        <v>0.95188300000000003</v>
      </c>
      <c r="E33" s="23">
        <v>1.0557019999999999</v>
      </c>
      <c r="F33" s="23">
        <v>1.0870420000000001</v>
      </c>
      <c r="G33" s="23">
        <v>1.1436919999999999</v>
      </c>
      <c r="H33" s="23">
        <v>1.2548539999999999</v>
      </c>
    </row>
    <row r="34" spans="2:8" x14ac:dyDescent="0.25">
      <c r="B34" s="4" t="s">
        <v>242</v>
      </c>
      <c r="C34" s="23">
        <v>0.94671300000000003</v>
      </c>
      <c r="D34" s="23">
        <v>0.98927299999999996</v>
      </c>
      <c r="E34" s="23">
        <v>1.064014</v>
      </c>
      <c r="F34" s="23">
        <v>1.5114190000000001</v>
      </c>
      <c r="G34" s="23">
        <v>1.2529410000000001</v>
      </c>
      <c r="H34" s="23">
        <v>1.4086510000000001</v>
      </c>
    </row>
    <row r="35" spans="2:8" x14ac:dyDescent="0.25">
      <c r="B35" s="4" t="s">
        <v>243</v>
      </c>
      <c r="C35" s="23">
        <v>0.96936599999999995</v>
      </c>
      <c r="D35" s="23">
        <v>1.015317</v>
      </c>
      <c r="E35" s="23">
        <v>1.015317</v>
      </c>
      <c r="F35" s="23">
        <v>1.1298779999999999</v>
      </c>
      <c r="G35" s="23">
        <v>0.922157</v>
      </c>
      <c r="H35" s="23">
        <v>1.372849</v>
      </c>
    </row>
    <row r="36" spans="2:8" x14ac:dyDescent="0.25">
      <c r="B36" s="4" t="s">
        <v>244</v>
      </c>
      <c r="C36" s="23">
        <v>0.82608700000000002</v>
      </c>
      <c r="D36" s="23">
        <v>1.1457109999999999</v>
      </c>
      <c r="E36" s="23">
        <v>1.0282020000000001</v>
      </c>
      <c r="F36" s="23">
        <v>0.658049</v>
      </c>
      <c r="G36" s="23">
        <v>0.572268</v>
      </c>
      <c r="H36" s="23">
        <v>0.61574600000000002</v>
      </c>
    </row>
    <row r="37" spans="2:8" x14ac:dyDescent="0.25">
      <c r="B37" s="4" t="s">
        <v>245</v>
      </c>
      <c r="C37" s="23">
        <v>0.98505699999999996</v>
      </c>
      <c r="D37" s="23">
        <v>1.044184</v>
      </c>
      <c r="E37" s="23">
        <v>0.97075900000000004</v>
      </c>
      <c r="F37" s="23">
        <v>1.6242430000000001</v>
      </c>
      <c r="G37" s="23">
        <v>1.3645499999999999</v>
      </c>
      <c r="H37" s="23">
        <v>1.424836</v>
      </c>
    </row>
    <row r="38" spans="2:8" x14ac:dyDescent="0.25">
      <c r="B38" s="4" t="s">
        <v>249</v>
      </c>
      <c r="C38" s="23">
        <v>1.1263730000000001</v>
      </c>
      <c r="D38" s="23">
        <v>0.93681400000000004</v>
      </c>
      <c r="E38" s="23">
        <v>0.93681400000000004</v>
      </c>
      <c r="F38" s="23">
        <v>1.0628010000000001</v>
      </c>
      <c r="G38" s="23">
        <v>1.0628010000000001</v>
      </c>
      <c r="H38" s="23">
        <v>1.0628010000000001</v>
      </c>
    </row>
    <row r="39" spans="2:8" x14ac:dyDescent="0.25">
      <c r="B39" s="4" t="s">
        <v>250</v>
      </c>
      <c r="C39" s="23">
        <v>1.000432</v>
      </c>
      <c r="D39" s="23">
        <v>1.092822</v>
      </c>
      <c r="E39" s="23">
        <v>0.90674500000000002</v>
      </c>
      <c r="F39" s="23">
        <v>0.811473</v>
      </c>
      <c r="G39" s="23">
        <v>1.092822</v>
      </c>
      <c r="H39" s="23">
        <v>0.85932500000000001</v>
      </c>
    </row>
    <row r="40" spans="2:8" x14ac:dyDescent="0.25">
      <c r="B40" s="4" t="s">
        <v>251</v>
      </c>
      <c r="C40" s="23">
        <v>0.94895099999999999</v>
      </c>
      <c r="D40" s="23">
        <v>0.94895099999999999</v>
      </c>
      <c r="E40" s="23">
        <v>1.102098</v>
      </c>
      <c r="F40" s="23">
        <v>1.259944</v>
      </c>
      <c r="G40" s="23">
        <v>1.102098</v>
      </c>
      <c r="H40" s="23">
        <v>0.98653299999999999</v>
      </c>
    </row>
    <row r="41" spans="2:8" x14ac:dyDescent="0.25">
      <c r="B41" s="4" t="s">
        <v>252</v>
      </c>
      <c r="C41" s="23">
        <v>1.0610390000000001</v>
      </c>
      <c r="D41" s="23">
        <v>0.98246800000000001</v>
      </c>
      <c r="E41" s="23">
        <v>0.95649399999999996</v>
      </c>
      <c r="F41" s="23">
        <v>1.7883119999999999</v>
      </c>
      <c r="G41" s="23">
        <v>1.7324679999999999</v>
      </c>
      <c r="H41" s="23">
        <v>1.8545450000000001</v>
      </c>
    </row>
    <row r="42" spans="2:8" x14ac:dyDescent="0.25">
      <c r="B42" s="4" t="s">
        <v>253</v>
      </c>
      <c r="C42" s="23">
        <v>1.069197</v>
      </c>
      <c r="D42" s="23">
        <v>1.023584</v>
      </c>
      <c r="E42" s="23">
        <v>0.907219</v>
      </c>
      <c r="F42" s="23">
        <v>0.97725399999999996</v>
      </c>
      <c r="G42" s="23">
        <v>1.1140909999999999</v>
      </c>
      <c r="H42" s="23">
        <v>1.1586259999999999</v>
      </c>
    </row>
    <row r="43" spans="2:8" x14ac:dyDescent="0.25">
      <c r="B43" s="4" t="s">
        <v>254</v>
      </c>
      <c r="C43" s="23">
        <v>1.08</v>
      </c>
      <c r="D43" s="23">
        <v>0.84</v>
      </c>
      <c r="E43" s="23">
        <v>1.08</v>
      </c>
      <c r="F43" s="23">
        <v>1.3285709999999999</v>
      </c>
      <c r="G43" s="23">
        <v>1.4485710000000001</v>
      </c>
      <c r="H43" s="23">
        <v>1.3285709999999999</v>
      </c>
    </row>
    <row r="44" spans="2:8" x14ac:dyDescent="0.25">
      <c r="B44" s="4" t="s">
        <v>255</v>
      </c>
      <c r="C44" s="23">
        <v>1.116328</v>
      </c>
      <c r="D44" s="23">
        <v>0.55920999999999998</v>
      </c>
      <c r="E44" s="23">
        <v>1.3244629999999999</v>
      </c>
      <c r="F44" s="23">
        <v>1.116328</v>
      </c>
      <c r="G44" s="23">
        <v>0.97687400000000002</v>
      </c>
      <c r="H44" s="23">
        <v>1.3931439999999999</v>
      </c>
    </row>
    <row r="45" spans="2:8" x14ac:dyDescent="0.25">
      <c r="B45" s="4" t="s">
        <v>256</v>
      </c>
      <c r="C45" s="23">
        <v>1.0909089999999999</v>
      </c>
      <c r="D45" s="23">
        <v>0.94050800000000001</v>
      </c>
      <c r="E45" s="23">
        <v>0.96858299999999997</v>
      </c>
      <c r="F45" s="23">
        <v>1.277406</v>
      </c>
      <c r="G45" s="23">
        <v>1.403743</v>
      </c>
      <c r="H45" s="23">
        <v>1.277406</v>
      </c>
    </row>
    <row r="46" spans="2:8" x14ac:dyDescent="0.25">
      <c r="B46" s="4" t="s">
        <v>257</v>
      </c>
      <c r="C46" s="23">
        <v>1.1086959999999999</v>
      </c>
      <c r="D46" s="23">
        <v>0.91304300000000005</v>
      </c>
      <c r="E46" s="23">
        <v>0.97826100000000005</v>
      </c>
      <c r="F46" s="23">
        <v>1.3913040000000001</v>
      </c>
      <c r="G46" s="23">
        <v>1.1086959999999999</v>
      </c>
      <c r="H46" s="23">
        <v>1.3913040000000001</v>
      </c>
    </row>
    <row r="47" spans="2:8" x14ac:dyDescent="0.25">
      <c r="B47" s="4" t="s">
        <v>258</v>
      </c>
      <c r="C47" s="23">
        <v>0.86838400000000004</v>
      </c>
      <c r="D47" s="23">
        <v>1.2632319999999999</v>
      </c>
      <c r="E47" s="23">
        <v>0.86838400000000004</v>
      </c>
      <c r="F47" s="23">
        <v>1.554999</v>
      </c>
      <c r="G47" s="23">
        <v>1.651329</v>
      </c>
      <c r="H47" s="23">
        <v>1.651329</v>
      </c>
    </row>
    <row r="48" spans="2:8" x14ac:dyDescent="0.25">
      <c r="B48" s="4" t="s">
        <v>259</v>
      </c>
      <c r="C48" s="23">
        <v>0.95871600000000001</v>
      </c>
      <c r="D48" s="23">
        <v>0.98929699999999998</v>
      </c>
      <c r="E48" s="23">
        <v>1.0519879999999999</v>
      </c>
      <c r="F48" s="23">
        <v>1.5642199999999999</v>
      </c>
      <c r="G48" s="23">
        <v>1.66208</v>
      </c>
      <c r="H48" s="23">
        <v>1.5795110000000001</v>
      </c>
    </row>
    <row r="49" spans="1:8" x14ac:dyDescent="0.25">
      <c r="B49" s="4" t="s">
        <v>260</v>
      </c>
      <c r="C49" s="23">
        <v>0.97786499999999998</v>
      </c>
      <c r="D49" s="23">
        <v>1.04427</v>
      </c>
      <c r="E49" s="23">
        <v>0.97786499999999998</v>
      </c>
      <c r="F49" s="23">
        <v>1.1106750000000001</v>
      </c>
      <c r="G49" s="23">
        <v>1.1106750000000001</v>
      </c>
      <c r="H49" s="23">
        <v>1.04427</v>
      </c>
    </row>
    <row r="50" spans="1:8" x14ac:dyDescent="0.25">
      <c r="B50" s="4" t="s">
        <v>261</v>
      </c>
      <c r="C50" s="23">
        <v>1.1112280000000001</v>
      </c>
      <c r="D50" s="23">
        <v>0.81374599999999997</v>
      </c>
      <c r="E50" s="23">
        <v>1.075026</v>
      </c>
      <c r="F50" s="23">
        <v>1.3976919999999999</v>
      </c>
      <c r="G50" s="23">
        <v>1.2434419999999999</v>
      </c>
      <c r="H50" s="23">
        <v>1.1946479999999999</v>
      </c>
    </row>
    <row r="51" spans="1:8" x14ac:dyDescent="0.25">
      <c r="B51" s="4" t="s">
        <v>262</v>
      </c>
      <c r="C51" s="23">
        <v>0.82165999999999995</v>
      </c>
      <c r="D51" s="23">
        <v>0.82165999999999995</v>
      </c>
      <c r="E51" s="23">
        <v>1.3566800000000001</v>
      </c>
      <c r="F51" s="23">
        <v>0.82044499999999998</v>
      </c>
      <c r="G51" s="23">
        <v>3.0910929999999999</v>
      </c>
      <c r="H51" s="23">
        <v>0.82044499999999998</v>
      </c>
    </row>
    <row r="52" spans="1:8" x14ac:dyDescent="0.25">
      <c r="B52" s="4" t="s">
        <v>263</v>
      </c>
      <c r="C52" s="23">
        <v>1.0029589999999999</v>
      </c>
      <c r="D52" s="23">
        <v>0.97455599999999998</v>
      </c>
      <c r="E52" s="23">
        <v>1.0224850000000001</v>
      </c>
      <c r="F52" s="23">
        <v>1.1427510000000001</v>
      </c>
      <c r="G52" s="23">
        <v>1.11568</v>
      </c>
      <c r="H52" s="23">
        <v>1.155178</v>
      </c>
    </row>
    <row r="53" spans="1:8" x14ac:dyDescent="0.25">
      <c r="B53" s="4" t="s">
        <v>264</v>
      </c>
      <c r="C53" s="23">
        <v>0.98259300000000005</v>
      </c>
      <c r="D53" s="23">
        <v>0.98259300000000005</v>
      </c>
      <c r="E53" s="23">
        <v>1.034815</v>
      </c>
      <c r="F53" s="23">
        <v>1.396083</v>
      </c>
      <c r="G53" s="23">
        <v>1.293744</v>
      </c>
      <c r="H53" s="23">
        <v>0.79913100000000004</v>
      </c>
    </row>
    <row r="54" spans="1:8" x14ac:dyDescent="0.25">
      <c r="B54" s="4" t="s">
        <v>265</v>
      </c>
      <c r="C54" s="23">
        <v>0.97770199999999996</v>
      </c>
      <c r="D54" s="23">
        <v>0.94536299999999995</v>
      </c>
      <c r="E54" s="23">
        <v>1.0769340000000001</v>
      </c>
      <c r="F54" s="23">
        <v>1.195659</v>
      </c>
      <c r="G54" s="23">
        <v>1.1106020000000001</v>
      </c>
      <c r="H54" s="23">
        <v>1.1106020000000001</v>
      </c>
    </row>
    <row r="55" spans="1:8" x14ac:dyDescent="0.25">
      <c r="B55" s="4" t="s">
        <v>266</v>
      </c>
      <c r="C55" s="23">
        <v>1.0174890000000001</v>
      </c>
      <c r="D55" s="23">
        <v>1.0433380000000001</v>
      </c>
      <c r="E55" s="23">
        <v>0.93917300000000004</v>
      </c>
      <c r="F55" s="23">
        <v>1.12032</v>
      </c>
      <c r="G55" s="23">
        <v>1.2463839999999999</v>
      </c>
      <c r="H55" s="23">
        <v>1.296082</v>
      </c>
    </row>
    <row r="56" spans="1:8" x14ac:dyDescent="0.25">
      <c r="B56" s="4" t="s">
        <v>267</v>
      </c>
      <c r="C56" s="23">
        <v>0.97840199999999999</v>
      </c>
      <c r="D56" s="23">
        <v>0.94600399999999996</v>
      </c>
      <c r="E56" s="23">
        <v>1.0755939999999999</v>
      </c>
      <c r="F56" s="23">
        <v>1.37365</v>
      </c>
      <c r="G56" s="23">
        <v>1.406048</v>
      </c>
      <c r="H56" s="23">
        <v>1.4643630000000001</v>
      </c>
    </row>
    <row r="57" spans="1:8" x14ac:dyDescent="0.25">
      <c r="B57" s="4" t="s">
        <v>268</v>
      </c>
      <c r="C57" s="23">
        <v>1.1168359999999999</v>
      </c>
      <c r="D57" s="23">
        <v>1.1168359999999999</v>
      </c>
      <c r="E57" s="23">
        <v>0.76632900000000004</v>
      </c>
      <c r="F57" s="23">
        <v>1.564346</v>
      </c>
      <c r="G57" s="23">
        <v>1.230653</v>
      </c>
      <c r="H57" s="23">
        <v>1.564346</v>
      </c>
    </row>
    <row r="58" spans="1:8" x14ac:dyDescent="0.25">
      <c r="B58" s="4" t="s">
        <v>269</v>
      </c>
      <c r="C58" s="23">
        <v>0.88830500000000001</v>
      </c>
      <c r="D58" s="23">
        <v>0.81050100000000003</v>
      </c>
      <c r="E58" s="23">
        <v>1.301193</v>
      </c>
      <c r="F58" s="23">
        <v>1.2157519999999999</v>
      </c>
      <c r="G58" s="23">
        <v>1.387589</v>
      </c>
      <c r="H58" s="23">
        <v>1.7446299999999999</v>
      </c>
    </row>
    <row r="59" spans="1:8" ht="14" customHeight="1" x14ac:dyDescent="0.25">
      <c r="B59" s="4" t="s">
        <v>270</v>
      </c>
      <c r="C59" s="23">
        <v>0.96627300000000005</v>
      </c>
      <c r="D59" s="23">
        <v>1.0269809999999999</v>
      </c>
      <c r="E59" s="23">
        <v>1.006745</v>
      </c>
      <c r="F59" s="23">
        <v>1.39629</v>
      </c>
      <c r="G59" s="23">
        <v>1.39629</v>
      </c>
      <c r="H59" s="23">
        <v>1.2344010000000001</v>
      </c>
    </row>
    <row r="60" spans="1:8" ht="14" customHeight="1" x14ac:dyDescent="0.25">
      <c r="B60" s="4"/>
      <c r="C60" s="23"/>
      <c r="D60" s="23"/>
      <c r="E60" s="23"/>
      <c r="F60" s="23"/>
      <c r="G60" s="23"/>
      <c r="H60" s="23"/>
    </row>
    <row r="61" spans="1:8" x14ac:dyDescent="0.25">
      <c r="A61" s="3" t="s">
        <v>271</v>
      </c>
    </row>
    <row r="62" spans="1:8" x14ac:dyDescent="0.25">
      <c r="A62" s="19" t="s">
        <v>272</v>
      </c>
    </row>
    <row r="63" spans="1:8" x14ac:dyDescent="0.25">
      <c r="B63" s="4"/>
      <c r="C63" s="4" t="s">
        <v>231</v>
      </c>
      <c r="D63" s="4" t="s">
        <v>232</v>
      </c>
      <c r="E63" s="4" t="s">
        <v>233</v>
      </c>
      <c r="F63" s="4" t="s">
        <v>234</v>
      </c>
      <c r="G63" s="4" t="s">
        <v>235</v>
      </c>
      <c r="H63" s="4" t="s">
        <v>236</v>
      </c>
    </row>
    <row r="64" spans="1:8" x14ac:dyDescent="0.25">
      <c r="B64" s="4" t="s">
        <v>237</v>
      </c>
      <c r="C64" s="23">
        <v>1.082692</v>
      </c>
      <c r="D64" s="23">
        <v>1.134126</v>
      </c>
      <c r="E64" s="23">
        <v>0.78318200000000004</v>
      </c>
      <c r="F64" s="23">
        <v>3.2027649999999999</v>
      </c>
      <c r="G64" s="23">
        <v>2.0789080000000002</v>
      </c>
      <c r="H64" s="23">
        <v>2.4856549999999999</v>
      </c>
    </row>
    <row r="65" spans="2:8" x14ac:dyDescent="0.25">
      <c r="B65" s="4" t="s">
        <v>238</v>
      </c>
      <c r="C65" s="23">
        <v>0.90495499999999995</v>
      </c>
      <c r="D65" s="23">
        <v>1.3430029999999999</v>
      </c>
      <c r="E65" s="23">
        <v>0.75204300000000002</v>
      </c>
      <c r="F65" s="23">
        <v>2.5722209999999999</v>
      </c>
      <c r="G65" s="23">
        <v>1.2921819999999999</v>
      </c>
      <c r="H65" s="23">
        <v>1.520276</v>
      </c>
    </row>
    <row r="66" spans="2:8" x14ac:dyDescent="0.25">
      <c r="B66" s="4" t="s">
        <v>239</v>
      </c>
      <c r="C66" s="23">
        <v>1.0972489999999999</v>
      </c>
      <c r="D66" s="23">
        <v>1.133302</v>
      </c>
      <c r="E66" s="23">
        <v>0.76944999999999997</v>
      </c>
      <c r="F66" s="23">
        <v>2.0910820000000001</v>
      </c>
      <c r="G66" s="23">
        <v>1.5929789999999999</v>
      </c>
      <c r="H66" s="23">
        <v>1.5768500000000001</v>
      </c>
    </row>
    <row r="67" spans="2:8" x14ac:dyDescent="0.25">
      <c r="B67" s="4" t="s">
        <v>240</v>
      </c>
      <c r="C67" s="23">
        <v>0.84985100000000002</v>
      </c>
      <c r="D67" s="23">
        <v>1.2437560000000001</v>
      </c>
      <c r="E67" s="23">
        <v>0.906393</v>
      </c>
      <c r="F67" s="23">
        <v>1.657119</v>
      </c>
      <c r="G67" s="23">
        <v>1.2410060000000001</v>
      </c>
      <c r="H67" s="23">
        <v>1.2199260000000001</v>
      </c>
    </row>
    <row r="68" spans="2:8" x14ac:dyDescent="0.25">
      <c r="B68" s="4" t="s">
        <v>241</v>
      </c>
      <c r="C68" s="23">
        <v>0.75709000000000004</v>
      </c>
      <c r="D68" s="23">
        <v>1.2411650000000001</v>
      </c>
      <c r="E68" s="23">
        <v>1.0017450000000001</v>
      </c>
      <c r="F68" s="23">
        <v>2.0448740000000001</v>
      </c>
      <c r="G68" s="23">
        <v>1.989978</v>
      </c>
      <c r="H68" s="23">
        <v>1.5792999999999999</v>
      </c>
    </row>
    <row r="69" spans="2:8" x14ac:dyDescent="0.25">
      <c r="B69" s="4" t="s">
        <v>242</v>
      </c>
      <c r="C69" s="23">
        <v>0.85992900000000005</v>
      </c>
      <c r="D69" s="23">
        <v>1.0974790000000001</v>
      </c>
      <c r="E69" s="23">
        <v>1.042592</v>
      </c>
      <c r="F69" s="23">
        <v>1.3380639999999999</v>
      </c>
      <c r="G69" s="23">
        <v>1.85961</v>
      </c>
      <c r="H69" s="23">
        <v>1.5003120000000001</v>
      </c>
    </row>
    <row r="70" spans="2:8" x14ac:dyDescent="0.25">
      <c r="B70" s="4" t="s">
        <v>243</v>
      </c>
      <c r="C70" s="23">
        <v>0.44628600000000002</v>
      </c>
      <c r="D70" s="23">
        <v>0.699739</v>
      </c>
      <c r="E70" s="23">
        <v>1.8539749999999999</v>
      </c>
      <c r="F70" s="23">
        <v>1.3291390000000001</v>
      </c>
      <c r="G70" s="23">
        <v>1.1326609999999999</v>
      </c>
      <c r="H70" s="23">
        <v>1.069277</v>
      </c>
    </row>
    <row r="71" spans="2:8" x14ac:dyDescent="0.25">
      <c r="B71" s="4" t="s">
        <v>244</v>
      </c>
      <c r="C71" s="23">
        <v>0.91913400000000001</v>
      </c>
      <c r="D71" s="23">
        <v>1.0325740000000001</v>
      </c>
      <c r="E71" s="23">
        <v>1.048292</v>
      </c>
      <c r="F71" s="23">
        <v>1.1863330000000001</v>
      </c>
      <c r="G71" s="23">
        <v>0.984738</v>
      </c>
      <c r="H71" s="23">
        <v>1.016856</v>
      </c>
    </row>
    <row r="72" spans="2:8" x14ac:dyDescent="0.25">
      <c r="B72" s="4" t="s">
        <v>245</v>
      </c>
      <c r="C72" s="23">
        <v>0.80098999999999998</v>
      </c>
      <c r="D72" s="23">
        <v>1.0459149999999999</v>
      </c>
      <c r="E72" s="23">
        <v>1.153095</v>
      </c>
      <c r="F72" s="23">
        <v>1.8052189999999999</v>
      </c>
      <c r="G72" s="23">
        <v>1.1271819999999999</v>
      </c>
      <c r="H72" s="23">
        <v>1.320444</v>
      </c>
    </row>
    <row r="73" spans="2:8" x14ac:dyDescent="0.25">
      <c r="B73" s="4" t="s">
        <v>249</v>
      </c>
      <c r="C73" s="23">
        <v>0.92845500000000003</v>
      </c>
      <c r="D73" s="23">
        <v>1.114333</v>
      </c>
      <c r="E73" s="23">
        <v>0.95721100000000003</v>
      </c>
      <c r="F73" s="23">
        <v>1.410925</v>
      </c>
      <c r="G73" s="23">
        <v>1.3518669999999999</v>
      </c>
      <c r="H73" s="23">
        <v>1.3011470000000001</v>
      </c>
    </row>
    <row r="74" spans="2:8" x14ac:dyDescent="0.25">
      <c r="B74" s="4" t="s">
        <v>250</v>
      </c>
      <c r="C74" s="23">
        <v>0.97712900000000003</v>
      </c>
      <c r="D74" s="23">
        <v>1.0690900000000001</v>
      </c>
      <c r="E74" s="23">
        <v>0.95378099999999999</v>
      </c>
      <c r="F74" s="23">
        <v>1.3757550000000001</v>
      </c>
      <c r="G74" s="23">
        <v>1.0690900000000001</v>
      </c>
      <c r="H74" s="23">
        <v>1.2033130000000001</v>
      </c>
    </row>
    <row r="75" spans="2:8" x14ac:dyDescent="0.25">
      <c r="B75" s="4" t="s">
        <v>251</v>
      </c>
      <c r="C75" s="23">
        <v>0.73177999999999999</v>
      </c>
      <c r="D75" s="23">
        <v>1.074252</v>
      </c>
      <c r="E75" s="23">
        <v>1.1939679999999999</v>
      </c>
      <c r="F75" s="23">
        <v>1.3155129999999999</v>
      </c>
      <c r="G75" s="23">
        <v>1.1338820000000001</v>
      </c>
      <c r="H75" s="23">
        <v>1.2545120000000001</v>
      </c>
    </row>
    <row r="76" spans="2:8" x14ac:dyDescent="0.25">
      <c r="B76" s="4" t="s">
        <v>273</v>
      </c>
      <c r="C76" s="23">
        <v>1.22</v>
      </c>
      <c r="D76" s="23">
        <v>0.96</v>
      </c>
      <c r="E76" s="23">
        <v>0.82</v>
      </c>
      <c r="F76" s="23">
        <v>1.39</v>
      </c>
      <c r="G76" s="23">
        <v>1.3149999999999999</v>
      </c>
      <c r="H76" s="23">
        <v>1.1499999999999999</v>
      </c>
    </row>
    <row r="77" spans="2:8" x14ac:dyDescent="0.25">
      <c r="B77" s="4" t="s">
        <v>253</v>
      </c>
      <c r="C77" s="23">
        <v>0.92635400000000001</v>
      </c>
      <c r="D77" s="23">
        <v>1.023374</v>
      </c>
      <c r="E77" s="23">
        <v>1.0502720000000001</v>
      </c>
      <c r="F77" s="23">
        <v>0.99600900000000003</v>
      </c>
      <c r="G77" s="23">
        <v>1.0770150000000001</v>
      </c>
      <c r="H77" s="23">
        <v>1.0502720000000001</v>
      </c>
    </row>
    <row r="78" spans="2:8" x14ac:dyDescent="0.25">
      <c r="B78" s="4" t="s">
        <v>254</v>
      </c>
      <c r="C78" s="23">
        <v>0.91713100000000003</v>
      </c>
      <c r="D78" s="23">
        <v>0.99402400000000002</v>
      </c>
      <c r="E78" s="23">
        <v>1.0888450000000001</v>
      </c>
      <c r="F78" s="23">
        <v>1.4494020000000001</v>
      </c>
      <c r="G78" s="23">
        <v>1.037849</v>
      </c>
      <c r="H78" s="23">
        <v>1.1430279999999999</v>
      </c>
    </row>
    <row r="79" spans="2:8" x14ac:dyDescent="0.25">
      <c r="B79" s="4" t="s">
        <v>255</v>
      </c>
      <c r="C79" s="23">
        <v>0.98819800000000002</v>
      </c>
      <c r="D79" s="23">
        <v>1.0880399999999999</v>
      </c>
      <c r="E79" s="23">
        <v>0.92376199999999997</v>
      </c>
      <c r="F79" s="23">
        <v>1.277253</v>
      </c>
      <c r="G79" s="23">
        <v>0.98182599999999998</v>
      </c>
      <c r="H79" s="23">
        <v>1.0260819999999999</v>
      </c>
    </row>
    <row r="80" spans="2:8" x14ac:dyDescent="0.25">
      <c r="B80" s="4" t="s">
        <v>256</v>
      </c>
      <c r="C80" s="23">
        <v>0.977881</v>
      </c>
      <c r="D80" s="23">
        <v>0.99417900000000003</v>
      </c>
      <c r="E80" s="23">
        <v>1.0279389999999999</v>
      </c>
      <c r="F80" s="23">
        <v>1.3387659999999999</v>
      </c>
      <c r="G80" s="23">
        <v>0.99417900000000003</v>
      </c>
      <c r="H80" s="23">
        <v>1.131548</v>
      </c>
    </row>
    <row r="81" spans="1:16" x14ac:dyDescent="0.25">
      <c r="B81" s="4" t="s">
        <v>257</v>
      </c>
      <c r="C81" s="23">
        <v>0.93616999999999995</v>
      </c>
      <c r="D81" s="23">
        <v>1.177305</v>
      </c>
      <c r="E81" s="23">
        <v>0.88652500000000001</v>
      </c>
      <c r="F81" s="23">
        <v>1.5283690000000001</v>
      </c>
      <c r="G81" s="23">
        <v>1.446809</v>
      </c>
      <c r="H81" s="23">
        <v>1.3936170000000001</v>
      </c>
    </row>
    <row r="82" spans="1:16" x14ac:dyDescent="0.25">
      <c r="B82" s="4" t="s">
        <v>258</v>
      </c>
      <c r="C82" s="23">
        <v>1.0210539999999999</v>
      </c>
      <c r="D82" s="23">
        <v>1.0826199999999999</v>
      </c>
      <c r="E82" s="23">
        <v>0.89632599999999996</v>
      </c>
      <c r="F82" s="23">
        <v>1.382638</v>
      </c>
      <c r="G82" s="23">
        <v>1.143653</v>
      </c>
      <c r="H82" s="23">
        <v>1.499201</v>
      </c>
    </row>
    <row r="83" spans="1:16" x14ac:dyDescent="0.25">
      <c r="B83" s="4" t="s">
        <v>259</v>
      </c>
      <c r="C83" s="23">
        <v>1.058824</v>
      </c>
      <c r="D83" s="23">
        <v>0.99253899999999995</v>
      </c>
      <c r="E83" s="23">
        <v>0.94863699999999995</v>
      </c>
      <c r="F83" s="23">
        <v>0.95896700000000001</v>
      </c>
      <c r="G83" s="23">
        <v>1.349785</v>
      </c>
      <c r="H83" s="23">
        <v>1.214634</v>
      </c>
    </row>
    <row r="84" spans="1:16" x14ac:dyDescent="0.25">
      <c r="B84" s="4" t="s">
        <v>260</v>
      </c>
      <c r="C84" s="23">
        <v>0.93684199999999995</v>
      </c>
      <c r="D84" s="23">
        <v>1.031579</v>
      </c>
      <c r="E84" s="23">
        <v>1.031579</v>
      </c>
      <c r="F84" s="23">
        <v>1.6807019999999999</v>
      </c>
      <c r="G84" s="23">
        <v>1.312281</v>
      </c>
      <c r="H84" s="23">
        <v>1.498246</v>
      </c>
    </row>
    <row r="85" spans="1:16" x14ac:dyDescent="0.25">
      <c r="B85" s="4" t="s">
        <v>261</v>
      </c>
      <c r="C85" s="23">
        <v>0.92087799999999997</v>
      </c>
      <c r="D85" s="23">
        <v>1.0725720000000001</v>
      </c>
      <c r="E85" s="23">
        <v>1.0065500000000001</v>
      </c>
      <c r="F85" s="23">
        <v>1.731025</v>
      </c>
      <c r="G85" s="23">
        <v>0.95456399999999997</v>
      </c>
      <c r="H85" s="23">
        <v>1.163651</v>
      </c>
    </row>
    <row r="86" spans="1:16" x14ac:dyDescent="0.25">
      <c r="B86" s="4" t="s">
        <v>262</v>
      </c>
      <c r="C86" s="23">
        <v>0.87694300000000003</v>
      </c>
      <c r="D86" s="23">
        <v>1.0756810000000001</v>
      </c>
      <c r="E86" s="23">
        <v>1.0473760000000001</v>
      </c>
      <c r="F86" s="23">
        <v>1.3286039999999999</v>
      </c>
      <c r="G86" s="23">
        <v>1.0473760000000001</v>
      </c>
      <c r="H86" s="23">
        <v>1.160374</v>
      </c>
    </row>
    <row r="87" spans="1:16" x14ac:dyDescent="0.25">
      <c r="B87" s="4" t="s">
        <v>263</v>
      </c>
      <c r="C87" s="23">
        <v>1.0521290000000001</v>
      </c>
      <c r="D87" s="23">
        <v>0.89097000000000004</v>
      </c>
      <c r="E87" s="23">
        <v>1.0569</v>
      </c>
      <c r="F87" s="23">
        <v>0.74051699999999998</v>
      </c>
      <c r="G87" s="23">
        <v>1.6474279999999999</v>
      </c>
      <c r="H87" s="23">
        <v>2.5023270000000002</v>
      </c>
    </row>
    <row r="88" spans="1:16" x14ac:dyDescent="0.25">
      <c r="B88" s="4" t="s">
        <v>264</v>
      </c>
      <c r="C88" s="23">
        <v>1.0119480000000001</v>
      </c>
      <c r="D88" s="23">
        <v>1.0119480000000001</v>
      </c>
      <c r="E88" s="23">
        <v>0.97610399999999997</v>
      </c>
      <c r="F88" s="23">
        <v>1.134482</v>
      </c>
      <c r="G88" s="23">
        <v>1.0819669999999999</v>
      </c>
      <c r="H88" s="23">
        <v>1.0736319999999999</v>
      </c>
    </row>
    <row r="89" spans="1:16" x14ac:dyDescent="0.25">
      <c r="B89" s="4" t="s">
        <v>265</v>
      </c>
      <c r="C89" s="23">
        <v>1.166515</v>
      </c>
      <c r="D89" s="23">
        <v>0.960642</v>
      </c>
      <c r="E89" s="23">
        <v>0.87284300000000004</v>
      </c>
      <c r="F89" s="23">
        <v>1.805328</v>
      </c>
      <c r="G89" s="23">
        <v>0.94277900000000003</v>
      </c>
      <c r="H89" s="23">
        <v>1.0523769999999999</v>
      </c>
    </row>
    <row r="90" spans="1:16" x14ac:dyDescent="0.25">
      <c r="B90" s="4" t="s">
        <v>266</v>
      </c>
      <c r="C90" s="23">
        <v>1.0002880000000001</v>
      </c>
      <c r="D90" s="23">
        <v>1.0542149999999999</v>
      </c>
      <c r="E90" s="23">
        <v>0.945496</v>
      </c>
      <c r="F90" s="23">
        <v>1.2621039999999999</v>
      </c>
      <c r="G90" s="23">
        <v>1.28729</v>
      </c>
      <c r="H90" s="23">
        <v>1.2367630000000001</v>
      </c>
    </row>
    <row r="91" spans="1:16" x14ac:dyDescent="0.25">
      <c r="B91" s="4" t="s">
        <v>267</v>
      </c>
      <c r="C91" s="23">
        <v>0.81288700000000003</v>
      </c>
      <c r="D91" s="23">
        <v>0.89063099999999995</v>
      </c>
      <c r="E91" s="23">
        <v>1.2964819999999999</v>
      </c>
      <c r="F91" s="23">
        <v>1.05284</v>
      </c>
      <c r="G91" s="23">
        <v>1.251285</v>
      </c>
      <c r="H91" s="23">
        <v>1.295032</v>
      </c>
      <c r="J91" s="45"/>
      <c r="K91" s="46"/>
      <c r="L91" s="47"/>
      <c r="M91" s="48"/>
      <c r="N91" s="48"/>
      <c r="O91" s="48"/>
      <c r="P91" s="48"/>
    </row>
    <row r="92" spans="1:16" x14ac:dyDescent="0.25">
      <c r="B92" s="4" t="s">
        <v>268</v>
      </c>
      <c r="C92" s="23">
        <v>0.86538300000000001</v>
      </c>
      <c r="D92" s="23">
        <v>1.0802700000000001</v>
      </c>
      <c r="E92" s="23">
        <v>1.054346</v>
      </c>
      <c r="F92" s="23">
        <v>1.0281769999999999</v>
      </c>
      <c r="G92" s="23">
        <v>0.879328</v>
      </c>
      <c r="H92" s="23">
        <v>0.92085600000000001</v>
      </c>
      <c r="J92" s="48"/>
      <c r="K92" s="47"/>
      <c r="L92" s="47"/>
      <c r="M92" s="51"/>
      <c r="N92" s="51"/>
      <c r="O92" s="51"/>
      <c r="P92" s="51"/>
    </row>
    <row r="93" spans="1:16" x14ac:dyDescent="0.25">
      <c r="B93" s="4" t="s">
        <v>269</v>
      </c>
      <c r="C93" s="23">
        <v>1.196461</v>
      </c>
      <c r="D93" s="23">
        <v>0.96947899999999998</v>
      </c>
      <c r="E93" s="23">
        <v>0.83406000000000002</v>
      </c>
      <c r="F93" s="23">
        <v>3.2223649999999999</v>
      </c>
      <c r="G93" s="23">
        <v>1.208771</v>
      </c>
      <c r="H93" s="23">
        <v>3.373942</v>
      </c>
      <c r="J93" s="48"/>
      <c r="K93" s="47"/>
      <c r="L93" s="47"/>
      <c r="M93" s="51"/>
      <c r="N93" s="51"/>
      <c r="O93" s="51"/>
      <c r="P93" s="51"/>
    </row>
    <row r="94" spans="1:16" x14ac:dyDescent="0.25">
      <c r="B94" s="4" t="s">
        <v>270</v>
      </c>
      <c r="C94" s="23">
        <v>0.72643100000000005</v>
      </c>
      <c r="D94" s="23">
        <v>0.94385799999999997</v>
      </c>
      <c r="E94" s="23">
        <v>1.3297110000000001</v>
      </c>
      <c r="F94" s="23">
        <v>1.4920549999999999</v>
      </c>
      <c r="G94" s="23">
        <v>1.6155820000000001</v>
      </c>
      <c r="H94" s="23">
        <v>1.43482</v>
      </c>
      <c r="J94" s="48"/>
      <c r="K94" s="47"/>
      <c r="L94" s="47"/>
      <c r="M94" s="51"/>
      <c r="N94" s="51"/>
      <c r="O94" s="51"/>
      <c r="P94" s="51"/>
    </row>
    <row r="95" spans="1:16" x14ac:dyDescent="0.25">
      <c r="J95" s="48"/>
      <c r="K95" s="47"/>
      <c r="L95" s="47"/>
      <c r="M95" s="51"/>
      <c r="N95" s="51"/>
      <c r="O95" s="51"/>
      <c r="P95" s="51"/>
    </row>
    <row r="96" spans="1:16" x14ac:dyDescent="0.3">
      <c r="A96" s="3" t="s">
        <v>274</v>
      </c>
      <c r="J96" s="53"/>
      <c r="K96" s="47"/>
      <c r="L96" s="54"/>
      <c r="M96" s="51"/>
      <c r="N96" s="51"/>
      <c r="O96" s="51"/>
      <c r="P96" s="51"/>
    </row>
    <row r="97" spans="1:21" x14ac:dyDescent="0.3">
      <c r="A97" s="19" t="s">
        <v>184</v>
      </c>
      <c r="J97" s="48"/>
      <c r="K97" s="47"/>
      <c r="L97" s="54"/>
      <c r="M97" s="51"/>
      <c r="N97" s="51"/>
      <c r="O97" s="51"/>
      <c r="P97" s="51"/>
    </row>
    <row r="98" spans="1:21" x14ac:dyDescent="0.25">
      <c r="C98" s="78" t="s">
        <v>27</v>
      </c>
      <c r="D98" s="78"/>
      <c r="E98" s="78"/>
      <c r="J98" s="48"/>
      <c r="K98" s="47"/>
      <c r="L98" s="47"/>
      <c r="M98" s="51"/>
      <c r="N98" s="51"/>
      <c r="O98" s="51"/>
      <c r="P98" s="51"/>
    </row>
    <row r="99" spans="1:21" x14ac:dyDescent="0.3">
      <c r="B99" s="9" t="s">
        <v>275</v>
      </c>
      <c r="C99" s="18">
        <v>0.95043947799999995</v>
      </c>
      <c r="D99" s="18">
        <v>1.0328757150000001</v>
      </c>
      <c r="E99" s="18">
        <v>1.0186558100000001</v>
      </c>
      <c r="F99" s="6"/>
      <c r="J99" s="48"/>
      <c r="K99" s="47"/>
      <c r="L99" s="47"/>
      <c r="M99" s="51"/>
      <c r="N99" s="51"/>
      <c r="O99" s="51"/>
      <c r="P99" s="51"/>
      <c r="Q99" s="6"/>
      <c r="R99" s="6"/>
      <c r="S99" s="6"/>
      <c r="T99" s="6"/>
      <c r="U99" s="6"/>
    </row>
    <row r="100" spans="1:21" x14ac:dyDescent="0.3">
      <c r="B100" s="9" t="s">
        <v>185</v>
      </c>
      <c r="C100" s="18">
        <v>0.97041023100000001</v>
      </c>
      <c r="D100" s="18">
        <v>1.08422687</v>
      </c>
      <c r="E100" s="18">
        <v>0.95043947799999995</v>
      </c>
      <c r="F100" s="6"/>
      <c r="J100" s="48"/>
      <c r="K100" s="47"/>
      <c r="L100" s="47"/>
      <c r="M100" s="51"/>
      <c r="N100" s="51"/>
      <c r="O100" s="51"/>
      <c r="P100" s="51"/>
      <c r="Q100" s="6"/>
      <c r="R100" s="6"/>
      <c r="S100" s="6"/>
      <c r="T100" s="6"/>
      <c r="U100" s="6"/>
    </row>
    <row r="101" spans="1:21" x14ac:dyDescent="0.3">
      <c r="B101" s="9" t="s">
        <v>186</v>
      </c>
      <c r="C101" s="18">
        <v>0.95705030700000004</v>
      </c>
      <c r="D101" s="18">
        <v>1.025741121</v>
      </c>
      <c r="E101" s="18">
        <v>1.0186558100000001</v>
      </c>
      <c r="F101" s="6"/>
      <c r="J101" s="53"/>
      <c r="K101" s="47"/>
      <c r="L101" s="47"/>
      <c r="M101" s="51"/>
      <c r="N101" s="51"/>
      <c r="O101" s="51"/>
      <c r="P101" s="51"/>
      <c r="Q101" s="6"/>
      <c r="R101" s="6"/>
      <c r="S101" s="6"/>
      <c r="T101" s="6"/>
      <c r="U101" s="6"/>
    </row>
    <row r="102" spans="1:21" x14ac:dyDescent="0.3">
      <c r="B102" s="9" t="s">
        <v>187</v>
      </c>
      <c r="C102" s="18">
        <v>1.0448771530000001</v>
      </c>
      <c r="D102" s="18">
        <v>1.0023131620000001</v>
      </c>
      <c r="E102" s="18">
        <v>0.95484160399999995</v>
      </c>
      <c r="F102" s="6"/>
      <c r="J102" s="48"/>
      <c r="K102" s="47"/>
      <c r="L102" s="47"/>
      <c r="M102" s="51"/>
      <c r="N102" s="51"/>
      <c r="O102" s="51"/>
      <c r="P102" s="51"/>
      <c r="Q102" s="6"/>
      <c r="R102" s="6"/>
      <c r="S102" s="6"/>
      <c r="T102" s="6"/>
      <c r="U102" s="6"/>
    </row>
    <row r="103" spans="1:21" ht="14" customHeight="1" x14ac:dyDescent="0.25">
      <c r="C103" s="84" t="s">
        <v>276</v>
      </c>
      <c r="D103" s="84"/>
      <c r="E103" s="84"/>
      <c r="J103" s="48"/>
      <c r="K103" s="47"/>
      <c r="L103" s="47"/>
      <c r="M103" s="51"/>
      <c r="N103" s="51"/>
      <c r="O103" s="51"/>
      <c r="P103" s="51"/>
    </row>
    <row r="104" spans="1:21" x14ac:dyDescent="0.3">
      <c r="B104" s="9" t="s">
        <v>275</v>
      </c>
      <c r="C104" s="18">
        <v>5.1100355689999999</v>
      </c>
      <c r="D104" s="18">
        <v>5.7093770170000004</v>
      </c>
      <c r="E104" s="18">
        <v>5.5148946759999999</v>
      </c>
      <c r="F104" s="4"/>
      <c r="J104" s="48"/>
      <c r="K104" s="47"/>
      <c r="L104" s="47"/>
      <c r="M104" s="51"/>
      <c r="N104" s="51"/>
      <c r="O104" s="51"/>
      <c r="P104" s="51"/>
    </row>
    <row r="105" spans="1:21" x14ac:dyDescent="0.3">
      <c r="B105" s="9" t="s">
        <v>185</v>
      </c>
      <c r="C105" s="18">
        <v>0.53341612100000002</v>
      </c>
      <c r="D105" s="18">
        <v>0.59186224399999998</v>
      </c>
      <c r="E105" s="18">
        <v>0.53712632400000004</v>
      </c>
      <c r="F105" s="7"/>
      <c r="J105" s="48"/>
      <c r="K105" s="47"/>
      <c r="L105" s="47"/>
      <c r="M105" s="51"/>
      <c r="N105" s="51"/>
      <c r="O105" s="51"/>
      <c r="P105" s="51"/>
    </row>
    <row r="106" spans="1:21" x14ac:dyDescent="0.3">
      <c r="B106" s="9" t="s">
        <v>186</v>
      </c>
      <c r="C106" s="18">
        <v>7.0969027000000004E-2</v>
      </c>
      <c r="D106" s="18">
        <v>5.8856000999999998E-2</v>
      </c>
      <c r="E106" s="18">
        <v>9.6276889000000004E-2</v>
      </c>
      <c r="J106" s="48"/>
      <c r="K106" s="47"/>
      <c r="L106" s="47"/>
      <c r="M106" s="51"/>
      <c r="N106" s="51"/>
      <c r="O106" s="51"/>
      <c r="P106" s="51"/>
    </row>
    <row r="107" spans="1:21" x14ac:dyDescent="0.3">
      <c r="B107" s="9" t="s">
        <v>187</v>
      </c>
      <c r="C107" s="18">
        <v>4.5436641E-2</v>
      </c>
      <c r="D107" s="18">
        <v>4.1521431999999997E-2</v>
      </c>
      <c r="E107" s="18">
        <v>6.25E-2</v>
      </c>
      <c r="J107" s="48"/>
      <c r="K107" s="47"/>
      <c r="L107" s="47"/>
      <c r="M107" s="51"/>
      <c r="N107" s="51"/>
      <c r="O107" s="51"/>
      <c r="P107" s="51"/>
    </row>
    <row r="108" spans="1:21" ht="14" customHeight="1" x14ac:dyDescent="0.25">
      <c r="C108" s="84" t="s">
        <v>277</v>
      </c>
      <c r="D108" s="84"/>
      <c r="E108" s="84"/>
      <c r="J108" s="48"/>
      <c r="K108" s="47"/>
      <c r="L108" s="47"/>
      <c r="M108" s="51"/>
      <c r="N108" s="51"/>
      <c r="O108" s="51"/>
      <c r="P108" s="51"/>
    </row>
    <row r="109" spans="1:21" x14ac:dyDescent="0.3">
      <c r="B109" s="9" t="s">
        <v>275</v>
      </c>
      <c r="C109" s="18">
        <v>6.758329389</v>
      </c>
      <c r="D109" s="18">
        <v>6.758329389</v>
      </c>
      <c r="E109" s="18">
        <v>7.6035158220000003</v>
      </c>
      <c r="J109" s="48"/>
      <c r="K109" s="47"/>
      <c r="L109" s="47"/>
      <c r="M109" s="51"/>
      <c r="N109" s="51"/>
      <c r="O109" s="51"/>
      <c r="P109" s="51"/>
    </row>
    <row r="110" spans="1:21" x14ac:dyDescent="0.3">
      <c r="B110" s="9" t="s">
        <v>185</v>
      </c>
      <c r="C110" s="18">
        <v>0.73035342199999997</v>
      </c>
      <c r="D110" s="18">
        <v>0.70060183200000004</v>
      </c>
      <c r="E110" s="18">
        <v>0.86254203200000001</v>
      </c>
      <c r="J110" s="48"/>
      <c r="K110" s="47"/>
      <c r="L110" s="47"/>
      <c r="M110" s="51"/>
      <c r="N110" s="51"/>
      <c r="O110" s="51"/>
      <c r="P110" s="51"/>
    </row>
    <row r="111" spans="1:21" x14ac:dyDescent="0.3">
      <c r="B111" s="9" t="s">
        <v>186</v>
      </c>
      <c r="C111" s="18">
        <v>7.0153878000000003E-2</v>
      </c>
      <c r="D111" s="18">
        <v>7.1627960000000004E-2</v>
      </c>
      <c r="E111" s="18">
        <v>7.3641696000000006E-2</v>
      </c>
      <c r="J111" s="48"/>
      <c r="K111" s="47"/>
      <c r="L111" s="47"/>
      <c r="M111" s="51"/>
      <c r="N111" s="51"/>
      <c r="O111" s="51"/>
      <c r="P111" s="51"/>
    </row>
    <row r="112" spans="1:21" x14ac:dyDescent="0.3">
      <c r="B112" s="9" t="s">
        <v>187</v>
      </c>
      <c r="C112" s="18">
        <v>4.6498671999999998E-2</v>
      </c>
      <c r="D112" s="18">
        <v>4.8473273999999997E-2</v>
      </c>
      <c r="E112" s="18">
        <v>6.5304821999999998E-2</v>
      </c>
    </row>
    <row r="113" spans="1:22" x14ac:dyDescent="0.25">
      <c r="A113" s="22"/>
      <c r="D113" s="48"/>
      <c r="E113" s="48"/>
      <c r="F113" s="48"/>
      <c r="G113" s="48"/>
      <c r="H113" s="22"/>
      <c r="I113" s="22"/>
      <c r="J113" s="22"/>
      <c r="K113" s="22"/>
      <c r="L113" s="22"/>
      <c r="M113" s="22"/>
      <c r="N113" s="22"/>
      <c r="O113" s="22"/>
    </row>
    <row r="114" spans="1:22" ht="29" x14ac:dyDescent="0.25">
      <c r="A114" s="45" t="s">
        <v>425</v>
      </c>
      <c r="B114" s="46" t="s">
        <v>398</v>
      </c>
      <c r="C114" s="47" t="s">
        <v>392</v>
      </c>
      <c r="D114" s="60" t="s">
        <v>393</v>
      </c>
      <c r="E114" s="60"/>
      <c r="F114" s="60" t="s">
        <v>394</v>
      </c>
      <c r="G114" s="60" t="s">
        <v>395</v>
      </c>
      <c r="H114" s="60"/>
      <c r="I114" s="45" t="s">
        <v>411</v>
      </c>
      <c r="J114" s="60" t="s">
        <v>392</v>
      </c>
      <c r="K114" s="60"/>
      <c r="L114" s="60" t="s">
        <v>393</v>
      </c>
      <c r="M114" s="60"/>
      <c r="N114" s="60" t="s">
        <v>394</v>
      </c>
      <c r="O114" s="60" t="s">
        <v>395</v>
      </c>
      <c r="P114" s="55"/>
      <c r="Q114" s="64"/>
      <c r="R114" s="39"/>
      <c r="V114" s="56"/>
    </row>
    <row r="115" spans="1:22" x14ac:dyDescent="0.25">
      <c r="A115" s="60">
        <v>21.78</v>
      </c>
      <c r="B115" s="60">
        <v>19.309999999999999</v>
      </c>
      <c r="C115" s="62">
        <f>AVERAGE(B115:B117)</f>
        <v>19.336666666666666</v>
      </c>
      <c r="D115" s="63">
        <f>A115-C115</f>
        <v>2.4433333333333351</v>
      </c>
      <c r="E115" s="63">
        <f>AVERAGE(D115:D117)</f>
        <v>2.370000000000001</v>
      </c>
      <c r="F115" s="63">
        <f t="shared" ref="F115:F123" si="0">D115-E115</f>
        <v>7.3333333333334139E-2</v>
      </c>
      <c r="G115" s="63">
        <f t="shared" ref="G115:G123" si="1">POWER(2,-F115)</f>
        <v>0.95043947771080151</v>
      </c>
      <c r="H115" s="66"/>
      <c r="I115" s="60">
        <v>26.36</v>
      </c>
      <c r="J115" s="60">
        <v>19.309999999999999</v>
      </c>
      <c r="K115" s="62">
        <f>AVERAGE(J115:J117)</f>
        <v>19.336666666666666</v>
      </c>
      <c r="L115" s="63">
        <f>I115-K115</f>
        <v>7.0233333333333334</v>
      </c>
      <c r="M115" s="63">
        <f>AVERAGE(L115:L117)</f>
        <v>6.98</v>
      </c>
      <c r="N115" s="63">
        <f t="shared" ref="N115:N123" si="2">L115-M115</f>
        <v>4.3333333333333002E-2</v>
      </c>
      <c r="O115" s="63">
        <f t="shared" ref="O115:O123" si="3">POWER(2,-N115)</f>
        <v>0.97041023149354089</v>
      </c>
      <c r="P115" s="65"/>
      <c r="Q115" s="64"/>
      <c r="R115" s="39"/>
      <c r="V115" s="56"/>
    </row>
    <row r="116" spans="1:22" x14ac:dyDescent="0.25">
      <c r="A116" s="60">
        <v>21.66</v>
      </c>
      <c r="B116" s="60">
        <v>19.34</v>
      </c>
      <c r="C116" s="62">
        <f t="shared" ref="C116:C123" si="4">C115</f>
        <v>19.336666666666666</v>
      </c>
      <c r="D116" s="63">
        <f>A116-C116</f>
        <v>2.3233333333333341</v>
      </c>
      <c r="E116" s="63">
        <f t="shared" ref="E116:E123" si="5">E115</f>
        <v>2.370000000000001</v>
      </c>
      <c r="F116" s="63">
        <f t="shared" si="0"/>
        <v>-4.6666666666666856E-2</v>
      </c>
      <c r="G116" s="63">
        <f t="shared" si="1"/>
        <v>1.032875715149387</v>
      </c>
      <c r="H116" s="66"/>
      <c r="I116" s="60">
        <v>26.2</v>
      </c>
      <c r="J116" s="60">
        <v>19.34</v>
      </c>
      <c r="K116" s="62">
        <f t="shared" ref="K116:K123" si="6">K115</f>
        <v>19.336666666666666</v>
      </c>
      <c r="L116" s="63">
        <f>I116-K116</f>
        <v>6.8633333333333333</v>
      </c>
      <c r="M116" s="63">
        <f t="shared" ref="M116:M123" si="7">M115</f>
        <v>6.98</v>
      </c>
      <c r="N116" s="63">
        <f t="shared" si="2"/>
        <v>-0.11666666666666714</v>
      </c>
      <c r="O116" s="63">
        <f t="shared" si="3"/>
        <v>1.0842268703014186</v>
      </c>
      <c r="P116" s="65"/>
      <c r="Q116" s="64"/>
      <c r="R116" s="39"/>
      <c r="V116" s="56"/>
    </row>
    <row r="117" spans="1:22" x14ac:dyDescent="0.25">
      <c r="A117" s="60">
        <v>21.68</v>
      </c>
      <c r="B117" s="60">
        <v>19.36</v>
      </c>
      <c r="C117" s="63">
        <f t="shared" si="4"/>
        <v>19.336666666666666</v>
      </c>
      <c r="D117" s="63">
        <f>A117-C117</f>
        <v>2.3433333333333337</v>
      </c>
      <c r="E117" s="63">
        <f t="shared" si="5"/>
        <v>2.370000000000001</v>
      </c>
      <c r="F117" s="63">
        <f t="shared" si="0"/>
        <v>-2.6666666666667282E-2</v>
      </c>
      <c r="G117" s="63">
        <f t="shared" si="1"/>
        <v>1.0186558099572929</v>
      </c>
      <c r="H117" s="66"/>
      <c r="I117" s="60">
        <v>26.39</v>
      </c>
      <c r="J117" s="60">
        <v>19.36</v>
      </c>
      <c r="K117" s="63">
        <f t="shared" si="6"/>
        <v>19.336666666666666</v>
      </c>
      <c r="L117" s="63">
        <f>I117-K117</f>
        <v>7.0533333333333346</v>
      </c>
      <c r="M117" s="63">
        <f t="shared" si="7"/>
        <v>6.98</v>
      </c>
      <c r="N117" s="63">
        <f t="shared" si="2"/>
        <v>7.3333333333334139E-2</v>
      </c>
      <c r="O117" s="63">
        <f t="shared" si="3"/>
        <v>0.95043947771080151</v>
      </c>
      <c r="P117" s="65"/>
      <c r="Q117" s="64"/>
      <c r="R117" s="39"/>
      <c r="V117" s="56"/>
    </row>
    <row r="118" spans="1:22" x14ac:dyDescent="0.25">
      <c r="A118" s="60">
        <v>19.399999999999999</v>
      </c>
      <c r="B118" s="60">
        <v>19.579999999999998</v>
      </c>
      <c r="C118" s="63">
        <f>AVERAGE(B118:B120)</f>
        <v>19.383333333333329</v>
      </c>
      <c r="D118" s="63">
        <f>A118-C118</f>
        <v>1.6666666666669272E-2</v>
      </c>
      <c r="E118" s="63">
        <f>E117</f>
        <v>2.370000000000001</v>
      </c>
      <c r="F118" s="63">
        <f t="shared" si="0"/>
        <v>-2.3533333333333317</v>
      </c>
      <c r="G118" s="63">
        <f t="shared" si="1"/>
        <v>5.1100355693116457</v>
      </c>
      <c r="H118" s="66"/>
      <c r="I118" s="60">
        <v>27.27</v>
      </c>
      <c r="J118" s="60">
        <v>19.579999999999998</v>
      </c>
      <c r="K118" s="63">
        <f>AVERAGE(J118:J120)</f>
        <v>19.383333333333329</v>
      </c>
      <c r="L118" s="63">
        <f>I118-K118</f>
        <v>7.8866666666666703</v>
      </c>
      <c r="M118" s="63">
        <f>M117</f>
        <v>6.98</v>
      </c>
      <c r="N118" s="63">
        <f t="shared" si="2"/>
        <v>0.90666666666666984</v>
      </c>
      <c r="O118" s="63">
        <f t="shared" si="3"/>
        <v>0.53341612147267758</v>
      </c>
      <c r="P118" s="65"/>
      <c r="Q118" s="64"/>
      <c r="R118" s="39"/>
      <c r="V118" s="56"/>
    </row>
    <row r="119" spans="1:22" x14ac:dyDescent="0.25">
      <c r="A119" s="60">
        <v>19.239999999999998</v>
      </c>
      <c r="B119" s="60">
        <v>19.239999999999998</v>
      </c>
      <c r="C119" s="63">
        <f t="shared" si="4"/>
        <v>19.383333333333329</v>
      </c>
      <c r="D119" s="63">
        <f t="shared" ref="D119:D123" si="8">A119-C119</f>
        <v>-0.14333333333333087</v>
      </c>
      <c r="E119" s="63">
        <f t="shared" si="5"/>
        <v>2.370000000000001</v>
      </c>
      <c r="F119" s="63">
        <f t="shared" si="0"/>
        <v>-2.5133333333333319</v>
      </c>
      <c r="G119" s="63">
        <f t="shared" si="1"/>
        <v>5.7093770166834563</v>
      </c>
      <c r="H119" s="66"/>
      <c r="I119" s="60">
        <v>27.12</v>
      </c>
      <c r="J119" s="60">
        <v>19.239999999999998</v>
      </c>
      <c r="K119" s="63">
        <f t="shared" si="6"/>
        <v>19.383333333333329</v>
      </c>
      <c r="L119" s="63">
        <f t="shared" ref="L119:L123" si="9">I119-K119</f>
        <v>7.7366666666666717</v>
      </c>
      <c r="M119" s="63">
        <f t="shared" si="7"/>
        <v>6.98</v>
      </c>
      <c r="N119" s="63">
        <f t="shared" si="2"/>
        <v>0.75666666666667126</v>
      </c>
      <c r="O119" s="63">
        <f t="shared" si="3"/>
        <v>0.59186224429491574</v>
      </c>
      <c r="P119" s="65"/>
      <c r="Q119" s="64"/>
      <c r="R119" s="39"/>
      <c r="V119" s="56"/>
    </row>
    <row r="120" spans="1:22" x14ac:dyDescent="0.25">
      <c r="A120" s="60">
        <v>19.29</v>
      </c>
      <c r="B120" s="60">
        <v>19.329999999999998</v>
      </c>
      <c r="C120" s="63">
        <f t="shared" si="4"/>
        <v>19.383333333333329</v>
      </c>
      <c r="D120" s="63">
        <f t="shared" si="8"/>
        <v>-9.333333333333016E-2</v>
      </c>
      <c r="E120" s="63">
        <f t="shared" si="5"/>
        <v>2.370000000000001</v>
      </c>
      <c r="F120" s="63">
        <f t="shared" si="0"/>
        <v>-2.4633333333333312</v>
      </c>
      <c r="G120" s="63">
        <f t="shared" si="1"/>
        <v>5.5148946759431023</v>
      </c>
      <c r="H120" s="66"/>
      <c r="I120" s="60">
        <v>27.26</v>
      </c>
      <c r="J120" s="60">
        <v>19.329999999999998</v>
      </c>
      <c r="K120" s="63">
        <f t="shared" si="6"/>
        <v>19.383333333333329</v>
      </c>
      <c r="L120" s="63">
        <f t="shared" si="9"/>
        <v>7.8766666666666723</v>
      </c>
      <c r="M120" s="63">
        <f t="shared" si="7"/>
        <v>6.98</v>
      </c>
      <c r="N120" s="63">
        <f t="shared" si="2"/>
        <v>0.89666666666667183</v>
      </c>
      <c r="O120" s="63">
        <f t="shared" si="3"/>
        <v>0.53712632400664095</v>
      </c>
      <c r="P120" s="65"/>
      <c r="Q120" s="64"/>
      <c r="R120" s="39"/>
      <c r="V120" s="56"/>
    </row>
    <row r="121" spans="1:22" x14ac:dyDescent="0.25">
      <c r="A121" s="60">
        <v>19.28</v>
      </c>
      <c r="B121" s="60">
        <v>19.66</v>
      </c>
      <c r="C121" s="63">
        <f>AVERAGE(B121:B123)</f>
        <v>19.666666666666668</v>
      </c>
      <c r="D121" s="63">
        <f t="shared" si="8"/>
        <v>-0.38666666666666671</v>
      </c>
      <c r="E121" s="63">
        <f>E120</f>
        <v>2.370000000000001</v>
      </c>
      <c r="F121" s="63">
        <f t="shared" si="0"/>
        <v>-2.7566666666666677</v>
      </c>
      <c r="G121" s="63">
        <f t="shared" si="1"/>
        <v>6.7583293892401963</v>
      </c>
      <c r="H121" s="66"/>
      <c r="I121" s="60">
        <v>27.1</v>
      </c>
      <c r="J121" s="60">
        <v>19.66</v>
      </c>
      <c r="K121" s="63">
        <f>AVERAGE(J121:J123)</f>
        <v>19.666666666666668</v>
      </c>
      <c r="L121" s="63">
        <f t="shared" si="9"/>
        <v>7.4333333333333336</v>
      </c>
      <c r="M121" s="63">
        <f>M120</f>
        <v>6.98</v>
      </c>
      <c r="N121" s="63">
        <f t="shared" si="2"/>
        <v>0.45333333333333314</v>
      </c>
      <c r="O121" s="63">
        <f t="shared" si="3"/>
        <v>0.73035342230503653</v>
      </c>
      <c r="P121" s="65"/>
      <c r="Q121" s="64"/>
      <c r="R121" s="39"/>
      <c r="V121" s="56"/>
    </row>
    <row r="122" spans="1:22" x14ac:dyDescent="0.25">
      <c r="A122" s="60">
        <v>19.28</v>
      </c>
      <c r="B122" s="60">
        <v>19.61</v>
      </c>
      <c r="C122" s="63">
        <f t="shared" si="4"/>
        <v>19.666666666666668</v>
      </c>
      <c r="D122" s="63">
        <f t="shared" si="8"/>
        <v>-0.38666666666666671</v>
      </c>
      <c r="E122" s="63">
        <f t="shared" si="5"/>
        <v>2.370000000000001</v>
      </c>
      <c r="F122" s="63">
        <f t="shared" si="0"/>
        <v>-2.7566666666666677</v>
      </c>
      <c r="G122" s="63">
        <f t="shared" si="1"/>
        <v>6.7583293892401963</v>
      </c>
      <c r="H122" s="66"/>
      <c r="I122" s="60">
        <v>27.16</v>
      </c>
      <c r="J122" s="60">
        <v>19.61</v>
      </c>
      <c r="K122" s="63">
        <f t="shared" si="6"/>
        <v>19.666666666666668</v>
      </c>
      <c r="L122" s="63">
        <f t="shared" si="9"/>
        <v>7.4933333333333323</v>
      </c>
      <c r="M122" s="63">
        <f t="shared" si="7"/>
        <v>6.98</v>
      </c>
      <c r="N122" s="63">
        <f t="shared" si="2"/>
        <v>0.51333333333333186</v>
      </c>
      <c r="O122" s="63">
        <f t="shared" si="3"/>
        <v>0.70060183244363428</v>
      </c>
      <c r="P122" s="65"/>
      <c r="Q122" s="64"/>
      <c r="R122" s="39"/>
      <c r="V122" s="56"/>
    </row>
    <row r="123" spans="1:22" x14ac:dyDescent="0.25">
      <c r="A123" s="60">
        <v>19.11</v>
      </c>
      <c r="B123" s="60">
        <v>19.73</v>
      </c>
      <c r="C123" s="63">
        <f t="shared" si="4"/>
        <v>19.666666666666668</v>
      </c>
      <c r="D123" s="63">
        <f t="shared" si="8"/>
        <v>-0.55666666666666842</v>
      </c>
      <c r="E123" s="63">
        <f t="shared" si="5"/>
        <v>2.370000000000001</v>
      </c>
      <c r="F123" s="63">
        <f t="shared" si="0"/>
        <v>-2.9266666666666694</v>
      </c>
      <c r="G123" s="63">
        <f t="shared" si="1"/>
        <v>7.6035158216864298</v>
      </c>
      <c r="H123" s="66"/>
      <c r="I123" s="60">
        <v>26.86</v>
      </c>
      <c r="J123" s="60">
        <v>19.73</v>
      </c>
      <c r="K123" s="63">
        <f t="shared" si="6"/>
        <v>19.666666666666668</v>
      </c>
      <c r="L123" s="63">
        <f t="shared" si="9"/>
        <v>7.1933333333333316</v>
      </c>
      <c r="M123" s="63">
        <f t="shared" si="7"/>
        <v>6.98</v>
      </c>
      <c r="N123" s="63">
        <f t="shared" si="2"/>
        <v>0.21333333333333115</v>
      </c>
      <c r="O123" s="63">
        <f t="shared" si="3"/>
        <v>0.86254203199219193</v>
      </c>
      <c r="P123" s="65"/>
      <c r="Q123" s="64"/>
      <c r="R123" s="39"/>
      <c r="V123" s="56"/>
    </row>
    <row r="124" spans="1:22" x14ac:dyDescent="0.25">
      <c r="A124" s="60"/>
      <c r="B124" s="60"/>
      <c r="C124" s="63"/>
      <c r="D124" s="63"/>
      <c r="E124" s="63"/>
      <c r="F124" s="63"/>
      <c r="G124" s="63"/>
      <c r="H124" s="66"/>
      <c r="I124" s="60"/>
      <c r="J124" s="60"/>
      <c r="K124" s="63"/>
      <c r="L124" s="63"/>
      <c r="M124" s="63"/>
      <c r="N124" s="63"/>
      <c r="O124" s="63"/>
      <c r="P124" s="65"/>
      <c r="Q124" s="64"/>
      <c r="R124" s="39"/>
      <c r="V124" s="56"/>
    </row>
    <row r="125" spans="1:22" ht="29" x14ac:dyDescent="0.25">
      <c r="A125" s="45" t="s">
        <v>412</v>
      </c>
      <c r="B125" s="60" t="s">
        <v>392</v>
      </c>
      <c r="C125" s="47" t="s">
        <v>392</v>
      </c>
      <c r="D125" s="60" t="s">
        <v>393</v>
      </c>
      <c r="E125" s="60"/>
      <c r="F125" s="60" t="s">
        <v>394</v>
      </c>
      <c r="G125" s="60" t="s">
        <v>395</v>
      </c>
      <c r="H125" s="60"/>
      <c r="I125" s="45" t="s">
        <v>413</v>
      </c>
      <c r="J125" s="60" t="s">
        <v>392</v>
      </c>
      <c r="K125" s="60"/>
      <c r="L125" s="60" t="s">
        <v>393</v>
      </c>
      <c r="M125" s="60"/>
      <c r="N125" s="60" t="s">
        <v>394</v>
      </c>
      <c r="O125" s="60" t="s">
        <v>395</v>
      </c>
      <c r="P125" s="55"/>
      <c r="Q125" s="64"/>
      <c r="R125" s="39"/>
    </row>
    <row r="126" spans="1:22" x14ac:dyDescent="0.25">
      <c r="A126" s="60">
        <v>19.59</v>
      </c>
      <c r="B126" s="60">
        <v>19.309999999999999</v>
      </c>
      <c r="C126" s="62">
        <f>AVERAGE(B126:B128)</f>
        <v>19.336666666666666</v>
      </c>
      <c r="D126" s="63">
        <f>A126-C126</f>
        <v>0.25333333333333385</v>
      </c>
      <c r="E126" s="63">
        <f>AVERAGE(D126:D128)</f>
        <v>0.19000000000000009</v>
      </c>
      <c r="F126" s="63">
        <f t="shared" ref="F126:F134" si="10">D126-E126</f>
        <v>6.3333333333333769E-2</v>
      </c>
      <c r="G126" s="63">
        <f t="shared" ref="G126:G134" si="11">POWER(2,-F126)</f>
        <v>0.95705030707390093</v>
      </c>
      <c r="H126" s="66"/>
      <c r="I126" s="60">
        <v>25.75</v>
      </c>
      <c r="J126" s="60">
        <v>19.309999999999999</v>
      </c>
      <c r="K126" s="62">
        <f>AVERAGE(J126:J128)</f>
        <v>19.336666666666666</v>
      </c>
      <c r="L126" s="63">
        <f>I126-K126</f>
        <v>6.413333333333334</v>
      </c>
      <c r="M126" s="63">
        <f>AVERAGE(L126:L128)</f>
        <v>6.4766666666666666</v>
      </c>
      <c r="N126" s="63">
        <f t="shared" ref="N126:N134" si="12">L126-M126</f>
        <v>-6.3333333333332575E-2</v>
      </c>
      <c r="O126" s="63">
        <f t="shared" ref="O126:O134" si="13">POWER(2,-N126)</f>
        <v>1.0448771528608702</v>
      </c>
      <c r="P126" s="65"/>
      <c r="Q126" s="64"/>
      <c r="R126" s="39"/>
    </row>
    <row r="127" spans="1:22" x14ac:dyDescent="0.25">
      <c r="A127" s="60">
        <v>19.489999999999998</v>
      </c>
      <c r="B127" s="60">
        <v>19.34</v>
      </c>
      <c r="C127" s="62">
        <f t="shared" ref="C127:C134" si="14">C126</f>
        <v>19.336666666666666</v>
      </c>
      <c r="D127" s="63">
        <f>A127-C127</f>
        <v>0.15333333333333243</v>
      </c>
      <c r="E127" s="63">
        <f t="shared" ref="E127:E134" si="15">E126</f>
        <v>0.19000000000000009</v>
      </c>
      <c r="F127" s="63">
        <f t="shared" si="10"/>
        <v>-3.6666666666667652E-2</v>
      </c>
      <c r="G127" s="63">
        <f t="shared" si="11"/>
        <v>1.0257411214340184</v>
      </c>
      <c r="H127" s="66"/>
      <c r="I127" s="60">
        <v>25.81</v>
      </c>
      <c r="J127" s="60">
        <v>19.34</v>
      </c>
      <c r="K127" s="62">
        <f t="shared" ref="K127:K134" si="16">K126</f>
        <v>19.336666666666666</v>
      </c>
      <c r="L127" s="63">
        <f>I127-K127</f>
        <v>6.4733333333333327</v>
      </c>
      <c r="M127" s="63">
        <f t="shared" ref="M127:M134" si="17">M126</f>
        <v>6.4766666666666666</v>
      </c>
      <c r="N127" s="63">
        <f t="shared" si="12"/>
        <v>-3.3333333333338544E-3</v>
      </c>
      <c r="O127" s="63">
        <f t="shared" si="13"/>
        <v>1.0023131618421732</v>
      </c>
      <c r="P127" s="65"/>
      <c r="Q127" s="64"/>
      <c r="R127" s="39"/>
    </row>
    <row r="128" spans="1:22" x14ac:dyDescent="0.25">
      <c r="A128" s="60">
        <v>19.5</v>
      </c>
      <c r="B128" s="60">
        <v>19.36</v>
      </c>
      <c r="C128" s="63">
        <f t="shared" si="14"/>
        <v>19.336666666666666</v>
      </c>
      <c r="D128" s="63">
        <f>A128-C128</f>
        <v>0.163333333333334</v>
      </c>
      <c r="E128" s="63">
        <f t="shared" si="15"/>
        <v>0.19000000000000009</v>
      </c>
      <c r="F128" s="63">
        <f t="shared" si="10"/>
        <v>-2.6666666666666089E-2</v>
      </c>
      <c r="G128" s="63">
        <f t="shared" si="11"/>
        <v>1.018655809957292</v>
      </c>
      <c r="H128" s="66"/>
      <c r="I128" s="60">
        <v>25.88</v>
      </c>
      <c r="J128" s="60">
        <v>19.36</v>
      </c>
      <c r="K128" s="63">
        <f t="shared" si="16"/>
        <v>19.336666666666666</v>
      </c>
      <c r="L128" s="63">
        <f>I128-K128</f>
        <v>6.543333333333333</v>
      </c>
      <c r="M128" s="63">
        <f t="shared" si="17"/>
        <v>6.4766666666666666</v>
      </c>
      <c r="N128" s="63">
        <f t="shared" si="12"/>
        <v>6.666666666666643E-2</v>
      </c>
      <c r="O128" s="63">
        <f t="shared" si="13"/>
        <v>0.95484160391041673</v>
      </c>
      <c r="P128" s="65"/>
      <c r="Q128" s="64"/>
      <c r="R128" s="39"/>
    </row>
    <row r="129" spans="1:21" x14ac:dyDescent="0.25">
      <c r="A129" s="60">
        <v>23.39</v>
      </c>
      <c r="B129" s="60">
        <v>19.579999999999998</v>
      </c>
      <c r="C129" s="63">
        <f>AVERAGE(B129:B131)</f>
        <v>19.383333333333329</v>
      </c>
      <c r="D129" s="63">
        <f>A129-C129</f>
        <v>4.0066666666666713</v>
      </c>
      <c r="E129" s="63">
        <f>E128</f>
        <v>0.19000000000000009</v>
      </c>
      <c r="F129" s="63">
        <f t="shared" si="10"/>
        <v>3.8166666666666713</v>
      </c>
      <c r="G129" s="63">
        <f t="shared" si="11"/>
        <v>7.0969026816929598E-2</v>
      </c>
      <c r="H129" s="66"/>
      <c r="I129" s="60">
        <v>30.32</v>
      </c>
      <c r="J129" s="60">
        <v>19.579999999999998</v>
      </c>
      <c r="K129" s="63">
        <f>AVERAGE(J129:J131)</f>
        <v>19.383333333333329</v>
      </c>
      <c r="L129" s="63">
        <f>I129-K129</f>
        <v>10.936666666666671</v>
      </c>
      <c r="M129" s="63">
        <f>M128</f>
        <v>6.4766666666666666</v>
      </c>
      <c r="N129" s="63">
        <f t="shared" si="12"/>
        <v>4.4600000000000044</v>
      </c>
      <c r="O129" s="63">
        <f t="shared" si="13"/>
        <v>4.5436641166259575E-2</v>
      </c>
      <c r="P129" s="65"/>
      <c r="Q129" s="64"/>
      <c r="R129" s="39"/>
    </row>
    <row r="130" spans="1:21" x14ac:dyDescent="0.25">
      <c r="A130" s="60">
        <v>23.66</v>
      </c>
      <c r="B130" s="60">
        <v>19.239999999999998</v>
      </c>
      <c r="C130" s="63">
        <f t="shared" si="14"/>
        <v>19.383333333333329</v>
      </c>
      <c r="D130" s="63">
        <f t="shared" ref="D130:D134" si="18">A130-C130</f>
        <v>4.2766666666666708</v>
      </c>
      <c r="E130" s="63">
        <f t="shared" si="15"/>
        <v>0.19000000000000009</v>
      </c>
      <c r="F130" s="63">
        <f t="shared" si="10"/>
        <v>4.0866666666666704</v>
      </c>
      <c r="G130" s="63">
        <f t="shared" si="11"/>
        <v>5.8856001086709041E-2</v>
      </c>
      <c r="H130" s="66"/>
      <c r="I130" s="60">
        <v>30.45</v>
      </c>
      <c r="J130" s="60">
        <v>19.239999999999998</v>
      </c>
      <c r="K130" s="63">
        <f t="shared" si="16"/>
        <v>19.383333333333329</v>
      </c>
      <c r="L130" s="63">
        <f t="shared" ref="L130:L134" si="19">I130-K130</f>
        <v>11.06666666666667</v>
      </c>
      <c r="M130" s="63">
        <f t="shared" si="17"/>
        <v>6.4766666666666666</v>
      </c>
      <c r="N130" s="63">
        <f t="shared" si="12"/>
        <v>4.5900000000000034</v>
      </c>
      <c r="O130" s="63">
        <f t="shared" si="13"/>
        <v>4.1521431690515892E-2</v>
      </c>
      <c r="P130" s="65"/>
      <c r="Q130" s="64"/>
      <c r="R130" s="39"/>
    </row>
    <row r="131" spans="1:21" x14ac:dyDescent="0.25">
      <c r="A131" s="60">
        <v>22.95</v>
      </c>
      <c r="B131" s="60">
        <v>19.329999999999998</v>
      </c>
      <c r="C131" s="63">
        <f t="shared" si="14"/>
        <v>19.383333333333329</v>
      </c>
      <c r="D131" s="63">
        <f t="shared" si="18"/>
        <v>3.56666666666667</v>
      </c>
      <c r="E131" s="63">
        <f t="shared" si="15"/>
        <v>0.19000000000000009</v>
      </c>
      <c r="F131" s="63">
        <f t="shared" si="10"/>
        <v>3.37666666666667</v>
      </c>
      <c r="G131" s="63">
        <f t="shared" si="11"/>
        <v>9.6276888894596679E-2</v>
      </c>
      <c r="H131" s="66"/>
      <c r="I131" s="60">
        <v>29.86</v>
      </c>
      <c r="J131" s="60">
        <v>19.329999999999998</v>
      </c>
      <c r="K131" s="63">
        <f t="shared" si="16"/>
        <v>19.383333333333329</v>
      </c>
      <c r="L131" s="63">
        <f t="shared" si="19"/>
        <v>10.47666666666667</v>
      </c>
      <c r="M131" s="63">
        <f t="shared" si="17"/>
        <v>6.4766666666666666</v>
      </c>
      <c r="N131" s="63">
        <f t="shared" si="12"/>
        <v>4.0000000000000036</v>
      </c>
      <c r="O131" s="63">
        <f t="shared" si="13"/>
        <v>6.2499999999999833E-2</v>
      </c>
      <c r="P131" s="65"/>
      <c r="Q131" s="64"/>
      <c r="R131" s="39"/>
    </row>
    <row r="132" spans="1:21" x14ac:dyDescent="0.25">
      <c r="A132" s="60">
        <v>23.69</v>
      </c>
      <c r="B132" s="60">
        <v>19.66</v>
      </c>
      <c r="C132" s="63">
        <f>AVERAGE(B132:B134)</f>
        <v>19.666666666666668</v>
      </c>
      <c r="D132" s="63">
        <f t="shared" si="18"/>
        <v>4.0233333333333334</v>
      </c>
      <c r="E132" s="63">
        <f>E131</f>
        <v>0.19000000000000009</v>
      </c>
      <c r="F132" s="63">
        <f t="shared" si="10"/>
        <v>3.8333333333333335</v>
      </c>
      <c r="G132" s="63">
        <f t="shared" si="11"/>
        <v>7.01538780193358E-2</v>
      </c>
      <c r="H132" s="66"/>
      <c r="I132" s="60">
        <v>30.57</v>
      </c>
      <c r="J132" s="60">
        <v>19.66</v>
      </c>
      <c r="K132" s="63">
        <f>AVERAGE(J132:J134)</f>
        <v>19.666666666666668</v>
      </c>
      <c r="L132" s="63">
        <f t="shared" si="19"/>
        <v>10.903333333333332</v>
      </c>
      <c r="M132" s="63">
        <f>M131</f>
        <v>6.4766666666666666</v>
      </c>
      <c r="N132" s="63">
        <f t="shared" si="12"/>
        <v>4.4266666666666659</v>
      </c>
      <c r="O132" s="63">
        <f t="shared" si="13"/>
        <v>4.6498672309576113E-2</v>
      </c>
      <c r="P132" s="65"/>
      <c r="Q132" s="64"/>
      <c r="R132" s="39"/>
    </row>
    <row r="133" spans="1:21" x14ac:dyDescent="0.25">
      <c r="A133" s="60">
        <v>23.66</v>
      </c>
      <c r="B133" s="60">
        <v>19.61</v>
      </c>
      <c r="C133" s="63">
        <f t="shared" si="14"/>
        <v>19.666666666666668</v>
      </c>
      <c r="D133" s="63">
        <f t="shared" si="18"/>
        <v>3.9933333333333323</v>
      </c>
      <c r="E133" s="63">
        <f t="shared" si="15"/>
        <v>0.19000000000000009</v>
      </c>
      <c r="F133" s="63">
        <f t="shared" si="10"/>
        <v>3.8033333333333323</v>
      </c>
      <c r="G133" s="63">
        <f t="shared" si="11"/>
        <v>7.1627960123125251E-2</v>
      </c>
      <c r="H133" s="66"/>
      <c r="I133" s="60">
        <v>30.51</v>
      </c>
      <c r="J133" s="60">
        <v>19.61</v>
      </c>
      <c r="K133" s="63">
        <f t="shared" si="16"/>
        <v>19.666666666666668</v>
      </c>
      <c r="L133" s="63">
        <f t="shared" si="19"/>
        <v>10.843333333333334</v>
      </c>
      <c r="M133" s="63">
        <f t="shared" si="17"/>
        <v>6.4766666666666666</v>
      </c>
      <c r="N133" s="63">
        <f t="shared" si="12"/>
        <v>4.3666666666666671</v>
      </c>
      <c r="O133" s="63">
        <f t="shared" si="13"/>
        <v>4.8473273807304193E-2</v>
      </c>
      <c r="P133" s="65"/>
      <c r="Q133" s="64"/>
      <c r="R133" s="39"/>
    </row>
    <row r="134" spans="1:21" x14ac:dyDescent="0.25">
      <c r="A134" s="60">
        <v>23.62</v>
      </c>
      <c r="B134" s="60">
        <v>19.73</v>
      </c>
      <c r="C134" s="63">
        <f t="shared" si="14"/>
        <v>19.666666666666668</v>
      </c>
      <c r="D134" s="63">
        <f t="shared" si="18"/>
        <v>3.9533333333333331</v>
      </c>
      <c r="E134" s="63">
        <f t="shared" si="15"/>
        <v>0.19000000000000009</v>
      </c>
      <c r="F134" s="63">
        <f t="shared" si="10"/>
        <v>3.7633333333333332</v>
      </c>
      <c r="G134" s="63">
        <f t="shared" si="11"/>
        <v>7.3641696177754387E-2</v>
      </c>
      <c r="H134" s="66"/>
      <c r="I134" s="60">
        <v>30.08</v>
      </c>
      <c r="J134" s="60">
        <v>19.73</v>
      </c>
      <c r="K134" s="63">
        <f t="shared" si="16"/>
        <v>19.666666666666668</v>
      </c>
      <c r="L134" s="63">
        <f t="shared" si="19"/>
        <v>10.41333333333333</v>
      </c>
      <c r="M134" s="63">
        <f t="shared" si="17"/>
        <v>6.4766666666666666</v>
      </c>
      <c r="N134" s="63">
        <f t="shared" si="12"/>
        <v>3.9366666666666639</v>
      </c>
      <c r="O134" s="63">
        <f t="shared" si="13"/>
        <v>6.5304822053804543E-2</v>
      </c>
      <c r="P134" s="65"/>
      <c r="Q134" s="64"/>
      <c r="R134" s="39"/>
    </row>
    <row r="135" spans="1:21" x14ac:dyDescent="0.25">
      <c r="A135"/>
      <c r="B135"/>
      <c r="C135" s="58"/>
      <c r="D135" s="57"/>
      <c r="E135" s="58"/>
      <c r="F135" s="57"/>
      <c r="G135" s="57"/>
      <c r="H135" s="65"/>
      <c r="I135" s="64"/>
      <c r="J135" s="39"/>
      <c r="K135" s="56"/>
      <c r="L135"/>
      <c r="M135"/>
      <c r="N135" s="58"/>
      <c r="O135" s="57"/>
      <c r="P135" s="58"/>
      <c r="Q135" s="57"/>
      <c r="R135" s="57"/>
      <c r="S135" s="65"/>
      <c r="T135" s="64"/>
      <c r="U135" s="39"/>
    </row>
    <row r="136" spans="1:21" x14ac:dyDescent="0.25">
      <c r="A136" s="3" t="s">
        <v>505</v>
      </c>
      <c r="B136" s="22" t="s">
        <v>278</v>
      </c>
      <c r="F136" s="22" t="s">
        <v>279</v>
      </c>
    </row>
    <row r="137" spans="1:21" ht="25" x14ac:dyDescent="0.25">
      <c r="B137" s="11" t="s">
        <v>194</v>
      </c>
      <c r="C137" s="4" t="s">
        <v>17</v>
      </c>
      <c r="D137" s="4" t="s">
        <v>218</v>
      </c>
      <c r="E137" s="4"/>
      <c r="F137" s="11" t="s">
        <v>194</v>
      </c>
      <c r="G137" s="4" t="s">
        <v>17</v>
      </c>
      <c r="H137" s="4" t="s">
        <v>218</v>
      </c>
      <c r="J137" s="4"/>
    </row>
    <row r="138" spans="1:21" s="4" customFormat="1" ht="17.75" customHeight="1" x14ac:dyDescent="0.25">
      <c r="A138" s="1"/>
      <c r="B138" s="1"/>
      <c r="C138" s="20">
        <v>51.510390000000001</v>
      </c>
      <c r="D138" s="20">
        <v>85.931870000000004</v>
      </c>
      <c r="E138" s="23"/>
      <c r="G138" s="20">
        <v>60.993839999999999</v>
      </c>
      <c r="H138" s="20">
        <v>113.87694</v>
      </c>
    </row>
    <row r="139" spans="1:21" x14ac:dyDescent="0.25">
      <c r="C139" s="20">
        <v>65.456310000000002</v>
      </c>
      <c r="D139" s="20">
        <v>79.374290000000002</v>
      </c>
      <c r="E139" s="23"/>
      <c r="G139" s="20">
        <v>47.38946</v>
      </c>
      <c r="H139" s="20">
        <v>106.88751000000001</v>
      </c>
    </row>
    <row r="140" spans="1:21" x14ac:dyDescent="0.25">
      <c r="C140" s="20">
        <v>50.773679999999999</v>
      </c>
      <c r="D140" s="20">
        <v>75.772450000000006</v>
      </c>
      <c r="E140" s="23"/>
      <c r="G140" s="20">
        <v>88.533820000000006</v>
      </c>
      <c r="H140" s="20">
        <v>100.64139</v>
      </c>
    </row>
    <row r="141" spans="1:21" ht="14" customHeight="1" x14ac:dyDescent="0.25"/>
    <row r="142" spans="1:21" x14ac:dyDescent="0.25">
      <c r="A142" s="3" t="s">
        <v>280</v>
      </c>
    </row>
    <row r="143" spans="1:21" ht="14.5" x14ac:dyDescent="0.25">
      <c r="A143" s="4" t="s">
        <v>281</v>
      </c>
      <c r="B143" s="4"/>
      <c r="C143" s="4"/>
      <c r="D143" s="4"/>
      <c r="E143" s="4"/>
      <c r="F143" s="4"/>
    </row>
    <row r="144" spans="1:21" ht="16.5" x14ac:dyDescent="0.25">
      <c r="B144" s="22" t="s">
        <v>282</v>
      </c>
    </row>
    <row r="145" spans="1:6" ht="14.5" x14ac:dyDescent="0.25">
      <c r="B145" s="4" t="s">
        <v>17</v>
      </c>
      <c r="C145" s="4" t="s">
        <v>45</v>
      </c>
      <c r="E145" s="22" t="s">
        <v>27</v>
      </c>
      <c r="F145" s="22" t="s">
        <v>283</v>
      </c>
    </row>
    <row r="146" spans="1:6" x14ac:dyDescent="0.25">
      <c r="B146" s="6">
        <v>22.87</v>
      </c>
      <c r="C146" s="6">
        <v>26.09</v>
      </c>
      <c r="E146" s="6">
        <v>17.670000000000002</v>
      </c>
      <c r="F146" s="6">
        <v>13.42</v>
      </c>
    </row>
    <row r="147" spans="1:6" x14ac:dyDescent="0.25">
      <c r="B147" s="6">
        <v>22.31</v>
      </c>
      <c r="C147" s="6">
        <v>25.98</v>
      </c>
      <c r="E147" s="6">
        <v>20.6</v>
      </c>
      <c r="F147" s="6">
        <v>14.6</v>
      </c>
    </row>
    <row r="148" spans="1:6" x14ac:dyDescent="0.25">
      <c r="B148" s="6">
        <v>20.22</v>
      </c>
      <c r="C148" s="6">
        <v>25.3</v>
      </c>
      <c r="E148" s="6">
        <v>19.07</v>
      </c>
      <c r="F148" s="6">
        <v>14.31</v>
      </c>
    </row>
    <row r="150" spans="1:6" x14ac:dyDescent="0.25">
      <c r="A150" s="3" t="s">
        <v>377</v>
      </c>
      <c r="B150" s="6"/>
      <c r="C150" s="6"/>
      <c r="E150"/>
    </row>
    <row r="151" spans="1:6" x14ac:dyDescent="0.25">
      <c r="A151" s="4" t="s">
        <v>101</v>
      </c>
      <c r="E151"/>
    </row>
    <row r="152" spans="1:6" ht="14.5" x14ac:dyDescent="0.25">
      <c r="A152" s="19" t="s">
        <v>206</v>
      </c>
      <c r="B152" s="19"/>
      <c r="C152" s="19"/>
      <c r="E152"/>
    </row>
    <row r="153" spans="1:6" x14ac:dyDescent="0.25">
      <c r="A153" s="5" t="s">
        <v>17</v>
      </c>
      <c r="B153" s="5" t="s">
        <v>107</v>
      </c>
      <c r="C153" s="5" t="s">
        <v>108</v>
      </c>
    </row>
    <row r="154" spans="1:6" x14ac:dyDescent="0.25">
      <c r="A154" s="26">
        <v>2.3914</v>
      </c>
      <c r="B154" s="26">
        <v>16.720600000000001</v>
      </c>
      <c r="C154" s="26">
        <v>24.6264</v>
      </c>
    </row>
    <row r="155" spans="1:6" x14ac:dyDescent="0.25">
      <c r="A155" s="26">
        <v>3.2071999999999998</v>
      </c>
      <c r="B155" s="26">
        <v>21.633900000000001</v>
      </c>
      <c r="C155" s="26">
        <v>28.377199999999998</v>
      </c>
    </row>
    <row r="156" spans="1:6" s="19" customFormat="1" x14ac:dyDescent="0.25">
      <c r="A156" s="26">
        <v>2.3262999999999998</v>
      </c>
      <c r="B156" s="26">
        <v>8.4410000000000007</v>
      </c>
      <c r="C156" s="26">
        <v>27.3612</v>
      </c>
      <c r="D156" s="1"/>
    </row>
    <row r="157" spans="1:6" x14ac:dyDescent="0.25">
      <c r="A157" s="26">
        <v>4.2514000000000003</v>
      </c>
      <c r="B157" s="26">
        <v>27.156300000000002</v>
      </c>
      <c r="C157" s="26">
        <v>22.181699999999999</v>
      </c>
    </row>
    <row r="158" spans="1:6" x14ac:dyDescent="0.25">
      <c r="A158" s="26">
        <v>3.0547</v>
      </c>
      <c r="B158" s="26">
        <v>31.3005</v>
      </c>
      <c r="C158" s="26">
        <v>23.101299999999998</v>
      </c>
    </row>
    <row r="159" spans="1:6" x14ac:dyDescent="0.25">
      <c r="A159" s="26">
        <v>2.4047999999999998</v>
      </c>
      <c r="B159" s="26">
        <v>13.4093</v>
      </c>
      <c r="C159" s="26">
        <v>11.9941</v>
      </c>
    </row>
    <row r="160" spans="1:6" x14ac:dyDescent="0.25">
      <c r="B160"/>
      <c r="C160"/>
      <c r="D160"/>
    </row>
    <row r="161" spans="1:4" x14ac:dyDescent="0.25">
      <c r="B161"/>
      <c r="C161"/>
      <c r="D161"/>
    </row>
    <row r="162" spans="1:4" x14ac:dyDescent="0.25">
      <c r="B162"/>
      <c r="C162"/>
      <c r="D162"/>
    </row>
    <row r="163" spans="1:4" x14ac:dyDescent="0.25">
      <c r="B163"/>
      <c r="C163"/>
      <c r="D163"/>
    </row>
    <row r="166" spans="1:4" x14ac:dyDescent="0.25">
      <c r="A166" s="5"/>
    </row>
  </sheetData>
  <mergeCells count="3">
    <mergeCell ref="C98:E98"/>
    <mergeCell ref="C103:E103"/>
    <mergeCell ref="C108:E108"/>
  </mergeCells>
  <phoneticPr fontId="25" type="noConversion"/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21"/>
  <sheetViews>
    <sheetView workbookViewId="0">
      <selection activeCell="H35" sqref="H35"/>
    </sheetView>
  </sheetViews>
  <sheetFormatPr defaultColWidth="8.81640625" defaultRowHeight="14" x14ac:dyDescent="0.25"/>
  <cols>
    <col min="1" max="1" width="12.1796875" style="1" customWidth="1"/>
    <col min="2" max="16384" width="8.81640625" style="1"/>
  </cols>
  <sheetData>
    <row r="1" spans="1:9" x14ac:dyDescent="0.25">
      <c r="A1" s="2" t="s">
        <v>309</v>
      </c>
    </row>
    <row r="2" spans="1:9" x14ac:dyDescent="0.25">
      <c r="A2" s="3" t="s">
        <v>378</v>
      </c>
      <c r="I2" s="3"/>
    </row>
    <row r="31" spans="1:1" x14ac:dyDescent="0.25">
      <c r="A31" s="3" t="s">
        <v>379</v>
      </c>
    </row>
    <row r="51" spans="1:1" x14ac:dyDescent="0.25">
      <c r="A51" s="3" t="s">
        <v>486</v>
      </c>
    </row>
    <row r="65" spans="1:1" x14ac:dyDescent="0.25">
      <c r="A65" s="3" t="s">
        <v>487</v>
      </c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5" x14ac:dyDescent="0.25">
      <c r="A97" s="3"/>
    </row>
    <row r="102" spans="1:5" x14ac:dyDescent="0.25">
      <c r="A102" s="4" t="s">
        <v>101</v>
      </c>
    </row>
    <row r="103" spans="1:5" x14ac:dyDescent="0.25">
      <c r="A103" s="3" t="s">
        <v>506</v>
      </c>
    </row>
    <row r="104" spans="1:5" ht="15" x14ac:dyDescent="0.25">
      <c r="A104" s="5" t="s">
        <v>310</v>
      </c>
    </row>
    <row r="105" spans="1:5" x14ac:dyDescent="0.3">
      <c r="A105" s="11" t="s">
        <v>106</v>
      </c>
      <c r="B105" s="6" t="s">
        <v>17</v>
      </c>
      <c r="C105" s="6" t="s">
        <v>45</v>
      </c>
      <c r="D105" s="6" t="s">
        <v>307</v>
      </c>
      <c r="E105" s="6" t="s">
        <v>308</v>
      </c>
    </row>
    <row r="106" spans="1:5" x14ac:dyDescent="0.25">
      <c r="B106" s="6">
        <v>25.88</v>
      </c>
      <c r="C106" s="6">
        <v>39.36</v>
      </c>
      <c r="D106" s="6">
        <v>11.07</v>
      </c>
      <c r="E106" s="6">
        <v>20.98</v>
      </c>
    </row>
    <row r="107" spans="1:5" x14ac:dyDescent="0.25">
      <c r="B107" s="6">
        <v>16.059999999999999</v>
      </c>
      <c r="C107" s="6">
        <v>29.5</v>
      </c>
      <c r="D107" s="6">
        <v>16.47</v>
      </c>
      <c r="E107" s="6">
        <v>14.19</v>
      </c>
    </row>
    <row r="108" spans="1:5" x14ac:dyDescent="0.25">
      <c r="B108" s="6">
        <v>25.51</v>
      </c>
      <c r="C108" s="6">
        <v>31.15</v>
      </c>
      <c r="D108" s="6">
        <v>12.73</v>
      </c>
      <c r="E108" s="6">
        <v>14.55</v>
      </c>
    </row>
    <row r="109" spans="1:5" x14ac:dyDescent="0.25">
      <c r="B109" s="6">
        <v>18.77</v>
      </c>
      <c r="C109" s="6">
        <v>41.89</v>
      </c>
      <c r="D109" s="6">
        <v>12.78</v>
      </c>
      <c r="E109" s="6">
        <v>27.77</v>
      </c>
    </row>
    <row r="110" spans="1:5" x14ac:dyDescent="0.25">
      <c r="B110" s="6">
        <v>18.809999999999999</v>
      </c>
      <c r="C110" s="6">
        <v>27.31</v>
      </c>
      <c r="D110" s="6">
        <v>10.6</v>
      </c>
      <c r="E110" s="6">
        <v>10.36</v>
      </c>
    </row>
    <row r="111" spans="1:5" x14ac:dyDescent="0.25">
      <c r="B111" s="6">
        <v>18.5</v>
      </c>
      <c r="C111" s="6">
        <v>30.7</v>
      </c>
      <c r="D111" s="6">
        <v>10.14</v>
      </c>
      <c r="E111" s="6">
        <v>27.11</v>
      </c>
    </row>
    <row r="113" spans="1:5" x14ac:dyDescent="0.25">
      <c r="A113" s="3" t="s">
        <v>507</v>
      </c>
    </row>
    <row r="114" spans="1:5" ht="14.5" x14ac:dyDescent="0.25">
      <c r="A114" s="5" t="s">
        <v>311</v>
      </c>
    </row>
    <row r="115" spans="1:5" x14ac:dyDescent="0.3">
      <c r="A115" s="11" t="s">
        <v>106</v>
      </c>
      <c r="B115" s="6" t="s">
        <v>17</v>
      </c>
      <c r="C115" s="6" t="s">
        <v>45</v>
      </c>
      <c r="D115" s="6" t="s">
        <v>307</v>
      </c>
      <c r="E115" s="6" t="s">
        <v>308</v>
      </c>
    </row>
    <row r="116" spans="1:5" x14ac:dyDescent="0.25">
      <c r="B116" s="6">
        <v>25.88</v>
      </c>
      <c r="C116" s="6">
        <v>39.36</v>
      </c>
      <c r="D116" s="6">
        <v>11.07</v>
      </c>
      <c r="E116" s="6">
        <v>20.98</v>
      </c>
    </row>
    <row r="117" spans="1:5" x14ac:dyDescent="0.25">
      <c r="B117" s="6">
        <v>16.059999999999999</v>
      </c>
      <c r="C117" s="6">
        <v>29.5</v>
      </c>
      <c r="D117" s="6">
        <v>16.47</v>
      </c>
      <c r="E117" s="6">
        <v>14.19</v>
      </c>
    </row>
    <row r="118" spans="1:5" x14ac:dyDescent="0.25">
      <c r="B118" s="6">
        <v>25.51</v>
      </c>
      <c r="C118" s="6">
        <v>31.15</v>
      </c>
      <c r="D118" s="6">
        <v>12.73</v>
      </c>
      <c r="E118" s="6">
        <v>14.55</v>
      </c>
    </row>
    <row r="119" spans="1:5" x14ac:dyDescent="0.25">
      <c r="B119" s="6">
        <v>18.77</v>
      </c>
      <c r="C119" s="6">
        <v>41.89</v>
      </c>
      <c r="D119" s="6">
        <v>12.78</v>
      </c>
      <c r="E119" s="6">
        <v>27.77</v>
      </c>
    </row>
    <row r="120" spans="1:5" x14ac:dyDescent="0.25">
      <c r="B120" s="6">
        <v>18.809999999999999</v>
      </c>
      <c r="C120" s="6">
        <v>27.31</v>
      </c>
      <c r="D120" s="6">
        <v>10.6</v>
      </c>
      <c r="E120" s="6">
        <v>10.36</v>
      </c>
    </row>
    <row r="121" spans="1:5" x14ac:dyDescent="0.25">
      <c r="B121" s="6">
        <v>18.5</v>
      </c>
      <c r="C121" s="6">
        <v>30.7</v>
      </c>
      <c r="D121" s="6">
        <v>10.14</v>
      </c>
      <c r="E121" s="6">
        <v>27.11</v>
      </c>
    </row>
  </sheetData>
  <phoneticPr fontId="25" type="noConversion"/>
  <pageMargins left="0.75" right="0.75" top="1" bottom="1" header="0.5" footer="0.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142"/>
  <sheetViews>
    <sheetView workbookViewId="0">
      <selection activeCell="B83" sqref="B83"/>
    </sheetView>
  </sheetViews>
  <sheetFormatPr defaultColWidth="9" defaultRowHeight="14" x14ac:dyDescent="0.25"/>
  <cols>
    <col min="1" max="1" width="17.1796875" style="1" customWidth="1"/>
    <col min="2" max="5" width="9.54296875" style="1"/>
    <col min="6" max="6" width="9" style="1"/>
    <col min="7" max="9" width="9.54296875" style="1"/>
    <col min="10" max="10" width="16.453125" style="1" customWidth="1"/>
    <col min="11" max="11" width="9" style="1"/>
    <col min="12" max="15" width="9.54296875" style="1"/>
    <col min="16" max="16" width="9" style="1"/>
    <col min="17" max="20" width="9.54296875" style="1"/>
    <col min="21" max="16384" width="9" style="1"/>
  </cols>
  <sheetData>
    <row r="1" spans="1:21" ht="14" customHeight="1" x14ac:dyDescent="0.25">
      <c r="A1" s="2" t="s">
        <v>317</v>
      </c>
    </row>
    <row r="2" spans="1:21" x14ac:dyDescent="0.25">
      <c r="A2" s="3" t="s">
        <v>318</v>
      </c>
    </row>
    <row r="3" spans="1:21" x14ac:dyDescent="0.25">
      <c r="A3" s="4" t="s">
        <v>184</v>
      </c>
    </row>
    <row r="4" spans="1:21" s="4" customFormat="1" ht="12.5" x14ac:dyDescent="0.25">
      <c r="B4" s="78" t="s">
        <v>42</v>
      </c>
      <c r="C4" s="78"/>
      <c r="D4" s="78" t="s">
        <v>37</v>
      </c>
      <c r="E4" s="78"/>
    </row>
    <row r="5" spans="1:21" ht="14.5" x14ac:dyDescent="0.25">
      <c r="B5" s="4" t="s">
        <v>17</v>
      </c>
      <c r="C5" s="4" t="s">
        <v>297</v>
      </c>
      <c r="D5" s="4" t="s">
        <v>17</v>
      </c>
      <c r="E5" s="4" t="s">
        <v>297</v>
      </c>
    </row>
    <row r="6" spans="1:21" x14ac:dyDescent="0.25">
      <c r="A6" s="17" t="s">
        <v>319</v>
      </c>
      <c r="B6" s="18">
        <v>1.009285</v>
      </c>
      <c r="C6" s="18">
        <v>0.91172200000000003</v>
      </c>
      <c r="D6" s="18">
        <v>0.98168599999999995</v>
      </c>
      <c r="E6" s="18">
        <v>0.93088000000000004</v>
      </c>
    </row>
    <row r="7" spans="1:21" x14ac:dyDescent="0.25">
      <c r="B7" s="18">
        <v>1.030492</v>
      </c>
      <c r="C7" s="18">
        <v>0.99769200000000002</v>
      </c>
      <c r="D7" s="18">
        <v>0.99539</v>
      </c>
      <c r="E7" s="18">
        <v>0.89917100000000005</v>
      </c>
      <c r="I7" s="6"/>
      <c r="J7" s="46"/>
      <c r="K7" s="47"/>
      <c r="L7" s="60"/>
      <c r="M7" s="60"/>
      <c r="N7" s="60"/>
      <c r="O7" s="60"/>
    </row>
    <row r="8" spans="1:21" x14ac:dyDescent="0.25">
      <c r="B8" s="18">
        <v>0.96148299999999998</v>
      </c>
      <c r="C8" s="18">
        <v>1.025741</v>
      </c>
      <c r="D8" s="18">
        <v>1.023374</v>
      </c>
      <c r="E8" s="18">
        <v>0.97716000000000003</v>
      </c>
    </row>
    <row r="9" spans="1:21" x14ac:dyDescent="0.3">
      <c r="A9" s="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8" t="s">
        <v>42</v>
      </c>
      <c r="B10" s="78"/>
      <c r="C10" s="59"/>
      <c r="D10" s="60"/>
      <c r="E10" s="60"/>
      <c r="F10" s="60"/>
      <c r="G10" s="60"/>
      <c r="H10" s="60"/>
      <c r="I10" s="60"/>
      <c r="J10" s="78" t="s">
        <v>37</v>
      </c>
      <c r="K10" s="78"/>
      <c r="L10" s="59"/>
      <c r="M10" s="60"/>
      <c r="N10" s="60"/>
      <c r="O10" s="60"/>
      <c r="P10" s="60"/>
      <c r="Q10" s="60"/>
      <c r="R10" s="55"/>
      <c r="S10" s="64"/>
      <c r="T10" s="39"/>
      <c r="U10" s="6"/>
    </row>
    <row r="11" spans="1:21" ht="15" x14ac:dyDescent="0.25">
      <c r="A11" s="45" t="s">
        <v>427</v>
      </c>
      <c r="B11" s="46" t="s">
        <v>398</v>
      </c>
      <c r="C11" s="60" t="s">
        <v>392</v>
      </c>
      <c r="D11" s="60"/>
      <c r="E11" s="60" t="s">
        <v>393</v>
      </c>
      <c r="F11" s="60"/>
      <c r="G11" s="60" t="s">
        <v>394</v>
      </c>
      <c r="H11" s="60" t="s">
        <v>395</v>
      </c>
      <c r="I11" s="60"/>
      <c r="J11" s="45" t="s">
        <v>427</v>
      </c>
      <c r="K11" s="46" t="s">
        <v>398</v>
      </c>
      <c r="L11" s="60" t="s">
        <v>392</v>
      </c>
      <c r="M11" s="60"/>
      <c r="N11" s="60" t="s">
        <v>393</v>
      </c>
      <c r="O11" s="60"/>
      <c r="P11" s="60" t="s">
        <v>394</v>
      </c>
      <c r="Q11" s="60" t="s">
        <v>395</v>
      </c>
      <c r="R11" s="55"/>
      <c r="S11" s="64"/>
      <c r="T11" s="39"/>
      <c r="U11" s="6"/>
    </row>
    <row r="12" spans="1:21" x14ac:dyDescent="0.25">
      <c r="A12" s="60" t="s">
        <v>426</v>
      </c>
      <c r="B12" s="60">
        <v>25.14</v>
      </c>
      <c r="C12" s="60">
        <v>16.96</v>
      </c>
      <c r="D12" s="60">
        <f>AVERAGE(C12:C14)</f>
        <v>17.056666666666668</v>
      </c>
      <c r="E12" s="67">
        <f t="shared" ref="E12:E17" si="0">B12-D12</f>
        <v>8.0833333333333321</v>
      </c>
      <c r="F12" s="67">
        <f>AVERAGE(E12:E14)</f>
        <v>8.0966666666666658</v>
      </c>
      <c r="G12" s="67">
        <f t="shared" ref="G12:G17" si="1">E12-F12</f>
        <v>-1.3333333333333641E-2</v>
      </c>
      <c r="H12" s="63">
        <f t="shared" ref="H12:H17" si="2">POWER(2,-G12)</f>
        <v>1.0092848012118745</v>
      </c>
      <c r="I12" s="46"/>
      <c r="J12" s="60" t="s">
        <v>426</v>
      </c>
      <c r="K12" s="60">
        <v>25.85</v>
      </c>
      <c r="L12" s="60">
        <v>17.18</v>
      </c>
      <c r="M12" s="60">
        <f>AVERAGE(L12:L14)</f>
        <v>17.093333333333334</v>
      </c>
      <c r="N12" s="67">
        <f t="shared" ref="N12:N17" si="3">K12-M12</f>
        <v>8.7566666666666677</v>
      </c>
      <c r="O12" s="67">
        <f>AVERAGE(N12:N14)</f>
        <v>8.7299999999999986</v>
      </c>
      <c r="P12" s="67">
        <f t="shared" ref="P12:P17" si="4">N12-O12</f>
        <v>2.6666666666669059E-2</v>
      </c>
      <c r="Q12" s="63">
        <f t="shared" ref="Q12:Q17" si="5">POWER(2,-P12)</f>
        <v>0.981685855246753</v>
      </c>
      <c r="R12" s="39"/>
      <c r="S12" s="64"/>
      <c r="T12" s="39"/>
      <c r="U12" s="6"/>
    </row>
    <row r="13" spans="1:21" x14ac:dyDescent="0.25">
      <c r="A13" s="60"/>
      <c r="B13" s="60">
        <v>25.11</v>
      </c>
      <c r="C13" s="60">
        <v>17.079999999999998</v>
      </c>
      <c r="D13" s="60">
        <f t="shared" ref="D13:D17" si="6">D12</f>
        <v>17.056666666666668</v>
      </c>
      <c r="E13" s="67">
        <f t="shared" si="0"/>
        <v>8.053333333333331</v>
      </c>
      <c r="F13" s="67">
        <f t="shared" ref="F13:F17" si="7">F12</f>
        <v>8.0966666666666658</v>
      </c>
      <c r="G13" s="67">
        <f t="shared" si="1"/>
        <v>-4.3333333333334778E-2</v>
      </c>
      <c r="H13" s="63">
        <f t="shared" si="2"/>
        <v>1.0304920203292987</v>
      </c>
      <c r="I13" s="46"/>
      <c r="J13" s="60"/>
      <c r="K13" s="60">
        <v>25.83</v>
      </c>
      <c r="L13" s="60">
        <v>17.04</v>
      </c>
      <c r="M13" s="60">
        <f t="shared" ref="M13:M17" si="8">M12</f>
        <v>17.093333333333334</v>
      </c>
      <c r="N13" s="67">
        <f t="shared" si="3"/>
        <v>8.7366666666666646</v>
      </c>
      <c r="O13" s="67">
        <f t="shared" ref="O13:O17" si="9">O12</f>
        <v>8.7299999999999986</v>
      </c>
      <c r="P13" s="67">
        <f t="shared" si="4"/>
        <v>6.6666666666659324E-3</v>
      </c>
      <c r="Q13" s="63">
        <f t="shared" si="5"/>
        <v>0.99538967910322951</v>
      </c>
      <c r="R13" s="39"/>
      <c r="S13" s="64"/>
      <c r="T13" s="39"/>
      <c r="U13" s="6"/>
    </row>
    <row r="14" spans="1:21" x14ac:dyDescent="0.25">
      <c r="A14" s="60"/>
      <c r="B14" s="60">
        <v>25.21</v>
      </c>
      <c r="C14" s="60">
        <v>17.13</v>
      </c>
      <c r="D14" s="67">
        <f t="shared" si="6"/>
        <v>17.056666666666668</v>
      </c>
      <c r="E14" s="67">
        <f t="shared" si="0"/>
        <v>8.1533333333333324</v>
      </c>
      <c r="F14" s="67">
        <f t="shared" si="7"/>
        <v>8.0966666666666658</v>
      </c>
      <c r="G14" s="67">
        <f t="shared" si="1"/>
        <v>5.6666666666666643E-2</v>
      </c>
      <c r="H14" s="63">
        <f t="shared" si="2"/>
        <v>0.9614830524826532</v>
      </c>
      <c r="I14" s="46"/>
      <c r="J14" s="60"/>
      <c r="K14" s="60">
        <v>25.79</v>
      </c>
      <c r="L14" s="60">
        <v>17.059999999999999</v>
      </c>
      <c r="M14" s="67">
        <f t="shared" si="8"/>
        <v>17.093333333333334</v>
      </c>
      <c r="N14" s="67">
        <f t="shared" si="3"/>
        <v>8.6966666666666654</v>
      </c>
      <c r="O14" s="67">
        <f t="shared" si="9"/>
        <v>8.7299999999999986</v>
      </c>
      <c r="P14" s="67">
        <f t="shared" si="4"/>
        <v>-3.3333333333333215E-2</v>
      </c>
      <c r="Q14" s="63">
        <f t="shared" si="5"/>
        <v>1.0233738919967748</v>
      </c>
      <c r="R14" s="39"/>
      <c r="S14" s="64"/>
      <c r="T14" s="39"/>
      <c r="U14" s="6"/>
    </row>
    <row r="15" spans="1:21" ht="14.5" x14ac:dyDescent="0.25">
      <c r="A15" s="60" t="s">
        <v>416</v>
      </c>
      <c r="B15" s="60">
        <v>26.27</v>
      </c>
      <c r="C15" s="60">
        <v>18.09</v>
      </c>
      <c r="D15" s="67">
        <f>AVERAGE(C15:C17)</f>
        <v>18.040000000000003</v>
      </c>
      <c r="E15" s="67">
        <f t="shared" si="0"/>
        <v>8.2299999999999969</v>
      </c>
      <c r="F15" s="67">
        <f>F14</f>
        <v>8.0966666666666658</v>
      </c>
      <c r="G15" s="67">
        <f t="shared" si="1"/>
        <v>0.13333333333333108</v>
      </c>
      <c r="H15" s="63">
        <f t="shared" si="2"/>
        <v>0.91172248855821814</v>
      </c>
      <c r="I15" s="46"/>
      <c r="J15" s="60" t="s">
        <v>416</v>
      </c>
      <c r="K15" s="60">
        <v>26.02</v>
      </c>
      <c r="L15" s="60">
        <v>17.239999999999998</v>
      </c>
      <c r="M15" s="67">
        <f>AVERAGE(L15:L17)</f>
        <v>17.186666666666664</v>
      </c>
      <c r="N15" s="67">
        <f t="shared" si="3"/>
        <v>8.8333333333333357</v>
      </c>
      <c r="O15" s="67">
        <f>O14</f>
        <v>8.7299999999999986</v>
      </c>
      <c r="P15" s="67">
        <f t="shared" si="4"/>
        <v>0.10333333333333705</v>
      </c>
      <c r="Q15" s="63">
        <f t="shared" si="5"/>
        <v>0.93087971609787468</v>
      </c>
      <c r="R15" s="39"/>
      <c r="S15" s="64"/>
      <c r="T15" s="39"/>
    </row>
    <row r="16" spans="1:21" x14ac:dyDescent="0.25">
      <c r="A16" s="60"/>
      <c r="B16" s="60">
        <v>26.14</v>
      </c>
      <c r="C16" s="60">
        <v>18.02</v>
      </c>
      <c r="D16" s="67">
        <f t="shared" si="6"/>
        <v>18.040000000000003</v>
      </c>
      <c r="E16" s="67">
        <f t="shared" si="0"/>
        <v>8.0999999999999979</v>
      </c>
      <c r="F16" s="67">
        <f t="shared" si="7"/>
        <v>8.0966666666666658</v>
      </c>
      <c r="G16" s="67">
        <f t="shared" si="1"/>
        <v>3.333333333332078E-3</v>
      </c>
      <c r="H16" s="63">
        <f t="shared" si="2"/>
        <v>0.99769217652702424</v>
      </c>
      <c r="I16" s="46"/>
      <c r="J16" s="60"/>
      <c r="K16" s="60">
        <v>26.07</v>
      </c>
      <c r="L16" s="60">
        <v>17.14</v>
      </c>
      <c r="M16" s="67">
        <f t="shared" si="8"/>
        <v>17.186666666666664</v>
      </c>
      <c r="N16" s="67">
        <f t="shared" si="3"/>
        <v>8.8833333333333364</v>
      </c>
      <c r="O16" s="67">
        <f t="shared" si="9"/>
        <v>8.7299999999999986</v>
      </c>
      <c r="P16" s="67">
        <f t="shared" si="4"/>
        <v>0.15333333333333776</v>
      </c>
      <c r="Q16" s="63">
        <f t="shared" si="5"/>
        <v>0.89917053563818317</v>
      </c>
      <c r="R16" s="39"/>
      <c r="S16" s="64"/>
      <c r="T16" s="39"/>
    </row>
    <row r="17" spans="1:21" x14ac:dyDescent="0.25">
      <c r="A17" s="60"/>
      <c r="B17" s="60">
        <v>26.1</v>
      </c>
      <c r="C17" s="60">
        <v>18.010000000000002</v>
      </c>
      <c r="D17" s="67">
        <f t="shared" si="6"/>
        <v>18.040000000000003</v>
      </c>
      <c r="E17" s="67">
        <f t="shared" si="0"/>
        <v>8.0599999999999987</v>
      </c>
      <c r="F17" s="67">
        <f t="shared" si="7"/>
        <v>8.0966666666666658</v>
      </c>
      <c r="G17" s="67">
        <f t="shared" si="1"/>
        <v>-3.6666666666667069E-2</v>
      </c>
      <c r="H17" s="63">
        <f t="shared" si="2"/>
        <v>1.025741121434018</v>
      </c>
      <c r="I17" s="46"/>
      <c r="J17" s="60"/>
      <c r="K17" s="60">
        <v>25.95</v>
      </c>
      <c r="L17" s="60">
        <v>17.18</v>
      </c>
      <c r="M17" s="67">
        <f t="shared" si="8"/>
        <v>17.186666666666664</v>
      </c>
      <c r="N17" s="67">
        <f t="shared" si="3"/>
        <v>8.7633333333333354</v>
      </c>
      <c r="O17" s="67">
        <f t="shared" si="9"/>
        <v>8.7299999999999986</v>
      </c>
      <c r="P17" s="67">
        <f t="shared" si="4"/>
        <v>3.3333333333336768E-2</v>
      </c>
      <c r="Q17" s="63">
        <f t="shared" si="5"/>
        <v>0.97715996843424358</v>
      </c>
      <c r="R17" s="39"/>
      <c r="S17" s="64"/>
      <c r="T17" s="39"/>
      <c r="U17" s="6"/>
    </row>
    <row r="19" spans="1:21" x14ac:dyDescent="0.25">
      <c r="A19" s="3" t="s">
        <v>381</v>
      </c>
    </row>
    <row r="20" spans="1:21" x14ac:dyDescent="0.25">
      <c r="A20" s="3"/>
      <c r="I20" s="3"/>
    </row>
    <row r="21" spans="1:21" x14ac:dyDescent="0.25">
      <c r="A21" s="3"/>
      <c r="I21" s="3"/>
    </row>
    <row r="22" spans="1:21" x14ac:dyDescent="0.25">
      <c r="A22" s="3"/>
      <c r="I22" s="3"/>
    </row>
    <row r="23" spans="1:21" x14ac:dyDescent="0.25">
      <c r="A23" s="3"/>
      <c r="I23" s="3"/>
    </row>
    <row r="24" spans="1:21" x14ac:dyDescent="0.25">
      <c r="A24" s="3"/>
      <c r="I24" s="3"/>
    </row>
    <row r="25" spans="1:21" x14ac:dyDescent="0.25">
      <c r="A25" s="3"/>
      <c r="I25" s="3"/>
    </row>
    <row r="26" spans="1:21" x14ac:dyDescent="0.25">
      <c r="A26" s="3"/>
      <c r="I26" s="3"/>
    </row>
    <row r="27" spans="1:21" x14ac:dyDescent="0.25">
      <c r="A27" s="3"/>
      <c r="I27" s="3"/>
    </row>
    <row r="28" spans="1:21" x14ac:dyDescent="0.25">
      <c r="A28" s="3"/>
      <c r="I28" s="3"/>
    </row>
    <row r="29" spans="1:21" x14ac:dyDescent="0.25">
      <c r="A29" s="3"/>
      <c r="I29" s="3"/>
    </row>
    <row r="30" spans="1:21" x14ac:dyDescent="0.25">
      <c r="A30" s="3"/>
      <c r="I30" s="3"/>
    </row>
    <row r="31" spans="1:21" x14ac:dyDescent="0.25">
      <c r="A31" s="3"/>
      <c r="I31" s="3"/>
    </row>
    <row r="32" spans="1:21" x14ac:dyDescent="0.25">
      <c r="A32" s="3"/>
      <c r="I32" s="3"/>
    </row>
    <row r="33" spans="1:9" x14ac:dyDescent="0.25">
      <c r="A33" s="3" t="s">
        <v>382</v>
      </c>
      <c r="I33" s="3"/>
    </row>
    <row r="34" spans="1:9" x14ac:dyDescent="0.25">
      <c r="A34" s="3"/>
      <c r="I34" s="3"/>
    </row>
    <row r="35" spans="1:9" x14ac:dyDescent="0.25">
      <c r="A35" s="3"/>
      <c r="I35" s="3"/>
    </row>
    <row r="36" spans="1:9" x14ac:dyDescent="0.25">
      <c r="A36" s="3"/>
      <c r="I36" s="3"/>
    </row>
    <row r="37" spans="1:9" x14ac:dyDescent="0.25">
      <c r="A37" s="3"/>
      <c r="I37" s="3"/>
    </row>
    <row r="38" spans="1:9" x14ac:dyDescent="0.25">
      <c r="A38" s="3"/>
      <c r="I38" s="3"/>
    </row>
    <row r="39" spans="1:9" x14ac:dyDescent="0.25">
      <c r="A39" s="3"/>
      <c r="I39" s="3"/>
    </row>
    <row r="58" spans="1:40" x14ac:dyDescent="0.25">
      <c r="B58" s="18"/>
      <c r="C58" s="18"/>
      <c r="D58" s="18"/>
      <c r="E58" s="18"/>
    </row>
    <row r="59" spans="1:40" x14ac:dyDescent="0.25">
      <c r="B59" s="18"/>
      <c r="C59" s="18"/>
      <c r="D59" s="18"/>
      <c r="E59" s="18"/>
    </row>
    <row r="60" spans="1:40" x14ac:dyDescent="0.25">
      <c r="A60" s="3" t="s">
        <v>320</v>
      </c>
      <c r="J60" s="3" t="s">
        <v>321</v>
      </c>
      <c r="R60" s="6"/>
      <c r="S60" s="6"/>
    </row>
    <row r="61" spans="1:40" ht="14.5" x14ac:dyDescent="0.25">
      <c r="A61" s="4" t="s">
        <v>135</v>
      </c>
      <c r="J61" s="19" t="s">
        <v>16</v>
      </c>
      <c r="P61" s="6"/>
      <c r="R61" s="6"/>
      <c r="S61" s="6"/>
    </row>
    <row r="62" spans="1:40" x14ac:dyDescent="0.25">
      <c r="C62" s="82" t="s">
        <v>179</v>
      </c>
      <c r="D62" s="82"/>
      <c r="E62" s="82"/>
      <c r="F62" s="82"/>
      <c r="G62" s="82"/>
      <c r="H62" s="82"/>
      <c r="I62" s="6"/>
      <c r="J62" s="6" t="s">
        <v>179</v>
      </c>
      <c r="K62" s="6">
        <v>664</v>
      </c>
      <c r="L62" s="6">
        <v>669</v>
      </c>
      <c r="M62" s="6">
        <v>467</v>
      </c>
      <c r="N62" s="6">
        <v>536</v>
      </c>
      <c r="O62" s="6">
        <v>334</v>
      </c>
      <c r="P62" s="6">
        <v>765</v>
      </c>
      <c r="Q62" s="6"/>
      <c r="R62" s="6"/>
      <c r="S62" s="6"/>
      <c r="T62" s="6"/>
      <c r="AA62" s="6"/>
      <c r="AB62" s="6"/>
      <c r="AC62" s="6"/>
      <c r="AD62" s="6"/>
      <c r="AK62" s="6"/>
      <c r="AL62" s="6"/>
      <c r="AM62" s="6"/>
      <c r="AN62" s="6"/>
    </row>
    <row r="63" spans="1:40" x14ac:dyDescent="0.25">
      <c r="B63" s="6">
        <v>7</v>
      </c>
      <c r="C63" s="6">
        <v>265.72000000000003</v>
      </c>
      <c r="D63" s="6">
        <v>209.99</v>
      </c>
      <c r="E63" s="6">
        <v>287.62</v>
      </c>
      <c r="F63" s="6">
        <v>294.33</v>
      </c>
      <c r="G63" s="6">
        <v>188.22</v>
      </c>
      <c r="H63" s="6">
        <v>150.80000000000001</v>
      </c>
      <c r="I63" s="6"/>
      <c r="J63" s="6" t="s">
        <v>322</v>
      </c>
      <c r="K63" s="6">
        <v>970</v>
      </c>
      <c r="L63" s="6">
        <v>881</v>
      </c>
      <c r="M63" s="6">
        <v>747</v>
      </c>
      <c r="N63" s="6">
        <v>780</v>
      </c>
      <c r="O63" s="6">
        <v>643</v>
      </c>
      <c r="P63" s="6">
        <v>867</v>
      </c>
      <c r="Q63" s="6"/>
      <c r="R63" s="6"/>
      <c r="S63" s="6"/>
      <c r="T63" s="6"/>
      <c r="AA63" s="6"/>
      <c r="AB63" s="6"/>
      <c r="AC63" s="6"/>
      <c r="AD63" s="6"/>
      <c r="AK63" s="6"/>
      <c r="AL63" s="6"/>
      <c r="AM63" s="6"/>
      <c r="AN63" s="6"/>
    </row>
    <row r="64" spans="1:40" x14ac:dyDescent="0.25">
      <c r="B64" s="6">
        <v>11</v>
      </c>
      <c r="C64" s="6">
        <v>375.95</v>
      </c>
      <c r="D64" s="6">
        <v>404.7</v>
      </c>
      <c r="E64" s="6">
        <v>272.89</v>
      </c>
      <c r="F64" s="6">
        <v>485.64</v>
      </c>
      <c r="G64" s="6">
        <v>189.39</v>
      </c>
      <c r="H64" s="6">
        <v>562.6</v>
      </c>
      <c r="I64" s="6"/>
      <c r="J64" s="6" t="s">
        <v>323</v>
      </c>
      <c r="K64" s="6">
        <v>301</v>
      </c>
      <c r="L64" s="6">
        <v>312</v>
      </c>
      <c r="M64" s="6">
        <v>475</v>
      </c>
      <c r="N64" s="6">
        <v>227</v>
      </c>
      <c r="O64" s="6">
        <v>220</v>
      </c>
      <c r="P64" s="6">
        <v>156</v>
      </c>
      <c r="Q64" s="6"/>
      <c r="R64" s="6"/>
      <c r="S64" s="6"/>
      <c r="T64" s="6"/>
      <c r="AA64" s="6"/>
      <c r="AB64" s="6"/>
      <c r="AC64" s="6"/>
      <c r="AD64" s="6"/>
      <c r="AK64" s="6"/>
      <c r="AL64" s="6"/>
      <c r="AM64" s="6"/>
      <c r="AN64" s="6"/>
    </row>
    <row r="65" spans="2:40" x14ac:dyDescent="0.25">
      <c r="B65" s="6">
        <v>15</v>
      </c>
      <c r="C65" s="6">
        <v>802.69</v>
      </c>
      <c r="D65" s="6">
        <v>719.14</v>
      </c>
      <c r="E65" s="6">
        <v>417.37</v>
      </c>
      <c r="F65" s="6">
        <v>649.82000000000005</v>
      </c>
      <c r="G65" s="6">
        <v>333.34</v>
      </c>
      <c r="H65" s="6">
        <v>995.44</v>
      </c>
      <c r="I65" s="6"/>
      <c r="J65" s="6" t="s">
        <v>324</v>
      </c>
      <c r="K65" s="6">
        <v>751</v>
      </c>
      <c r="L65" s="6">
        <v>564</v>
      </c>
      <c r="M65" s="6">
        <v>679</v>
      </c>
      <c r="N65" s="6">
        <v>830</v>
      </c>
      <c r="O65" s="6">
        <v>672</v>
      </c>
      <c r="P65" s="6">
        <v>560</v>
      </c>
      <c r="Q65" s="6"/>
      <c r="R65" s="6"/>
      <c r="S65" s="6"/>
      <c r="T65" s="6"/>
      <c r="AA65" s="6"/>
      <c r="AB65" s="6"/>
      <c r="AC65" s="6"/>
      <c r="AD65" s="6"/>
      <c r="AK65" s="6"/>
      <c r="AL65" s="6"/>
      <c r="AM65" s="6"/>
      <c r="AN65" s="6"/>
    </row>
    <row r="66" spans="2:40" x14ac:dyDescent="0.25">
      <c r="B66" s="6">
        <v>18</v>
      </c>
      <c r="C66" s="6">
        <v>1130.6099999999999</v>
      </c>
      <c r="D66" s="6">
        <v>1055.97</v>
      </c>
      <c r="E66" s="6">
        <v>765.14</v>
      </c>
      <c r="F66" s="6">
        <v>927.07</v>
      </c>
      <c r="G66" s="6">
        <v>559.98</v>
      </c>
      <c r="H66" s="6">
        <v>1220.82</v>
      </c>
      <c r="I66" s="6"/>
      <c r="J66" s="6"/>
      <c r="Q66" s="6"/>
      <c r="R66" s="6"/>
      <c r="S66" s="6"/>
      <c r="T66" s="6"/>
      <c r="AA66" s="6"/>
      <c r="AB66" s="6"/>
      <c r="AC66" s="6"/>
      <c r="AD66" s="6"/>
      <c r="AK66" s="6"/>
      <c r="AL66" s="6"/>
      <c r="AM66" s="6"/>
      <c r="AN66" s="6"/>
    </row>
    <row r="67" spans="2:40" x14ac:dyDescent="0.3">
      <c r="C67" s="82" t="s">
        <v>325</v>
      </c>
      <c r="D67" s="82"/>
      <c r="E67" s="82"/>
      <c r="F67" s="82"/>
      <c r="G67" s="82"/>
      <c r="H67" s="82"/>
    </row>
    <row r="68" spans="2:40" x14ac:dyDescent="0.25">
      <c r="B68" s="6">
        <v>7</v>
      </c>
      <c r="C68" s="6">
        <v>322.14999999999998</v>
      </c>
      <c r="D68" s="6">
        <v>273.04000000000002</v>
      </c>
      <c r="E68" s="6">
        <v>363.6</v>
      </c>
      <c r="F68" s="6">
        <v>386.63</v>
      </c>
      <c r="G68" s="6">
        <v>300.26</v>
      </c>
      <c r="H68" s="6">
        <v>352.3</v>
      </c>
    </row>
    <row r="69" spans="2:40" x14ac:dyDescent="0.25">
      <c r="B69" s="6">
        <v>11</v>
      </c>
      <c r="C69" s="6">
        <v>625.95000000000005</v>
      </c>
      <c r="D69" s="6">
        <v>780.71</v>
      </c>
      <c r="E69" s="6">
        <v>707.04</v>
      </c>
      <c r="F69" s="6">
        <v>627.07000000000005</v>
      </c>
      <c r="G69" s="6">
        <v>579</v>
      </c>
      <c r="H69" s="6">
        <v>574.21</v>
      </c>
    </row>
    <row r="70" spans="2:40" x14ac:dyDescent="0.25">
      <c r="B70" s="6">
        <v>15</v>
      </c>
      <c r="C70" s="6">
        <v>908.06</v>
      </c>
      <c r="D70" s="6">
        <v>1241.67</v>
      </c>
      <c r="E70" s="6">
        <v>998.38</v>
      </c>
      <c r="F70" s="6">
        <v>961.04</v>
      </c>
      <c r="G70" s="6">
        <v>858</v>
      </c>
      <c r="H70" s="6">
        <v>920.99</v>
      </c>
    </row>
    <row r="71" spans="2:40" x14ac:dyDescent="0.25">
      <c r="B71" s="6">
        <v>18</v>
      </c>
      <c r="C71" s="6">
        <v>1642.5</v>
      </c>
      <c r="D71" s="6">
        <v>1552.86</v>
      </c>
      <c r="E71" s="6">
        <v>1288.83</v>
      </c>
      <c r="F71" s="6">
        <v>1231.3599999999999</v>
      </c>
      <c r="G71" s="6">
        <v>1117.71</v>
      </c>
      <c r="H71" s="6">
        <v>1128.42</v>
      </c>
    </row>
    <row r="72" spans="2:40" x14ac:dyDescent="0.3">
      <c r="C72" s="82" t="s">
        <v>326</v>
      </c>
      <c r="D72" s="82"/>
      <c r="E72" s="82"/>
      <c r="F72" s="82"/>
      <c r="G72" s="82"/>
      <c r="H72" s="82"/>
    </row>
    <row r="73" spans="2:40" x14ac:dyDescent="0.25">
      <c r="B73" s="6">
        <v>7</v>
      </c>
      <c r="C73" s="6">
        <v>213.67</v>
      </c>
      <c r="D73" s="6">
        <v>124.66</v>
      </c>
      <c r="E73" s="6">
        <v>184.83</v>
      </c>
      <c r="F73" s="6">
        <v>212.27</v>
      </c>
      <c r="G73" s="6">
        <v>184.61</v>
      </c>
      <c r="H73" s="6">
        <v>175.52</v>
      </c>
    </row>
    <row r="74" spans="2:40" x14ac:dyDescent="0.25">
      <c r="B74" s="6">
        <v>11</v>
      </c>
      <c r="C74" s="6">
        <v>253.39</v>
      </c>
      <c r="D74" s="6">
        <v>187.47</v>
      </c>
      <c r="E74" s="6">
        <v>128.61000000000001</v>
      </c>
      <c r="F74" s="6">
        <v>196.65</v>
      </c>
      <c r="G74" s="6">
        <v>288.77</v>
      </c>
      <c r="H74" s="6">
        <v>295.91000000000003</v>
      </c>
    </row>
    <row r="75" spans="2:40" x14ac:dyDescent="0.25">
      <c r="B75" s="6">
        <v>15</v>
      </c>
      <c r="C75" s="6">
        <v>432.25</v>
      </c>
      <c r="D75" s="6">
        <v>309.38</v>
      </c>
      <c r="E75" s="6">
        <v>223.11</v>
      </c>
      <c r="F75" s="6">
        <v>226.64</v>
      </c>
      <c r="G75" s="6">
        <v>217.58</v>
      </c>
      <c r="H75" s="6">
        <v>247.42</v>
      </c>
    </row>
    <row r="76" spans="2:40" x14ac:dyDescent="0.25">
      <c r="B76" s="6">
        <v>18</v>
      </c>
      <c r="C76" s="6">
        <v>600.47</v>
      </c>
      <c r="D76" s="6">
        <v>311.02</v>
      </c>
      <c r="E76" s="6">
        <v>415.01</v>
      </c>
      <c r="F76" s="6">
        <v>303.36</v>
      </c>
      <c r="G76" s="6">
        <v>334.75</v>
      </c>
      <c r="H76" s="6">
        <v>236.74</v>
      </c>
    </row>
    <row r="77" spans="2:40" x14ac:dyDescent="0.3">
      <c r="C77" s="82" t="s">
        <v>327</v>
      </c>
      <c r="D77" s="82"/>
      <c r="E77" s="82"/>
      <c r="F77" s="82"/>
      <c r="G77" s="82"/>
      <c r="H77" s="82"/>
    </row>
    <row r="78" spans="2:40" x14ac:dyDescent="0.25">
      <c r="B78" s="6">
        <v>7</v>
      </c>
      <c r="C78" s="6">
        <v>170.46</v>
      </c>
      <c r="D78" s="6">
        <v>184.25</v>
      </c>
      <c r="E78" s="6">
        <v>196.16</v>
      </c>
      <c r="F78" s="6">
        <v>197.05</v>
      </c>
      <c r="G78" s="6">
        <v>225.26</v>
      </c>
      <c r="H78" s="6">
        <v>228.9</v>
      </c>
    </row>
    <row r="79" spans="2:40" x14ac:dyDescent="0.25">
      <c r="B79" s="6">
        <v>11</v>
      </c>
      <c r="C79" s="6">
        <v>512.24</v>
      </c>
      <c r="D79" s="6">
        <v>362.14</v>
      </c>
      <c r="E79" s="6">
        <v>418.06</v>
      </c>
      <c r="F79" s="6">
        <v>461.21</v>
      </c>
      <c r="G79" s="6">
        <v>742.12</v>
      </c>
      <c r="H79" s="6">
        <v>632.15</v>
      </c>
    </row>
    <row r="80" spans="2:40" x14ac:dyDescent="0.25">
      <c r="B80" s="6">
        <v>15</v>
      </c>
      <c r="C80" s="6">
        <v>901.93</v>
      </c>
      <c r="D80" s="6">
        <v>662.66</v>
      </c>
      <c r="E80" s="6">
        <v>692.21</v>
      </c>
      <c r="F80" s="6">
        <v>772.64</v>
      </c>
      <c r="G80" s="6">
        <v>790.09</v>
      </c>
      <c r="H80" s="6">
        <v>712.06</v>
      </c>
    </row>
    <row r="81" spans="1:26" x14ac:dyDescent="0.25">
      <c r="B81" s="6">
        <v>18</v>
      </c>
      <c r="C81" s="6">
        <v>1222.1600000000001</v>
      </c>
      <c r="D81" s="6">
        <v>985.91</v>
      </c>
      <c r="E81" s="6">
        <v>1003.24</v>
      </c>
      <c r="F81" s="6">
        <v>1081.27</v>
      </c>
      <c r="G81" s="6">
        <v>1004.36</v>
      </c>
      <c r="H81" s="6">
        <v>816.15</v>
      </c>
    </row>
    <row r="82" spans="1:26" x14ac:dyDescent="0.25">
      <c r="B82" s="6"/>
      <c r="C82" s="6"/>
      <c r="D82" s="6"/>
      <c r="E82" s="6"/>
      <c r="F82" s="6"/>
      <c r="G82" s="6"/>
      <c r="H82" s="6"/>
    </row>
    <row r="83" spans="1:26" x14ac:dyDescent="0.25">
      <c r="A83" s="3" t="s">
        <v>517</v>
      </c>
    </row>
    <row r="84" spans="1:26" x14ac:dyDescent="0.25">
      <c r="A84" s="4" t="s">
        <v>184</v>
      </c>
    </row>
    <row r="85" spans="1:26" x14ac:dyDescent="0.3">
      <c r="B85" s="82" t="s">
        <v>440</v>
      </c>
      <c r="C85" s="82"/>
      <c r="D85" s="82"/>
      <c r="E85" s="82"/>
      <c r="G85" s="82" t="s">
        <v>442</v>
      </c>
      <c r="H85" s="82"/>
      <c r="I85" s="82"/>
      <c r="J85" s="82"/>
      <c r="L85" s="82" t="s">
        <v>449</v>
      </c>
      <c r="M85" s="82"/>
      <c r="N85" s="82"/>
      <c r="O85" s="82"/>
      <c r="Q85" s="82" t="s">
        <v>450</v>
      </c>
      <c r="R85" s="82"/>
      <c r="S85" s="82"/>
      <c r="T85" s="82"/>
    </row>
    <row r="86" spans="1:26" x14ac:dyDescent="0.3">
      <c r="A86" s="9" t="s">
        <v>410</v>
      </c>
      <c r="B86" s="18">
        <v>1.021012</v>
      </c>
      <c r="C86" s="18">
        <v>0.92658799999999997</v>
      </c>
      <c r="D86" s="18">
        <v>0.939523</v>
      </c>
      <c r="E86" s="18">
        <v>1.1250579999999999</v>
      </c>
      <c r="F86" s="18"/>
      <c r="G86" s="18">
        <v>0.51584200000000002</v>
      </c>
      <c r="H86" s="18">
        <v>0.46169100000000002</v>
      </c>
      <c r="I86" s="18">
        <v>0.51584200000000002</v>
      </c>
      <c r="J86" s="18">
        <v>0.57236200000000004</v>
      </c>
      <c r="K86" s="18"/>
      <c r="L86" s="18">
        <v>1.905276</v>
      </c>
      <c r="M86" s="18">
        <v>1.484524</v>
      </c>
      <c r="N86" s="18">
        <v>1.4044449999999999</v>
      </c>
      <c r="O86" s="18">
        <v>1.526259</v>
      </c>
      <c r="P86" s="18"/>
      <c r="Q86" s="18">
        <v>1.333299</v>
      </c>
      <c r="R86" s="18">
        <v>1.185093</v>
      </c>
      <c r="S86" s="18">
        <v>1.389918</v>
      </c>
      <c r="T86" s="18">
        <v>1.5000389999999999</v>
      </c>
      <c r="U86" s="6"/>
    </row>
    <row r="87" spans="1:26" x14ac:dyDescent="0.3">
      <c r="A87" s="9" t="s">
        <v>186</v>
      </c>
      <c r="B87" s="18">
        <v>1.111494</v>
      </c>
      <c r="C87" s="18">
        <v>0.994815</v>
      </c>
      <c r="D87" s="18">
        <v>0.91541600000000001</v>
      </c>
      <c r="E87" s="18">
        <v>0.98794300000000002</v>
      </c>
      <c r="F87" s="18"/>
      <c r="G87" s="18">
        <v>0.41394199999999998</v>
      </c>
      <c r="H87" s="18">
        <v>0.44058700000000001</v>
      </c>
      <c r="I87" s="18">
        <v>0.43152000000000001</v>
      </c>
      <c r="J87" s="18">
        <v>0.44058700000000001</v>
      </c>
      <c r="K87" s="18"/>
      <c r="L87" s="18">
        <v>2.0741209999999999</v>
      </c>
      <c r="M87" s="18">
        <v>1.780769</v>
      </c>
      <c r="N87" s="18">
        <v>1.416666</v>
      </c>
      <c r="O87" s="18">
        <v>1.487098</v>
      </c>
      <c r="P87" s="18"/>
      <c r="Q87" s="18">
        <v>1.4922610000000001</v>
      </c>
      <c r="R87" s="18">
        <v>1.2901149999999999</v>
      </c>
      <c r="S87" s="18">
        <v>1.1954050000000001</v>
      </c>
      <c r="T87" s="18">
        <v>1.3731599999999999</v>
      </c>
      <c r="U87" s="6"/>
    </row>
    <row r="88" spans="1:26" x14ac:dyDescent="0.3">
      <c r="A88" s="9" t="s">
        <v>187</v>
      </c>
      <c r="B88" s="18">
        <v>1.008702</v>
      </c>
      <c r="C88" s="18">
        <v>0.96761200000000003</v>
      </c>
      <c r="D88" s="18">
        <v>0.91541600000000001</v>
      </c>
      <c r="E88" s="18">
        <v>1.1192249999999999</v>
      </c>
      <c r="F88" s="18"/>
      <c r="G88" s="18">
        <v>0.49913400000000002</v>
      </c>
      <c r="H88" s="18">
        <v>0.42557899999999999</v>
      </c>
      <c r="I88" s="18">
        <v>0.43152000000000001</v>
      </c>
      <c r="J88" s="18">
        <v>0.56155500000000003</v>
      </c>
      <c r="K88" s="18"/>
      <c r="L88" s="18">
        <v>2.017404</v>
      </c>
      <c r="M88" s="18">
        <v>1.6273219999999999</v>
      </c>
      <c r="N88" s="18">
        <v>1.5938319999999999</v>
      </c>
      <c r="O88" s="18">
        <v>2.3497379999999999</v>
      </c>
      <c r="P88" s="18"/>
      <c r="Q88" s="18">
        <v>1.130922</v>
      </c>
      <c r="R88" s="18">
        <v>1.308125</v>
      </c>
      <c r="S88" s="18">
        <v>1.115353</v>
      </c>
      <c r="T88" s="18">
        <v>1.774608</v>
      </c>
      <c r="U88" s="6"/>
    </row>
    <row r="89" spans="1:26" x14ac:dyDescent="0.3">
      <c r="A89" s="9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6" ht="29" x14ac:dyDescent="0.25">
      <c r="A90" s="45" t="s">
        <v>411</v>
      </c>
      <c r="B90" s="46" t="s">
        <v>398</v>
      </c>
      <c r="C90" s="47" t="s">
        <v>392</v>
      </c>
      <c r="D90" s="22"/>
      <c r="E90" s="60" t="s">
        <v>393</v>
      </c>
      <c r="F90" s="60"/>
      <c r="G90" s="60" t="s">
        <v>394</v>
      </c>
      <c r="H90" s="60" t="s">
        <v>395</v>
      </c>
      <c r="I90" s="6"/>
      <c r="J90" s="45" t="s">
        <v>412</v>
      </c>
      <c r="K90" s="46" t="s">
        <v>398</v>
      </c>
      <c r="L90" s="47" t="s">
        <v>392</v>
      </c>
      <c r="M90" s="22"/>
      <c r="N90" s="60" t="s">
        <v>393</v>
      </c>
      <c r="O90" s="60"/>
      <c r="P90" s="60" t="s">
        <v>394</v>
      </c>
      <c r="Q90" s="60" t="s">
        <v>395</v>
      </c>
      <c r="R90" s="6"/>
      <c r="S90" s="45" t="s">
        <v>412</v>
      </c>
      <c r="T90" s="46" t="s">
        <v>398</v>
      </c>
      <c r="U90" s="47" t="s">
        <v>392</v>
      </c>
      <c r="V90" s="22"/>
      <c r="W90" s="60" t="s">
        <v>393</v>
      </c>
      <c r="X90" s="60"/>
      <c r="Y90" s="60" t="s">
        <v>394</v>
      </c>
      <c r="Z90" s="60" t="s">
        <v>395</v>
      </c>
    </row>
    <row r="91" spans="1:26" ht="14.5" x14ac:dyDescent="0.25">
      <c r="A91" s="60" t="s">
        <v>451</v>
      </c>
      <c r="B91" s="60">
        <v>26.87</v>
      </c>
      <c r="C91" s="60">
        <v>17.14</v>
      </c>
      <c r="D91" s="60">
        <f>AVERAGE(C91:C94)</f>
        <v>17.1325</v>
      </c>
      <c r="E91" s="67">
        <f t="shared" ref="E91:E106" si="10">B91-D91</f>
        <v>9.7375000000000007</v>
      </c>
      <c r="F91" s="67">
        <f>AVERAGE(E91:E94)</f>
        <v>9.7675000000000001</v>
      </c>
      <c r="G91" s="67">
        <f t="shared" ref="G91:G106" si="11">E91-F91</f>
        <v>-2.9999999999999361E-2</v>
      </c>
      <c r="H91" s="67">
        <f t="shared" ref="H91:H106" si="12">POWER(2,-G91)</f>
        <v>1.0210121257071929</v>
      </c>
      <c r="I91" s="6"/>
      <c r="J91" s="60" t="s">
        <v>445</v>
      </c>
      <c r="K91" s="60">
        <v>20.22</v>
      </c>
      <c r="L91" s="60">
        <v>17.14</v>
      </c>
      <c r="M91" s="60">
        <f>AVERAGE(L91:L94)</f>
        <v>17.1325</v>
      </c>
      <c r="N91" s="67">
        <f t="shared" ref="N91:N106" si="13">K91-M91</f>
        <v>3.0874999999999986</v>
      </c>
      <c r="O91" s="67">
        <f>AVERAGE(N91:N94)</f>
        <v>3.2399999999999993</v>
      </c>
      <c r="P91" s="67">
        <f t="shared" ref="P91:P106" si="14">N91-O91</f>
        <v>-0.15250000000000075</v>
      </c>
      <c r="Q91" s="67">
        <f t="shared" ref="Q91:Q106" si="15">POWER(2,-P91)</f>
        <v>1.1114938763335274</v>
      </c>
      <c r="R91" s="6"/>
      <c r="S91" s="60" t="s">
        <v>445</v>
      </c>
      <c r="T91" s="60">
        <v>29.06</v>
      </c>
      <c r="U91" s="60">
        <v>17.14</v>
      </c>
      <c r="V91" s="60">
        <f>AVERAGE(U91:U94)</f>
        <v>17.1325</v>
      </c>
      <c r="W91" s="67">
        <f t="shared" ref="W91:W106" si="16">T91-V91</f>
        <v>11.927499999999998</v>
      </c>
      <c r="X91" s="67">
        <f>AVERAGE(W91:W94)</f>
        <v>11.940000000000001</v>
      </c>
      <c r="Y91" s="67">
        <f t="shared" ref="Y91:Y106" si="17">W91-X91</f>
        <v>-1.2500000000002842E-2</v>
      </c>
      <c r="Z91" s="67">
        <f t="shared" ref="Z91:Z106" si="18">POWER(2,-Y91)</f>
        <v>1.008701983790401</v>
      </c>
    </row>
    <row r="92" spans="1:26" x14ac:dyDescent="0.25">
      <c r="A92" s="60"/>
      <c r="B92" s="60">
        <v>27.01</v>
      </c>
      <c r="C92" s="60">
        <v>17.22</v>
      </c>
      <c r="D92" s="60">
        <f t="shared" ref="D92:D106" si="19">D91</f>
        <v>17.1325</v>
      </c>
      <c r="E92" s="67">
        <f t="shared" si="10"/>
        <v>9.8775000000000013</v>
      </c>
      <c r="F92" s="67">
        <f t="shared" ref="F92:F106" si="20">F91</f>
        <v>9.7675000000000001</v>
      </c>
      <c r="G92" s="67">
        <f t="shared" si="11"/>
        <v>0.11000000000000121</v>
      </c>
      <c r="H92" s="67">
        <f t="shared" si="12"/>
        <v>0.92658806189037013</v>
      </c>
      <c r="I92" s="6"/>
      <c r="J92" s="60"/>
      <c r="K92" s="60">
        <v>20.38</v>
      </c>
      <c r="L92" s="60">
        <v>17.22</v>
      </c>
      <c r="M92" s="60">
        <f t="shared" ref="M92:M106" si="21">M91</f>
        <v>17.1325</v>
      </c>
      <c r="N92" s="67">
        <f t="shared" si="13"/>
        <v>3.2474999999999987</v>
      </c>
      <c r="O92" s="67">
        <f t="shared" ref="O92:O106" si="22">O91</f>
        <v>3.2399999999999993</v>
      </c>
      <c r="P92" s="67">
        <f t="shared" si="14"/>
        <v>7.499999999999396E-3</v>
      </c>
      <c r="Q92" s="67">
        <f t="shared" si="15"/>
        <v>0.99481488550142216</v>
      </c>
      <c r="R92" s="6"/>
      <c r="S92" s="60"/>
      <c r="T92" s="60">
        <v>29.12</v>
      </c>
      <c r="U92" s="60">
        <v>17.22</v>
      </c>
      <c r="V92" s="60">
        <f t="shared" ref="V92:V106" si="23">V91</f>
        <v>17.1325</v>
      </c>
      <c r="W92" s="67">
        <f t="shared" si="16"/>
        <v>11.987500000000001</v>
      </c>
      <c r="X92" s="67">
        <f t="shared" ref="X92:X106" si="24">X91</f>
        <v>11.940000000000001</v>
      </c>
      <c r="Y92" s="67">
        <f t="shared" si="17"/>
        <v>4.7499999999999432E-2</v>
      </c>
      <c r="Z92" s="67">
        <f t="shared" si="18"/>
        <v>0.9676116201423447</v>
      </c>
    </row>
    <row r="93" spans="1:26" x14ac:dyDescent="0.25">
      <c r="A93" s="60"/>
      <c r="B93" s="60">
        <v>26.99</v>
      </c>
      <c r="C93" s="60">
        <v>17.13</v>
      </c>
      <c r="D93" s="67">
        <f t="shared" si="19"/>
        <v>17.1325</v>
      </c>
      <c r="E93" s="67">
        <f t="shared" si="10"/>
        <v>9.8574999999999982</v>
      </c>
      <c r="F93" s="67">
        <f t="shared" si="20"/>
        <v>9.7675000000000001</v>
      </c>
      <c r="G93" s="67">
        <f t="shared" si="11"/>
        <v>8.9999999999998082E-2</v>
      </c>
      <c r="H93" s="67">
        <f t="shared" si="12"/>
        <v>0.93952274921401302</v>
      </c>
      <c r="I93" s="6"/>
      <c r="J93" s="60"/>
      <c r="K93" s="60">
        <v>20.5</v>
      </c>
      <c r="L93" s="60">
        <v>17.13</v>
      </c>
      <c r="M93" s="67">
        <f t="shared" si="21"/>
        <v>17.1325</v>
      </c>
      <c r="N93" s="67">
        <f t="shared" si="13"/>
        <v>3.3674999999999997</v>
      </c>
      <c r="O93" s="67">
        <f t="shared" si="22"/>
        <v>3.2399999999999993</v>
      </c>
      <c r="P93" s="67">
        <f t="shared" si="14"/>
        <v>0.12750000000000039</v>
      </c>
      <c r="Q93" s="67">
        <f t="shared" si="15"/>
        <v>0.9154163722962072</v>
      </c>
      <c r="R93" s="6"/>
      <c r="S93" s="60"/>
      <c r="T93" s="60">
        <v>29.2</v>
      </c>
      <c r="U93" s="60">
        <v>17.13</v>
      </c>
      <c r="V93" s="67">
        <f t="shared" si="23"/>
        <v>17.1325</v>
      </c>
      <c r="W93" s="67">
        <f t="shared" si="16"/>
        <v>12.067499999999999</v>
      </c>
      <c r="X93" s="67">
        <f t="shared" si="24"/>
        <v>11.940000000000001</v>
      </c>
      <c r="Y93" s="67">
        <f t="shared" si="17"/>
        <v>0.12749999999999773</v>
      </c>
      <c r="Z93" s="67">
        <f t="shared" si="18"/>
        <v>0.91541637229620887</v>
      </c>
    </row>
    <row r="94" spans="1:26" x14ac:dyDescent="0.25">
      <c r="A94" s="60"/>
      <c r="B94" s="60">
        <v>26.73</v>
      </c>
      <c r="C94" s="60">
        <v>17.04</v>
      </c>
      <c r="D94" s="67">
        <f t="shared" si="19"/>
        <v>17.1325</v>
      </c>
      <c r="E94" s="67">
        <f t="shared" si="10"/>
        <v>9.5975000000000001</v>
      </c>
      <c r="F94" s="67">
        <f t="shared" si="20"/>
        <v>9.7675000000000001</v>
      </c>
      <c r="G94" s="67">
        <f t="shared" si="11"/>
        <v>-0.16999999999999993</v>
      </c>
      <c r="H94" s="67">
        <f t="shared" si="12"/>
        <v>1.1250584846888094</v>
      </c>
      <c r="I94" s="6"/>
      <c r="J94" s="60"/>
      <c r="K94" s="60">
        <v>20.39</v>
      </c>
      <c r="L94" s="60">
        <v>17.04</v>
      </c>
      <c r="M94" s="67">
        <f t="shared" si="21"/>
        <v>17.1325</v>
      </c>
      <c r="N94" s="67">
        <f t="shared" si="13"/>
        <v>3.2575000000000003</v>
      </c>
      <c r="O94" s="67">
        <f t="shared" si="22"/>
        <v>3.2399999999999993</v>
      </c>
      <c r="P94" s="67">
        <f t="shared" si="14"/>
        <v>1.7500000000000959E-2</v>
      </c>
      <c r="Q94" s="67">
        <f t="shared" si="15"/>
        <v>0.98794319714051537</v>
      </c>
      <c r="R94" s="6"/>
      <c r="S94" s="60"/>
      <c r="T94" s="60">
        <v>28.91</v>
      </c>
      <c r="U94" s="60">
        <v>17.04</v>
      </c>
      <c r="V94" s="67">
        <f t="shared" si="23"/>
        <v>17.1325</v>
      </c>
      <c r="W94" s="67">
        <f t="shared" si="16"/>
        <v>11.7775</v>
      </c>
      <c r="X94" s="67">
        <f t="shared" si="24"/>
        <v>11.940000000000001</v>
      </c>
      <c r="Y94" s="67">
        <f t="shared" si="17"/>
        <v>-0.16250000000000142</v>
      </c>
      <c r="Z94" s="67">
        <f t="shared" si="18"/>
        <v>1.1192249276281021</v>
      </c>
    </row>
    <row r="95" spans="1:26" ht="14.5" x14ac:dyDescent="0.25">
      <c r="A95" s="60" t="s">
        <v>452</v>
      </c>
      <c r="B95" s="60">
        <v>28.05</v>
      </c>
      <c r="C95" s="60">
        <v>17.309999999999999</v>
      </c>
      <c r="D95" s="67">
        <f>AVERAGE(C95:C98)</f>
        <v>17.327499999999997</v>
      </c>
      <c r="E95" s="67">
        <f t="shared" si="10"/>
        <v>10.722500000000004</v>
      </c>
      <c r="F95" s="67">
        <f>F93</f>
        <v>9.7675000000000001</v>
      </c>
      <c r="G95" s="67">
        <f t="shared" si="11"/>
        <v>0.95500000000000362</v>
      </c>
      <c r="H95" s="67">
        <f t="shared" si="12"/>
        <v>0.51584158965067817</v>
      </c>
      <c r="I95" s="6"/>
      <c r="J95" s="60" t="s">
        <v>446</v>
      </c>
      <c r="K95" s="60">
        <v>21.84</v>
      </c>
      <c r="L95" s="60">
        <v>17.309999999999999</v>
      </c>
      <c r="M95" s="67">
        <f>AVERAGE(L95:L98)</f>
        <v>17.327499999999997</v>
      </c>
      <c r="N95" s="67">
        <f t="shared" si="13"/>
        <v>4.5125000000000028</v>
      </c>
      <c r="O95" s="67">
        <f>O93</f>
        <v>3.2399999999999993</v>
      </c>
      <c r="P95" s="67">
        <f t="shared" si="14"/>
        <v>1.2725000000000035</v>
      </c>
      <c r="Q95" s="67">
        <f t="shared" si="15"/>
        <v>0.41394184449323573</v>
      </c>
      <c r="R95" s="6"/>
      <c r="S95" s="60" t="s">
        <v>446</v>
      </c>
      <c r="T95" s="60">
        <v>30.27</v>
      </c>
      <c r="U95" s="60">
        <v>17.309999999999999</v>
      </c>
      <c r="V95" s="67">
        <f>AVERAGE(U95:U98)</f>
        <v>17.327499999999997</v>
      </c>
      <c r="W95" s="67">
        <f t="shared" si="16"/>
        <v>12.942500000000003</v>
      </c>
      <c r="X95" s="67">
        <f>X93</f>
        <v>11.940000000000001</v>
      </c>
      <c r="Y95" s="67">
        <f t="shared" si="17"/>
        <v>1.0025000000000013</v>
      </c>
      <c r="Z95" s="67">
        <f t="shared" si="18"/>
        <v>0.49913431629869581</v>
      </c>
    </row>
    <row r="96" spans="1:26" x14ac:dyDescent="0.25">
      <c r="A96" s="60"/>
      <c r="B96" s="60">
        <v>28.21</v>
      </c>
      <c r="C96" s="60">
        <v>17.46</v>
      </c>
      <c r="D96" s="67">
        <f t="shared" si="19"/>
        <v>17.327499999999997</v>
      </c>
      <c r="E96" s="67">
        <f t="shared" si="10"/>
        <v>10.882500000000004</v>
      </c>
      <c r="F96" s="67">
        <f t="shared" si="20"/>
        <v>9.7675000000000001</v>
      </c>
      <c r="G96" s="67">
        <f t="shared" si="11"/>
        <v>1.1150000000000038</v>
      </c>
      <c r="H96" s="67">
        <f t="shared" si="12"/>
        <v>0.46169115536469624</v>
      </c>
      <c r="I96" s="6"/>
      <c r="J96" s="60"/>
      <c r="K96" s="60">
        <v>21.75</v>
      </c>
      <c r="L96" s="60">
        <v>17.46</v>
      </c>
      <c r="M96" s="67">
        <f t="shared" si="21"/>
        <v>17.327499999999997</v>
      </c>
      <c r="N96" s="67">
        <f t="shared" si="13"/>
        <v>4.422500000000003</v>
      </c>
      <c r="O96" s="67">
        <f t="shared" si="22"/>
        <v>3.2399999999999993</v>
      </c>
      <c r="P96" s="67">
        <f t="shared" si="14"/>
        <v>1.1825000000000037</v>
      </c>
      <c r="Q96" s="67">
        <f t="shared" si="15"/>
        <v>0.44058735654834558</v>
      </c>
      <c r="R96" s="6"/>
      <c r="S96" s="60"/>
      <c r="T96" s="60">
        <v>30.5</v>
      </c>
      <c r="U96" s="60">
        <v>17.46</v>
      </c>
      <c r="V96" s="67">
        <f t="shared" si="23"/>
        <v>17.327499999999997</v>
      </c>
      <c r="W96" s="67">
        <f t="shared" si="16"/>
        <v>13.172500000000003</v>
      </c>
      <c r="X96" s="67">
        <f t="shared" si="24"/>
        <v>11.940000000000001</v>
      </c>
      <c r="Y96" s="67">
        <f t="shared" si="17"/>
        <v>1.2325000000000017</v>
      </c>
      <c r="Z96" s="67">
        <f t="shared" si="18"/>
        <v>0.4255793337550115</v>
      </c>
    </row>
    <row r="97" spans="1:26" x14ac:dyDescent="0.25">
      <c r="A97" s="60"/>
      <c r="B97" s="60">
        <v>28.05</v>
      </c>
      <c r="C97" s="60">
        <v>17.239999999999998</v>
      </c>
      <c r="D97" s="67">
        <f t="shared" si="19"/>
        <v>17.327499999999997</v>
      </c>
      <c r="E97" s="67">
        <f t="shared" si="10"/>
        <v>10.722500000000004</v>
      </c>
      <c r="F97" s="67">
        <f t="shared" si="20"/>
        <v>9.7675000000000001</v>
      </c>
      <c r="G97" s="67">
        <f t="shared" si="11"/>
        <v>0.95500000000000362</v>
      </c>
      <c r="H97" s="67">
        <f t="shared" si="12"/>
        <v>0.51584158965067817</v>
      </c>
      <c r="I97" s="6"/>
      <c r="J97" s="60"/>
      <c r="K97" s="60">
        <v>21.78</v>
      </c>
      <c r="L97" s="60">
        <v>17.239999999999998</v>
      </c>
      <c r="M97" s="67">
        <f t="shared" si="21"/>
        <v>17.327499999999997</v>
      </c>
      <c r="N97" s="67">
        <f t="shared" si="13"/>
        <v>4.4525000000000041</v>
      </c>
      <c r="O97" s="67">
        <f t="shared" si="22"/>
        <v>3.2399999999999993</v>
      </c>
      <c r="P97" s="67">
        <f t="shared" si="14"/>
        <v>1.2125000000000048</v>
      </c>
      <c r="Q97" s="67">
        <f t="shared" si="15"/>
        <v>0.43152019986361767</v>
      </c>
      <c r="R97" s="6"/>
      <c r="S97" s="60"/>
      <c r="T97" s="60">
        <v>30.48</v>
      </c>
      <c r="U97" s="60">
        <v>17.239999999999998</v>
      </c>
      <c r="V97" s="67">
        <f t="shared" si="23"/>
        <v>17.327499999999997</v>
      </c>
      <c r="W97" s="67">
        <f t="shared" si="16"/>
        <v>13.152500000000003</v>
      </c>
      <c r="X97" s="67">
        <f t="shared" si="24"/>
        <v>11.940000000000001</v>
      </c>
      <c r="Y97" s="67">
        <f t="shared" si="17"/>
        <v>1.2125000000000021</v>
      </c>
      <c r="Z97" s="67">
        <f t="shared" si="18"/>
        <v>0.4315201998636185</v>
      </c>
    </row>
    <row r="98" spans="1:26" x14ac:dyDescent="0.25">
      <c r="A98" s="60"/>
      <c r="B98" s="60">
        <v>27.9</v>
      </c>
      <c r="C98" s="60">
        <v>17.3</v>
      </c>
      <c r="D98" s="67">
        <f t="shared" si="19"/>
        <v>17.327499999999997</v>
      </c>
      <c r="E98" s="67">
        <f t="shared" si="10"/>
        <v>10.572500000000002</v>
      </c>
      <c r="F98" s="67">
        <f t="shared" si="20"/>
        <v>9.7675000000000001</v>
      </c>
      <c r="G98" s="67">
        <f t="shared" si="11"/>
        <v>0.80500000000000149</v>
      </c>
      <c r="H98" s="67">
        <f t="shared" si="12"/>
        <v>0.57236208029934177</v>
      </c>
      <c r="I98" s="22"/>
      <c r="J98" s="60"/>
      <c r="K98" s="60">
        <v>21.75</v>
      </c>
      <c r="L98" s="60">
        <v>17.3</v>
      </c>
      <c r="M98" s="67">
        <f t="shared" si="21"/>
        <v>17.327499999999997</v>
      </c>
      <c r="N98" s="67">
        <f t="shared" si="13"/>
        <v>4.422500000000003</v>
      </c>
      <c r="O98" s="67">
        <f t="shared" si="22"/>
        <v>3.2399999999999993</v>
      </c>
      <c r="P98" s="67">
        <f t="shared" si="14"/>
        <v>1.1825000000000037</v>
      </c>
      <c r="Q98" s="67">
        <f t="shared" si="15"/>
        <v>0.44058735654834558</v>
      </c>
      <c r="S98" s="60"/>
      <c r="T98" s="60">
        <v>30.1</v>
      </c>
      <c r="U98" s="60">
        <v>17.3</v>
      </c>
      <c r="V98" s="67">
        <f t="shared" si="23"/>
        <v>17.327499999999997</v>
      </c>
      <c r="W98" s="67">
        <f t="shared" si="16"/>
        <v>12.772500000000004</v>
      </c>
      <c r="X98" s="67">
        <f t="shared" si="24"/>
        <v>11.940000000000001</v>
      </c>
      <c r="Y98" s="67">
        <f t="shared" si="17"/>
        <v>0.83250000000000313</v>
      </c>
      <c r="Z98" s="67">
        <f t="shared" si="18"/>
        <v>0.56155529755119493</v>
      </c>
    </row>
    <row r="99" spans="1:26" ht="14.5" x14ac:dyDescent="0.25">
      <c r="A99" s="60" t="s">
        <v>453</v>
      </c>
      <c r="B99" s="60">
        <v>25.970000000000002</v>
      </c>
      <c r="C99" s="60">
        <v>17.14</v>
      </c>
      <c r="D99" s="67">
        <f>AVERAGE(C99:C102)</f>
        <v>17.1325</v>
      </c>
      <c r="E99" s="67">
        <f t="shared" si="10"/>
        <v>8.8375000000000021</v>
      </c>
      <c r="F99" s="67">
        <f>F97</f>
        <v>9.7675000000000001</v>
      </c>
      <c r="G99" s="67">
        <f t="shared" si="11"/>
        <v>-0.92999999999999794</v>
      </c>
      <c r="H99" s="67">
        <f t="shared" si="12"/>
        <v>1.905275996087872</v>
      </c>
      <c r="I99" s="22"/>
      <c r="J99" s="60" t="s">
        <v>447</v>
      </c>
      <c r="K99" s="60">
        <v>19.32</v>
      </c>
      <c r="L99" s="60">
        <v>17.14</v>
      </c>
      <c r="M99" s="67">
        <f>AVERAGE(L99:L102)</f>
        <v>17.1325</v>
      </c>
      <c r="N99" s="67">
        <f t="shared" si="13"/>
        <v>2.1875</v>
      </c>
      <c r="O99" s="67">
        <f>O97</f>
        <v>3.2399999999999993</v>
      </c>
      <c r="P99" s="67">
        <f t="shared" si="14"/>
        <v>-1.0524999999999993</v>
      </c>
      <c r="Q99" s="67">
        <f t="shared" si="15"/>
        <v>2.0741209130206242</v>
      </c>
      <c r="S99" s="60" t="s">
        <v>447</v>
      </c>
      <c r="T99" s="60">
        <v>28.060000000000002</v>
      </c>
      <c r="U99" s="60">
        <v>17.14</v>
      </c>
      <c r="V99" s="67">
        <f>AVERAGE(U99:U102)</f>
        <v>17.1325</v>
      </c>
      <c r="W99" s="67">
        <f t="shared" si="16"/>
        <v>10.927500000000002</v>
      </c>
      <c r="X99" s="67">
        <f>X97</f>
        <v>11.940000000000001</v>
      </c>
      <c r="Y99" s="67">
        <f t="shared" si="17"/>
        <v>-1.0124999999999993</v>
      </c>
      <c r="Z99" s="67">
        <f t="shared" si="18"/>
        <v>2.0174039675807971</v>
      </c>
    </row>
    <row r="100" spans="1:26" x14ac:dyDescent="0.25">
      <c r="A100" s="60"/>
      <c r="B100" s="60">
        <v>26.330000000000002</v>
      </c>
      <c r="C100" s="60">
        <v>17.22</v>
      </c>
      <c r="D100" s="67">
        <f t="shared" si="19"/>
        <v>17.1325</v>
      </c>
      <c r="E100" s="67">
        <f t="shared" si="10"/>
        <v>9.1975000000000016</v>
      </c>
      <c r="F100" s="67">
        <f t="shared" si="20"/>
        <v>9.7675000000000001</v>
      </c>
      <c r="G100" s="67">
        <f t="shared" si="11"/>
        <v>-0.56999999999999851</v>
      </c>
      <c r="H100" s="67">
        <f t="shared" si="12"/>
        <v>1.4845235706290476</v>
      </c>
      <c r="I100" s="22"/>
      <c r="J100" s="60"/>
      <c r="K100" s="60">
        <v>19.54</v>
      </c>
      <c r="L100" s="60">
        <v>17.22</v>
      </c>
      <c r="M100" s="67">
        <f t="shared" si="21"/>
        <v>17.1325</v>
      </c>
      <c r="N100" s="67">
        <f t="shared" si="13"/>
        <v>2.4074999999999989</v>
      </c>
      <c r="O100" s="67">
        <f t="shared" si="22"/>
        <v>3.2399999999999993</v>
      </c>
      <c r="P100" s="67">
        <f t="shared" si="14"/>
        <v>-0.83250000000000046</v>
      </c>
      <c r="Q100" s="67">
        <f t="shared" si="15"/>
        <v>1.780768526912226</v>
      </c>
      <c r="S100" s="60"/>
      <c r="T100" s="60">
        <v>28.37</v>
      </c>
      <c r="U100" s="60">
        <v>17.22</v>
      </c>
      <c r="V100" s="67">
        <f t="shared" si="23"/>
        <v>17.1325</v>
      </c>
      <c r="W100" s="67">
        <f t="shared" si="16"/>
        <v>11.237500000000001</v>
      </c>
      <c r="X100" s="67">
        <f t="shared" si="24"/>
        <v>11.940000000000001</v>
      </c>
      <c r="Y100" s="67">
        <f t="shared" si="17"/>
        <v>-0.70250000000000057</v>
      </c>
      <c r="Z100" s="67">
        <f t="shared" si="18"/>
        <v>1.6273222854710729</v>
      </c>
    </row>
    <row r="101" spans="1:26" x14ac:dyDescent="0.25">
      <c r="A101" s="60"/>
      <c r="B101" s="60">
        <v>26.41</v>
      </c>
      <c r="C101" s="60">
        <v>17.13</v>
      </c>
      <c r="D101" s="67">
        <f t="shared" si="19"/>
        <v>17.1325</v>
      </c>
      <c r="E101" s="67">
        <f t="shared" si="10"/>
        <v>9.2774999999999999</v>
      </c>
      <c r="F101" s="67">
        <f t="shared" si="20"/>
        <v>9.7675000000000001</v>
      </c>
      <c r="G101" s="67">
        <f t="shared" si="11"/>
        <v>-0.49000000000000021</v>
      </c>
      <c r="H101" s="67">
        <f t="shared" si="12"/>
        <v>1.4044448757379973</v>
      </c>
      <c r="I101" s="22"/>
      <c r="J101" s="60"/>
      <c r="K101" s="60">
        <v>19.87</v>
      </c>
      <c r="L101" s="60">
        <v>17.13</v>
      </c>
      <c r="M101" s="67">
        <f t="shared" si="21"/>
        <v>17.1325</v>
      </c>
      <c r="N101" s="67">
        <f t="shared" si="13"/>
        <v>2.7375000000000007</v>
      </c>
      <c r="O101" s="67">
        <f t="shared" si="22"/>
        <v>3.2399999999999993</v>
      </c>
      <c r="P101" s="67">
        <f t="shared" si="14"/>
        <v>-0.50249999999999861</v>
      </c>
      <c r="Q101" s="67">
        <f t="shared" si="15"/>
        <v>1.4166663322811768</v>
      </c>
      <c r="S101" s="60"/>
      <c r="T101" s="60">
        <v>28.400000000000002</v>
      </c>
      <c r="U101" s="60">
        <v>17.13</v>
      </c>
      <c r="V101" s="67">
        <f t="shared" si="23"/>
        <v>17.1325</v>
      </c>
      <c r="W101" s="67">
        <f t="shared" si="16"/>
        <v>11.267500000000002</v>
      </c>
      <c r="X101" s="67">
        <f t="shared" si="24"/>
        <v>11.940000000000001</v>
      </c>
      <c r="Y101" s="67">
        <f t="shared" si="17"/>
        <v>-0.67249999999999943</v>
      </c>
      <c r="Z101" s="67">
        <f t="shared" si="18"/>
        <v>1.5938324771059151</v>
      </c>
    </row>
    <row r="102" spans="1:26" x14ac:dyDescent="0.25">
      <c r="A102" s="60"/>
      <c r="B102" s="60">
        <v>26.29</v>
      </c>
      <c r="C102" s="60">
        <v>17.04</v>
      </c>
      <c r="D102" s="67">
        <f t="shared" si="19"/>
        <v>17.1325</v>
      </c>
      <c r="E102" s="67">
        <f t="shared" si="10"/>
        <v>9.1574999999999989</v>
      </c>
      <c r="F102" s="67">
        <f t="shared" si="20"/>
        <v>9.7675000000000001</v>
      </c>
      <c r="G102" s="67">
        <f t="shared" si="11"/>
        <v>-0.61000000000000121</v>
      </c>
      <c r="H102" s="67">
        <f t="shared" si="12"/>
        <v>1.5262592089605604</v>
      </c>
      <c r="I102" s="22"/>
      <c r="J102" s="60"/>
      <c r="K102" s="60">
        <v>19.8</v>
      </c>
      <c r="L102" s="60">
        <v>17.04</v>
      </c>
      <c r="M102" s="67">
        <f t="shared" si="21"/>
        <v>17.1325</v>
      </c>
      <c r="N102" s="67">
        <f t="shared" si="13"/>
        <v>2.6675000000000004</v>
      </c>
      <c r="O102" s="67">
        <f t="shared" si="22"/>
        <v>3.2399999999999993</v>
      </c>
      <c r="P102" s="67">
        <f t="shared" si="14"/>
        <v>-0.5724999999999989</v>
      </c>
      <c r="Q102" s="67">
        <f t="shared" si="15"/>
        <v>1.4870982841226514</v>
      </c>
      <c r="S102" s="60"/>
      <c r="T102" s="60">
        <v>27.84</v>
      </c>
      <c r="U102" s="60">
        <v>17.04</v>
      </c>
      <c r="V102" s="67">
        <f t="shared" si="23"/>
        <v>17.1325</v>
      </c>
      <c r="W102" s="67">
        <f t="shared" si="16"/>
        <v>10.7075</v>
      </c>
      <c r="X102" s="67">
        <f t="shared" si="24"/>
        <v>11.940000000000001</v>
      </c>
      <c r="Y102" s="67">
        <f t="shared" si="17"/>
        <v>-1.2325000000000017</v>
      </c>
      <c r="Z102" s="67">
        <f t="shared" si="18"/>
        <v>2.3497381585160779</v>
      </c>
    </row>
    <row r="103" spans="1:26" ht="14.5" x14ac:dyDescent="0.25">
      <c r="A103" s="60" t="s">
        <v>454</v>
      </c>
      <c r="B103" s="60">
        <v>26.68</v>
      </c>
      <c r="C103" s="60">
        <v>17.309999999999999</v>
      </c>
      <c r="D103" s="67">
        <f>AVERAGE(C103:C106)</f>
        <v>17.327499999999997</v>
      </c>
      <c r="E103" s="67">
        <f t="shared" si="10"/>
        <v>9.3525000000000027</v>
      </c>
      <c r="F103" s="67">
        <f>F101</f>
        <v>9.7675000000000001</v>
      </c>
      <c r="G103" s="67">
        <f t="shared" si="11"/>
        <v>-0.41499999999999737</v>
      </c>
      <c r="H103" s="67">
        <f t="shared" si="12"/>
        <v>1.3332986770911961</v>
      </c>
      <c r="I103" s="22"/>
      <c r="J103" s="60" t="s">
        <v>448</v>
      </c>
      <c r="K103" s="60">
        <v>19.990000000000002</v>
      </c>
      <c r="L103" s="60">
        <v>17.309999999999999</v>
      </c>
      <c r="M103" s="67">
        <f>AVERAGE(L103:L106)</f>
        <v>17.327499999999997</v>
      </c>
      <c r="N103" s="67">
        <f t="shared" si="13"/>
        <v>2.662500000000005</v>
      </c>
      <c r="O103" s="67">
        <f>O101</f>
        <v>3.2399999999999993</v>
      </c>
      <c r="P103" s="67">
        <f t="shared" si="14"/>
        <v>-0.57749999999999435</v>
      </c>
      <c r="Q103" s="67">
        <f t="shared" si="15"/>
        <v>1.4922611153740337</v>
      </c>
      <c r="S103" s="60" t="s">
        <v>448</v>
      </c>
      <c r="T103" s="60">
        <v>29.09</v>
      </c>
      <c r="U103" s="60">
        <v>17.309999999999999</v>
      </c>
      <c r="V103" s="67">
        <f>AVERAGE(U103:U106)</f>
        <v>17.327499999999997</v>
      </c>
      <c r="W103" s="67">
        <f t="shared" si="16"/>
        <v>11.762500000000003</v>
      </c>
      <c r="X103" s="67">
        <f>X101</f>
        <v>11.940000000000001</v>
      </c>
      <c r="Y103" s="67">
        <f t="shared" si="17"/>
        <v>-0.17749999999999844</v>
      </c>
      <c r="Z103" s="67">
        <f t="shared" si="18"/>
        <v>1.130922447065857</v>
      </c>
    </row>
    <row r="104" spans="1:26" x14ac:dyDescent="0.25">
      <c r="A104" s="60"/>
      <c r="B104" s="60">
        <v>26.85</v>
      </c>
      <c r="C104" s="60">
        <v>17.46</v>
      </c>
      <c r="D104" s="67">
        <f t="shared" si="19"/>
        <v>17.327499999999997</v>
      </c>
      <c r="E104" s="67">
        <f t="shared" si="10"/>
        <v>9.5225000000000044</v>
      </c>
      <c r="F104" s="67">
        <f t="shared" si="20"/>
        <v>9.7675000000000001</v>
      </c>
      <c r="G104" s="67">
        <f t="shared" si="11"/>
        <v>-0.24499999999999567</v>
      </c>
      <c r="H104" s="67">
        <f t="shared" si="12"/>
        <v>1.1850927709415786</v>
      </c>
      <c r="I104" s="22"/>
      <c r="J104" s="60"/>
      <c r="K104" s="60">
        <v>20.2</v>
      </c>
      <c r="L104" s="60">
        <v>17.46</v>
      </c>
      <c r="M104" s="67">
        <f t="shared" si="21"/>
        <v>17.327499999999997</v>
      </c>
      <c r="N104" s="67">
        <f t="shared" si="13"/>
        <v>2.8725000000000023</v>
      </c>
      <c r="O104" s="67">
        <f t="shared" si="22"/>
        <v>3.2399999999999993</v>
      </c>
      <c r="P104" s="67">
        <f t="shared" si="14"/>
        <v>-0.36749999999999705</v>
      </c>
      <c r="Q104" s="67">
        <f t="shared" si="15"/>
        <v>1.2901152930738564</v>
      </c>
      <c r="S104" s="60"/>
      <c r="T104" s="60">
        <v>28.88</v>
      </c>
      <c r="U104" s="60">
        <v>17.46</v>
      </c>
      <c r="V104" s="67">
        <f t="shared" si="23"/>
        <v>17.327499999999997</v>
      </c>
      <c r="W104" s="67">
        <f t="shared" si="16"/>
        <v>11.552500000000002</v>
      </c>
      <c r="X104" s="67">
        <f t="shared" si="24"/>
        <v>11.940000000000001</v>
      </c>
      <c r="Y104" s="67">
        <f t="shared" si="17"/>
        <v>-0.38749999999999929</v>
      </c>
      <c r="Z104" s="67">
        <f t="shared" si="18"/>
        <v>1.3081246314343304</v>
      </c>
    </row>
    <row r="105" spans="1:26" x14ac:dyDescent="0.25">
      <c r="A105" s="60"/>
      <c r="B105" s="60">
        <v>26.62</v>
      </c>
      <c r="C105" s="60">
        <v>17.239999999999998</v>
      </c>
      <c r="D105" s="67">
        <f t="shared" si="19"/>
        <v>17.327499999999997</v>
      </c>
      <c r="E105" s="67">
        <f t="shared" si="10"/>
        <v>9.292500000000004</v>
      </c>
      <c r="F105" s="67">
        <f t="shared" si="20"/>
        <v>9.7675000000000001</v>
      </c>
      <c r="G105" s="67">
        <f t="shared" si="11"/>
        <v>-0.47499999999999609</v>
      </c>
      <c r="H105" s="67">
        <f t="shared" si="12"/>
        <v>1.3899182198423332</v>
      </c>
      <c r="I105" s="22"/>
      <c r="J105" s="60"/>
      <c r="K105" s="60">
        <v>20.310000000000002</v>
      </c>
      <c r="L105" s="60">
        <v>17.239999999999998</v>
      </c>
      <c r="M105" s="67">
        <f t="shared" si="21"/>
        <v>17.327499999999997</v>
      </c>
      <c r="N105" s="67">
        <f t="shared" si="13"/>
        <v>2.9825000000000053</v>
      </c>
      <c r="O105" s="67">
        <f t="shared" si="22"/>
        <v>3.2399999999999993</v>
      </c>
      <c r="P105" s="67">
        <f t="shared" si="14"/>
        <v>-0.25749999999999407</v>
      </c>
      <c r="Q105" s="67">
        <f t="shared" si="15"/>
        <v>1.1954054290244298</v>
      </c>
      <c r="S105" s="60"/>
      <c r="T105" s="60">
        <v>29.11</v>
      </c>
      <c r="U105" s="60">
        <v>17.239999999999998</v>
      </c>
      <c r="V105" s="67">
        <f t="shared" si="23"/>
        <v>17.327499999999997</v>
      </c>
      <c r="W105" s="67">
        <f t="shared" si="16"/>
        <v>11.782500000000002</v>
      </c>
      <c r="X105" s="67">
        <f t="shared" si="24"/>
        <v>11.940000000000001</v>
      </c>
      <c r="Y105" s="67">
        <f t="shared" si="17"/>
        <v>-0.15749999999999886</v>
      </c>
      <c r="Z105" s="67">
        <f t="shared" si="18"/>
        <v>1.1153527035420083</v>
      </c>
    </row>
    <row r="106" spans="1:26" x14ac:dyDescent="0.25">
      <c r="A106" s="60"/>
      <c r="B106" s="60">
        <v>26.51</v>
      </c>
      <c r="C106" s="60">
        <v>17.3</v>
      </c>
      <c r="D106" s="67">
        <f t="shared" si="19"/>
        <v>17.327499999999997</v>
      </c>
      <c r="E106" s="67">
        <f t="shared" si="10"/>
        <v>9.1825000000000045</v>
      </c>
      <c r="F106" s="67">
        <f t="shared" si="20"/>
        <v>9.7675000000000001</v>
      </c>
      <c r="G106" s="67">
        <f t="shared" si="11"/>
        <v>-0.58499999999999552</v>
      </c>
      <c r="H106" s="67">
        <f t="shared" si="12"/>
        <v>1.5000389892858135</v>
      </c>
      <c r="I106" s="22"/>
      <c r="J106" s="60"/>
      <c r="K106" s="60">
        <v>20.11</v>
      </c>
      <c r="L106" s="60">
        <v>17.3</v>
      </c>
      <c r="M106" s="67">
        <f t="shared" si="21"/>
        <v>17.327499999999997</v>
      </c>
      <c r="N106" s="67">
        <f t="shared" si="13"/>
        <v>2.7825000000000024</v>
      </c>
      <c r="O106" s="67">
        <f t="shared" si="22"/>
        <v>3.2399999999999993</v>
      </c>
      <c r="P106" s="67">
        <f t="shared" si="14"/>
        <v>-0.45749999999999691</v>
      </c>
      <c r="Q106" s="67">
        <f t="shared" si="15"/>
        <v>1.3731602498748903</v>
      </c>
      <c r="S106" s="60"/>
      <c r="T106" s="60">
        <v>28.44</v>
      </c>
      <c r="U106" s="60">
        <v>17.3</v>
      </c>
      <c r="V106" s="67">
        <f t="shared" si="23"/>
        <v>17.327499999999997</v>
      </c>
      <c r="W106" s="67">
        <f t="shared" si="16"/>
        <v>11.112500000000004</v>
      </c>
      <c r="X106" s="67">
        <f t="shared" si="24"/>
        <v>11.940000000000001</v>
      </c>
      <c r="Y106" s="67">
        <f t="shared" si="17"/>
        <v>-0.82749999999999702</v>
      </c>
      <c r="Z106" s="67">
        <f t="shared" si="18"/>
        <v>1.7746075358447007</v>
      </c>
    </row>
    <row r="108" spans="1:26" x14ac:dyDescent="0.25">
      <c r="A108" s="3" t="s">
        <v>384</v>
      </c>
    </row>
    <row r="109" spans="1:26" x14ac:dyDescent="0.25">
      <c r="A109" s="3"/>
      <c r="I109" s="3"/>
    </row>
    <row r="110" spans="1:26" x14ac:dyDescent="0.25">
      <c r="A110" s="3"/>
      <c r="I110" s="3"/>
    </row>
    <row r="111" spans="1:26" x14ac:dyDescent="0.25">
      <c r="A111" s="3"/>
      <c r="I111" s="3"/>
    </row>
    <row r="112" spans="1:26" x14ac:dyDescent="0.25">
      <c r="A112" s="3"/>
      <c r="I112" s="3"/>
    </row>
    <row r="113" spans="1:9" x14ac:dyDescent="0.25">
      <c r="A113" s="3"/>
      <c r="I113" s="3"/>
    </row>
    <row r="114" spans="1:9" x14ac:dyDescent="0.25">
      <c r="A114" s="3"/>
      <c r="I114" s="3"/>
    </row>
    <row r="115" spans="1:9" x14ac:dyDescent="0.25">
      <c r="A115" s="3"/>
      <c r="I115" s="3"/>
    </row>
    <row r="116" spans="1:9" x14ac:dyDescent="0.25">
      <c r="A116" s="3"/>
      <c r="I116" s="3"/>
    </row>
    <row r="117" spans="1:9" x14ac:dyDescent="0.25">
      <c r="A117" s="3"/>
      <c r="I117" s="3"/>
    </row>
    <row r="118" spans="1:9" x14ac:dyDescent="0.25">
      <c r="A118" s="3"/>
      <c r="I118" s="3"/>
    </row>
    <row r="119" spans="1:9" x14ac:dyDescent="0.25">
      <c r="A119" s="3"/>
      <c r="I119" s="3"/>
    </row>
    <row r="120" spans="1:9" x14ac:dyDescent="0.25">
      <c r="A120" s="3"/>
      <c r="I120" s="3"/>
    </row>
    <row r="121" spans="1:9" x14ac:dyDescent="0.25">
      <c r="A121" s="3" t="s">
        <v>383</v>
      </c>
      <c r="I121" s="3"/>
    </row>
    <row r="125" spans="1:9" x14ac:dyDescent="0.25">
      <c r="F125" s="6"/>
      <c r="G125" s="6"/>
      <c r="H125" s="6"/>
      <c r="I125" s="6"/>
    </row>
    <row r="126" spans="1:9" x14ac:dyDescent="0.25">
      <c r="F126" s="6"/>
      <c r="G126" s="6"/>
      <c r="H126" s="6"/>
      <c r="I126" s="6"/>
    </row>
    <row r="127" spans="1:9" x14ac:dyDescent="0.25">
      <c r="F127" s="6"/>
      <c r="G127" s="6"/>
      <c r="H127" s="6"/>
      <c r="I127" s="6"/>
    </row>
    <row r="137" spans="1:9" x14ac:dyDescent="0.25">
      <c r="A137" s="3" t="s">
        <v>328</v>
      </c>
    </row>
    <row r="138" spans="1:9" x14ac:dyDescent="0.25">
      <c r="A138" s="19" t="s">
        <v>16</v>
      </c>
    </row>
    <row r="139" spans="1:9" x14ac:dyDescent="0.25">
      <c r="B139" s="6" t="s">
        <v>179</v>
      </c>
      <c r="C139" s="6"/>
      <c r="D139" s="6">
        <v>606</v>
      </c>
      <c r="E139" s="6">
        <v>476</v>
      </c>
      <c r="F139" s="6">
        <v>626</v>
      </c>
      <c r="G139" s="6">
        <v>624</v>
      </c>
      <c r="H139" s="6">
        <v>581</v>
      </c>
      <c r="I139" s="6">
        <v>546</v>
      </c>
    </row>
    <row r="140" spans="1:9" x14ac:dyDescent="0.3">
      <c r="B140" s="6" t="s">
        <v>325</v>
      </c>
      <c r="C140" s="6"/>
      <c r="D140" s="6">
        <v>881</v>
      </c>
      <c r="E140" s="6">
        <v>762</v>
      </c>
      <c r="F140" s="6">
        <v>714</v>
      </c>
      <c r="G140" s="6">
        <v>752</v>
      </c>
      <c r="H140" s="6">
        <v>564</v>
      </c>
      <c r="I140" s="6">
        <v>867</v>
      </c>
    </row>
    <row r="141" spans="1:9" x14ac:dyDescent="0.3">
      <c r="B141" s="6" t="s">
        <v>326</v>
      </c>
      <c r="C141" s="6"/>
      <c r="D141" s="6">
        <v>272</v>
      </c>
      <c r="E141" s="6">
        <v>419</v>
      </c>
      <c r="F141" s="6">
        <v>270</v>
      </c>
      <c r="G141" s="6">
        <v>386</v>
      </c>
      <c r="H141" s="6">
        <v>421</v>
      </c>
      <c r="I141" s="6">
        <v>220</v>
      </c>
    </row>
    <row r="142" spans="1:9" x14ac:dyDescent="0.3">
      <c r="B142" s="6" t="s">
        <v>327</v>
      </c>
      <c r="C142" s="6"/>
      <c r="D142" s="6">
        <v>827</v>
      </c>
      <c r="E142" s="6">
        <v>784</v>
      </c>
      <c r="F142" s="6">
        <v>528</v>
      </c>
      <c r="G142" s="6">
        <v>588</v>
      </c>
      <c r="H142" s="6">
        <v>596</v>
      </c>
      <c r="I142" s="6">
        <v>768</v>
      </c>
    </row>
  </sheetData>
  <mergeCells count="12">
    <mergeCell ref="B4:C4"/>
    <mergeCell ref="D4:E4"/>
    <mergeCell ref="C62:H62"/>
    <mergeCell ref="C67:H67"/>
    <mergeCell ref="L85:O85"/>
    <mergeCell ref="Q85:T85"/>
    <mergeCell ref="C72:H72"/>
    <mergeCell ref="A10:B10"/>
    <mergeCell ref="C77:H77"/>
    <mergeCell ref="B85:E85"/>
    <mergeCell ref="G85:J85"/>
    <mergeCell ref="J10:K10"/>
  </mergeCells>
  <phoneticPr fontId="25" type="noConversion"/>
  <pageMargins left="0.7" right="0.7" top="0.75" bottom="0.75" header="0.3" footer="0.3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45"/>
  <sheetViews>
    <sheetView workbookViewId="0">
      <selection activeCell="L21" sqref="L21"/>
    </sheetView>
  </sheetViews>
  <sheetFormatPr defaultColWidth="9" defaultRowHeight="14" x14ac:dyDescent="0.25"/>
  <cols>
    <col min="1" max="1" width="10.81640625" style="1" customWidth="1"/>
    <col min="2" max="2" width="9" style="1"/>
    <col min="3" max="3" width="12.81640625" style="1"/>
    <col min="4" max="4" width="11.453125" style="1" customWidth="1"/>
    <col min="5" max="5" width="13" style="1" customWidth="1"/>
    <col min="6" max="6" width="12.453125" style="1" customWidth="1"/>
    <col min="7" max="16384" width="9" style="1"/>
  </cols>
  <sheetData>
    <row r="1" spans="1:1" x14ac:dyDescent="0.25">
      <c r="A1" s="2" t="s">
        <v>355</v>
      </c>
    </row>
    <row r="2" spans="1:1" x14ac:dyDescent="0.25">
      <c r="A2" s="3" t="s">
        <v>508</v>
      </c>
    </row>
    <row r="3" spans="1:1" x14ac:dyDescent="0.25">
      <c r="A3" s="3"/>
    </row>
    <row r="4" spans="1:1" x14ac:dyDescent="0.25">
      <c r="A4" s="3"/>
    </row>
    <row r="5" spans="1:1" x14ac:dyDescent="0.25">
      <c r="A5" s="3"/>
    </row>
    <row r="6" spans="1:1" x14ac:dyDescent="0.25">
      <c r="A6" s="3"/>
    </row>
    <row r="7" spans="1:1" x14ac:dyDescent="0.25">
      <c r="A7" s="3"/>
    </row>
    <row r="8" spans="1:1" x14ac:dyDescent="0.25">
      <c r="A8" s="3"/>
    </row>
    <row r="9" spans="1:1" x14ac:dyDescent="0.25">
      <c r="A9" s="3"/>
    </row>
    <row r="10" spans="1:1" x14ac:dyDescent="0.25">
      <c r="A10" s="3"/>
    </row>
    <row r="11" spans="1:1" x14ac:dyDescent="0.25">
      <c r="A11" s="3"/>
    </row>
    <row r="12" spans="1:1" x14ac:dyDescent="0.25">
      <c r="A12" s="3"/>
    </row>
    <row r="16" spans="1:1" x14ac:dyDescent="0.25">
      <c r="A16" s="3" t="s">
        <v>385</v>
      </c>
    </row>
    <row r="29" spans="1:6" x14ac:dyDescent="0.25">
      <c r="A29" s="3" t="s">
        <v>356</v>
      </c>
      <c r="D29" s="3"/>
    </row>
    <row r="30" spans="1:6" x14ac:dyDescent="0.25">
      <c r="A30" s="4" t="s">
        <v>101</v>
      </c>
    </row>
    <row r="31" spans="1:6" ht="14.5" x14ac:dyDescent="0.25">
      <c r="A31" s="5" t="s">
        <v>357</v>
      </c>
      <c r="F31" s="38"/>
    </row>
    <row r="32" spans="1:6" ht="14.5" x14ac:dyDescent="0.25">
      <c r="A32" s="6" t="s">
        <v>211</v>
      </c>
      <c r="B32" s="6" t="s">
        <v>212</v>
      </c>
      <c r="C32" s="6"/>
      <c r="D32" s="6"/>
      <c r="E32" s="6"/>
    </row>
    <row r="33" spans="1:5" x14ac:dyDescent="0.25">
      <c r="A33" s="6">
        <v>16.5</v>
      </c>
      <c r="B33" s="6">
        <v>22.58</v>
      </c>
      <c r="C33" s="6"/>
      <c r="D33" s="6"/>
      <c r="E33" s="6"/>
    </row>
    <row r="34" spans="1:5" x14ac:dyDescent="0.25">
      <c r="A34" s="6">
        <v>10.050000000000001</v>
      </c>
      <c r="B34" s="6">
        <v>13.64</v>
      </c>
      <c r="C34" s="6"/>
      <c r="D34" s="6"/>
      <c r="E34" s="6"/>
    </row>
    <row r="35" spans="1:5" x14ac:dyDescent="0.25">
      <c r="A35" s="6">
        <v>3.83</v>
      </c>
      <c r="B35" s="6">
        <v>5.56</v>
      </c>
      <c r="C35" s="6"/>
      <c r="D35" s="6"/>
      <c r="E35" s="6"/>
    </row>
    <row r="36" spans="1:5" x14ac:dyDescent="0.25">
      <c r="A36" s="6">
        <v>8.56</v>
      </c>
      <c r="B36" s="6">
        <v>16.670000000000002</v>
      </c>
      <c r="C36" s="6"/>
      <c r="D36" s="6"/>
      <c r="E36" s="6"/>
    </row>
    <row r="37" spans="1:5" x14ac:dyDescent="0.25">
      <c r="A37" s="6">
        <v>7.58</v>
      </c>
      <c r="B37" s="6">
        <v>25</v>
      </c>
      <c r="C37" s="6"/>
      <c r="D37" s="6"/>
      <c r="E37" s="6"/>
    </row>
    <row r="38" spans="1:5" x14ac:dyDescent="0.25">
      <c r="A38" s="6">
        <v>5.39</v>
      </c>
      <c r="B38" s="6">
        <v>4.55</v>
      </c>
      <c r="C38" s="6"/>
      <c r="D38" s="6"/>
      <c r="E38" s="6"/>
    </row>
    <row r="39" spans="1:5" x14ac:dyDescent="0.25">
      <c r="A39" s="6">
        <v>19.93</v>
      </c>
      <c r="B39" s="6">
        <v>20.190000000000001</v>
      </c>
      <c r="C39" s="6"/>
      <c r="D39" s="6"/>
      <c r="E39" s="6"/>
    </row>
    <row r="40" spans="1:5" x14ac:dyDescent="0.25">
      <c r="A40" s="6">
        <v>19.71</v>
      </c>
      <c r="B40" s="6">
        <v>34.29</v>
      </c>
      <c r="C40" s="6"/>
      <c r="D40" s="6"/>
      <c r="E40" s="6"/>
    </row>
    <row r="41" spans="1:5" x14ac:dyDescent="0.25">
      <c r="A41" s="6">
        <v>21.57</v>
      </c>
      <c r="B41" s="6">
        <v>24.39</v>
      </c>
    </row>
    <row r="42" spans="1:5" x14ac:dyDescent="0.25">
      <c r="A42" s="6">
        <v>31.87</v>
      </c>
      <c r="B42" s="6">
        <v>43.14</v>
      </c>
    </row>
    <row r="43" spans="1:5" x14ac:dyDescent="0.25">
      <c r="A43" s="6">
        <v>18.73</v>
      </c>
      <c r="B43" s="6">
        <v>30.43</v>
      </c>
    </row>
    <row r="44" spans="1:5" x14ac:dyDescent="0.25">
      <c r="A44" s="6">
        <v>22.94</v>
      </c>
      <c r="B44" s="6">
        <v>28.13</v>
      </c>
    </row>
    <row r="45" spans="1:5" x14ac:dyDescent="0.25">
      <c r="A45" s="6">
        <v>24.32</v>
      </c>
      <c r="B45" s="6">
        <v>26.53</v>
      </c>
    </row>
    <row r="46" spans="1:5" x14ac:dyDescent="0.25">
      <c r="A46" s="6">
        <v>17.16</v>
      </c>
      <c r="B46" s="6">
        <v>40.909999999999997</v>
      </c>
    </row>
    <row r="47" spans="1:5" x14ac:dyDescent="0.25">
      <c r="A47" s="6">
        <v>6.02</v>
      </c>
      <c r="B47" s="6">
        <v>16.670000000000002</v>
      </c>
    </row>
    <row r="48" spans="1:5" x14ac:dyDescent="0.25">
      <c r="A48" s="6">
        <v>9.84</v>
      </c>
      <c r="B48" s="6">
        <v>8.33</v>
      </c>
    </row>
    <row r="49" spans="1:9" x14ac:dyDescent="0.25">
      <c r="A49" s="6">
        <v>5.84</v>
      </c>
      <c r="B49" s="6">
        <v>3.03</v>
      </c>
    </row>
    <row r="50" spans="1:9" x14ac:dyDescent="0.25">
      <c r="A50" s="6">
        <v>12.44</v>
      </c>
      <c r="B50" s="6">
        <v>15.63</v>
      </c>
    </row>
    <row r="51" spans="1:9" x14ac:dyDescent="0.25">
      <c r="A51" s="6">
        <v>11.04</v>
      </c>
      <c r="B51" s="6">
        <v>16.670000000000002</v>
      </c>
    </row>
    <row r="52" spans="1:9" x14ac:dyDescent="0.25">
      <c r="A52" s="6">
        <v>15.12</v>
      </c>
      <c r="B52" s="6">
        <v>31.82</v>
      </c>
    </row>
    <row r="53" spans="1:9" x14ac:dyDescent="0.25">
      <c r="A53" s="6">
        <v>4.7300000000000004</v>
      </c>
      <c r="B53" s="6">
        <v>14.29</v>
      </c>
    </row>
    <row r="54" spans="1:9" x14ac:dyDescent="0.25">
      <c r="A54" s="6">
        <v>7.29</v>
      </c>
      <c r="B54" s="6">
        <v>17.649999999999999</v>
      </c>
    </row>
    <row r="55" spans="1:9" x14ac:dyDescent="0.25">
      <c r="A55" s="6">
        <v>28.47</v>
      </c>
      <c r="B55" s="6">
        <v>29.29</v>
      </c>
    </row>
    <row r="56" spans="1:9" x14ac:dyDescent="0.25">
      <c r="A56" s="6">
        <v>37.340000000000003</v>
      </c>
      <c r="B56" s="6">
        <v>35.71</v>
      </c>
    </row>
    <row r="57" spans="1:9" x14ac:dyDescent="0.25">
      <c r="A57" s="6">
        <v>37.21</v>
      </c>
      <c r="B57" s="6">
        <v>30.77</v>
      </c>
    </row>
    <row r="58" spans="1:9" x14ac:dyDescent="0.25">
      <c r="A58" s="6">
        <v>32.99</v>
      </c>
      <c r="B58" s="6">
        <v>30.21</v>
      </c>
    </row>
    <row r="59" spans="1:9" x14ac:dyDescent="0.25">
      <c r="A59" s="6">
        <v>34.4</v>
      </c>
      <c r="B59" s="6">
        <v>53.57</v>
      </c>
    </row>
    <row r="60" spans="1:9" x14ac:dyDescent="0.25">
      <c r="A60" s="6">
        <v>19.739999999999998</v>
      </c>
      <c r="B60" s="6">
        <v>15.28</v>
      </c>
    </row>
    <row r="61" spans="1:9" x14ac:dyDescent="0.25">
      <c r="A61" s="6">
        <v>39.04</v>
      </c>
      <c r="B61" s="6">
        <v>32.65</v>
      </c>
    </row>
    <row r="62" spans="1:9" x14ac:dyDescent="0.25">
      <c r="A62" s="6">
        <v>33.18</v>
      </c>
      <c r="B62" s="6">
        <v>23.94</v>
      </c>
    </row>
    <row r="63" spans="1:9" x14ac:dyDescent="0.25">
      <c r="H63" s="6"/>
      <c r="I63" s="6"/>
    </row>
    <row r="65" spans="1:6" x14ac:dyDescent="0.25">
      <c r="A65" s="3" t="s">
        <v>358</v>
      </c>
      <c r="D65" s="3" t="s">
        <v>359</v>
      </c>
    </row>
    <row r="66" spans="1:6" x14ac:dyDescent="0.25">
      <c r="A66" s="4" t="s">
        <v>348</v>
      </c>
      <c r="D66" s="4" t="s">
        <v>348</v>
      </c>
    </row>
    <row r="67" spans="1:6" x14ac:dyDescent="0.25">
      <c r="B67" s="6" t="s">
        <v>351</v>
      </c>
      <c r="C67" s="6" t="s">
        <v>352</v>
      </c>
      <c r="E67" s="12" t="s">
        <v>513</v>
      </c>
      <c r="F67" s="12" t="s">
        <v>514</v>
      </c>
    </row>
    <row r="68" spans="1:6" x14ac:dyDescent="0.25">
      <c r="A68" s="6" t="s">
        <v>350</v>
      </c>
      <c r="B68" s="6">
        <v>24</v>
      </c>
      <c r="C68" s="6">
        <v>76</v>
      </c>
      <c r="D68" s="6" t="s">
        <v>515</v>
      </c>
      <c r="E68" s="6">
        <v>62</v>
      </c>
      <c r="F68" s="6">
        <v>38</v>
      </c>
    </row>
    <row r="69" spans="1:6" x14ac:dyDescent="0.25">
      <c r="A69" s="6" t="s">
        <v>349</v>
      </c>
      <c r="B69" s="6">
        <v>78</v>
      </c>
      <c r="C69" s="6">
        <v>22</v>
      </c>
      <c r="D69" s="6" t="s">
        <v>516</v>
      </c>
      <c r="E69" s="6">
        <v>38</v>
      </c>
      <c r="F69" s="6">
        <v>62</v>
      </c>
    </row>
    <row r="70" spans="1:6" x14ac:dyDescent="0.25">
      <c r="B70" s="6"/>
      <c r="C70" s="6"/>
      <c r="D70" s="6"/>
      <c r="E70" s="6"/>
    </row>
    <row r="71" spans="1:6" x14ac:dyDescent="0.25">
      <c r="A71" s="4" t="s">
        <v>510</v>
      </c>
      <c r="B71" s="6"/>
      <c r="C71" s="6"/>
      <c r="D71" s="6"/>
      <c r="E71" s="6"/>
    </row>
    <row r="72" spans="1:6" x14ac:dyDescent="0.25">
      <c r="B72" s="6" t="s">
        <v>351</v>
      </c>
      <c r="C72" s="6" t="s">
        <v>352</v>
      </c>
      <c r="E72" s="12" t="s">
        <v>513</v>
      </c>
      <c r="F72" s="12" t="s">
        <v>514</v>
      </c>
    </row>
    <row r="73" spans="1:6" x14ac:dyDescent="0.25">
      <c r="A73" s="6" t="s">
        <v>350</v>
      </c>
      <c r="B73" s="6">
        <v>22</v>
      </c>
      <c r="C73" s="6">
        <v>69</v>
      </c>
      <c r="D73" s="6" t="s">
        <v>515</v>
      </c>
      <c r="E73" s="6">
        <v>56</v>
      </c>
      <c r="F73" s="6">
        <v>34</v>
      </c>
    </row>
    <row r="74" spans="1:6" x14ac:dyDescent="0.25">
      <c r="A74" s="6" t="s">
        <v>349</v>
      </c>
      <c r="B74" s="6">
        <v>66</v>
      </c>
      <c r="C74" s="6">
        <v>19</v>
      </c>
      <c r="D74" s="6" t="s">
        <v>516</v>
      </c>
      <c r="E74" s="6">
        <v>35</v>
      </c>
      <c r="F74" s="6">
        <v>56</v>
      </c>
    </row>
    <row r="75" spans="1:6" x14ac:dyDescent="0.25">
      <c r="B75" s="6"/>
      <c r="C75" s="6"/>
      <c r="D75" s="6"/>
      <c r="E75" s="6"/>
    </row>
    <row r="76" spans="1:6" x14ac:dyDescent="0.25">
      <c r="B76" s="6"/>
      <c r="C76" s="6"/>
      <c r="D76" s="6"/>
      <c r="E76" s="6"/>
    </row>
    <row r="77" spans="1:6" x14ac:dyDescent="0.25">
      <c r="B77" s="6"/>
      <c r="C77" s="6"/>
      <c r="D77" s="6"/>
      <c r="E77" s="6"/>
    </row>
    <row r="78" spans="1:6" ht="12" customHeight="1" x14ac:dyDescent="0.25">
      <c r="B78" s="6"/>
      <c r="C78" s="6"/>
      <c r="D78" s="6"/>
      <c r="E78" s="6"/>
    </row>
    <row r="79" spans="1:6" x14ac:dyDescent="0.25">
      <c r="B79" s="6"/>
      <c r="C79" s="6"/>
      <c r="D79" s="6"/>
      <c r="E79" s="6"/>
    </row>
    <row r="80" spans="1:6" x14ac:dyDescent="0.25">
      <c r="B80" s="6"/>
      <c r="C80" s="6"/>
      <c r="D80" s="6"/>
      <c r="E80" s="6"/>
    </row>
    <row r="81" spans="2:5" x14ac:dyDescent="0.25">
      <c r="B81" s="6"/>
      <c r="C81" s="6"/>
      <c r="D81" s="6"/>
      <c r="E81" s="6"/>
    </row>
    <row r="82" spans="2:5" x14ac:dyDescent="0.25">
      <c r="B82" s="6"/>
      <c r="C82" s="6"/>
      <c r="D82" s="6"/>
      <c r="E82" s="6"/>
    </row>
    <row r="83" spans="2:5" x14ac:dyDescent="0.25">
      <c r="B83" s="6"/>
      <c r="C83" s="6"/>
      <c r="D83" s="6"/>
      <c r="E83" s="6"/>
    </row>
    <row r="84" spans="2:5" x14ac:dyDescent="0.25">
      <c r="B84" s="6"/>
      <c r="C84" s="6"/>
      <c r="D84" s="6"/>
      <c r="E84" s="6"/>
    </row>
    <row r="85" spans="2:5" x14ac:dyDescent="0.25">
      <c r="B85" s="6"/>
      <c r="C85" s="6"/>
      <c r="D85" s="6"/>
      <c r="E85" s="6"/>
    </row>
    <row r="86" spans="2:5" x14ac:dyDescent="0.25">
      <c r="B86" s="6"/>
      <c r="C86" s="6"/>
      <c r="D86" s="6"/>
      <c r="E86" s="6"/>
    </row>
    <row r="87" spans="2:5" x14ac:dyDescent="0.25">
      <c r="B87" s="6"/>
      <c r="C87" s="6"/>
      <c r="D87" s="6"/>
      <c r="E87" s="6"/>
    </row>
    <row r="88" spans="2:5" x14ac:dyDescent="0.25">
      <c r="B88" s="6"/>
      <c r="C88" s="6"/>
      <c r="D88" s="6"/>
      <c r="E88" s="6"/>
    </row>
    <row r="89" spans="2:5" ht="16.25" customHeight="1" x14ac:dyDescent="0.25">
      <c r="B89" s="6"/>
      <c r="C89" s="6"/>
      <c r="D89" s="6"/>
      <c r="E89" s="6"/>
    </row>
    <row r="90" spans="2:5" x14ac:dyDescent="0.25">
      <c r="B90" s="6"/>
      <c r="C90" s="6"/>
      <c r="D90" s="6"/>
      <c r="E90" s="6"/>
    </row>
    <row r="91" spans="2:5" x14ac:dyDescent="0.25">
      <c r="B91" s="6"/>
      <c r="C91" s="6"/>
      <c r="D91" s="6"/>
      <c r="E91" s="6"/>
    </row>
    <row r="92" spans="2:5" x14ac:dyDescent="0.25">
      <c r="B92" s="6"/>
      <c r="C92" s="6"/>
      <c r="D92" s="6"/>
      <c r="E92" s="6"/>
    </row>
    <row r="93" spans="2:5" x14ac:dyDescent="0.25">
      <c r="B93" s="6"/>
      <c r="C93" s="6"/>
      <c r="D93" s="6"/>
      <c r="E93" s="6"/>
    </row>
    <row r="94" spans="2:5" x14ac:dyDescent="0.25">
      <c r="B94" s="6"/>
      <c r="C94" s="6"/>
      <c r="D94" s="6"/>
      <c r="E94" s="6"/>
    </row>
    <row r="95" spans="2:5" x14ac:dyDescent="0.25">
      <c r="B95" s="6"/>
      <c r="C95" s="6"/>
      <c r="D95" s="6"/>
      <c r="E95" s="6"/>
    </row>
    <row r="96" spans="2:5" x14ac:dyDescent="0.25">
      <c r="B96" s="6"/>
      <c r="C96" s="6"/>
      <c r="D96" s="6"/>
      <c r="E96" s="6"/>
    </row>
    <row r="97" spans="2:5" x14ac:dyDescent="0.25">
      <c r="B97" s="6"/>
      <c r="C97" s="6"/>
      <c r="D97" s="6"/>
      <c r="E97" s="6"/>
    </row>
    <row r="98" spans="2:5" x14ac:dyDescent="0.25">
      <c r="B98" s="6"/>
      <c r="C98" s="6"/>
      <c r="D98" s="6"/>
      <c r="E98" s="6"/>
    </row>
    <row r="99" spans="2:5" x14ac:dyDescent="0.25">
      <c r="B99" s="6"/>
      <c r="C99" s="6"/>
      <c r="D99" s="6"/>
      <c r="E99" s="6"/>
    </row>
    <row r="100" spans="2:5" ht="16.25" customHeight="1" x14ac:dyDescent="0.25">
      <c r="B100" s="6"/>
      <c r="C100" s="6"/>
      <c r="D100" s="6"/>
      <c r="E100" s="6"/>
    </row>
    <row r="101" spans="2:5" x14ac:dyDescent="0.25">
      <c r="B101" s="6"/>
      <c r="C101" s="6"/>
      <c r="D101" s="6"/>
      <c r="E101" s="6"/>
    </row>
    <row r="102" spans="2:5" x14ac:dyDescent="0.25">
      <c r="B102" s="6"/>
      <c r="C102" s="6"/>
      <c r="D102" s="6"/>
      <c r="E102" s="6"/>
    </row>
    <row r="103" spans="2:5" x14ac:dyDescent="0.25">
      <c r="B103" s="6"/>
      <c r="C103" s="6"/>
      <c r="D103" s="6"/>
      <c r="E103" s="6"/>
    </row>
    <row r="104" spans="2:5" x14ac:dyDescent="0.25">
      <c r="B104" s="6"/>
      <c r="C104" s="6"/>
      <c r="D104" s="6"/>
      <c r="E104" s="6"/>
    </row>
    <row r="105" spans="2:5" x14ac:dyDescent="0.25">
      <c r="B105" s="6"/>
      <c r="C105" s="6"/>
      <c r="D105" s="6"/>
      <c r="E105" s="6"/>
    </row>
    <row r="106" spans="2:5" x14ac:dyDescent="0.25">
      <c r="B106" s="6"/>
      <c r="C106" s="6"/>
      <c r="D106" s="6"/>
      <c r="E106" s="6"/>
    </row>
    <row r="107" spans="2:5" x14ac:dyDescent="0.25">
      <c r="B107" s="6"/>
      <c r="C107" s="6"/>
      <c r="D107" s="6"/>
      <c r="E107" s="6"/>
    </row>
    <row r="108" spans="2:5" x14ac:dyDescent="0.25">
      <c r="B108" s="6"/>
      <c r="C108" s="6"/>
      <c r="D108" s="6"/>
      <c r="E108" s="6"/>
    </row>
    <row r="109" spans="2:5" x14ac:dyDescent="0.25">
      <c r="B109" s="6"/>
      <c r="C109" s="6"/>
      <c r="D109" s="6"/>
      <c r="E109" s="6"/>
    </row>
    <row r="110" spans="2:5" x14ac:dyDescent="0.25">
      <c r="B110" s="6"/>
      <c r="C110" s="6"/>
      <c r="D110" s="6"/>
      <c r="E110" s="6"/>
    </row>
    <row r="111" spans="2:5" ht="17" customHeight="1" x14ac:dyDescent="0.25">
      <c r="B111" s="6"/>
      <c r="C111" s="6"/>
      <c r="D111" s="6"/>
      <c r="E111" s="6"/>
    </row>
    <row r="112" spans="2:5" x14ac:dyDescent="0.25">
      <c r="B112" s="6"/>
      <c r="C112" s="6"/>
      <c r="D112" s="6"/>
      <c r="E112" s="6"/>
    </row>
    <row r="113" spans="2:5" x14ac:dyDescent="0.25">
      <c r="B113" s="6"/>
      <c r="C113" s="6"/>
      <c r="D113" s="6"/>
      <c r="E113" s="6"/>
    </row>
    <row r="114" spans="2:5" x14ac:dyDescent="0.25">
      <c r="B114" s="6"/>
      <c r="C114" s="6"/>
      <c r="D114" s="6"/>
      <c r="E114" s="6"/>
    </row>
    <row r="115" spans="2:5" x14ac:dyDescent="0.25">
      <c r="B115" s="6"/>
      <c r="C115" s="6"/>
      <c r="D115" s="6"/>
      <c r="E115" s="6"/>
    </row>
    <row r="116" spans="2:5" x14ac:dyDescent="0.25">
      <c r="B116" s="6"/>
      <c r="C116" s="6"/>
      <c r="D116" s="6"/>
      <c r="E116" s="6"/>
    </row>
    <row r="117" spans="2:5" x14ac:dyDescent="0.25">
      <c r="B117" s="6"/>
      <c r="C117" s="6"/>
      <c r="D117" s="6"/>
      <c r="E117" s="6"/>
    </row>
    <row r="118" spans="2:5" x14ac:dyDescent="0.25">
      <c r="B118" s="6"/>
      <c r="C118" s="6"/>
      <c r="D118" s="6"/>
      <c r="E118" s="6"/>
    </row>
    <row r="119" spans="2:5" x14ac:dyDescent="0.25">
      <c r="B119" s="6"/>
      <c r="C119" s="6"/>
      <c r="D119" s="6"/>
      <c r="E119" s="6"/>
    </row>
    <row r="120" spans="2:5" x14ac:dyDescent="0.25">
      <c r="B120" s="6"/>
      <c r="C120" s="6"/>
      <c r="D120" s="6"/>
      <c r="E120" s="6"/>
    </row>
    <row r="121" spans="2:5" x14ac:dyDescent="0.25">
      <c r="B121" s="6"/>
      <c r="C121" s="6"/>
      <c r="D121" s="6"/>
      <c r="E121" s="6"/>
    </row>
    <row r="122" spans="2:5" ht="13.25" customHeight="1" x14ac:dyDescent="0.25">
      <c r="B122" s="6"/>
      <c r="C122" s="6"/>
      <c r="D122" s="6"/>
      <c r="E122" s="6"/>
    </row>
    <row r="123" spans="2:5" x14ac:dyDescent="0.25">
      <c r="B123" s="6"/>
      <c r="C123" s="6"/>
      <c r="D123" s="6"/>
      <c r="E123" s="6"/>
    </row>
    <row r="124" spans="2:5" x14ac:dyDescent="0.25">
      <c r="B124" s="6"/>
      <c r="C124" s="6"/>
      <c r="D124" s="6"/>
      <c r="E124" s="6"/>
    </row>
    <row r="125" spans="2:5" x14ac:dyDescent="0.25">
      <c r="B125" s="6"/>
      <c r="C125" s="6"/>
      <c r="D125" s="6"/>
      <c r="E125" s="6"/>
    </row>
    <row r="126" spans="2:5" x14ac:dyDescent="0.25">
      <c r="B126" s="6"/>
      <c r="C126" s="6"/>
      <c r="D126" s="6"/>
      <c r="E126" s="6"/>
    </row>
    <row r="127" spans="2:5" x14ac:dyDescent="0.25">
      <c r="B127" s="6"/>
      <c r="C127" s="6"/>
      <c r="D127" s="6"/>
      <c r="E127" s="6"/>
    </row>
    <row r="128" spans="2:5" x14ac:dyDescent="0.25">
      <c r="B128" s="6"/>
      <c r="C128" s="6"/>
      <c r="D128" s="6"/>
      <c r="E128" s="6"/>
    </row>
    <row r="129" spans="2:5" x14ac:dyDescent="0.25">
      <c r="B129" s="6"/>
      <c r="C129" s="6"/>
      <c r="D129" s="6"/>
      <c r="E129" s="6"/>
    </row>
    <row r="130" spans="2:5" x14ac:dyDescent="0.25">
      <c r="B130" s="6"/>
      <c r="C130" s="6"/>
      <c r="D130" s="6"/>
      <c r="E130" s="6"/>
    </row>
    <row r="131" spans="2:5" x14ac:dyDescent="0.25">
      <c r="B131" s="6"/>
      <c r="C131" s="6"/>
      <c r="D131" s="6"/>
      <c r="E131" s="6"/>
    </row>
    <row r="132" spans="2:5" x14ac:dyDescent="0.25">
      <c r="B132" s="6"/>
      <c r="C132" s="6"/>
      <c r="D132" s="6"/>
      <c r="E132" s="6"/>
    </row>
    <row r="133" spans="2:5" ht="16.25" customHeight="1" x14ac:dyDescent="0.25">
      <c r="B133" s="6"/>
      <c r="C133" s="6"/>
      <c r="D133" s="6"/>
      <c r="E133" s="6"/>
    </row>
    <row r="134" spans="2:5" x14ac:dyDescent="0.25">
      <c r="B134" s="6"/>
      <c r="C134" s="6"/>
      <c r="D134" s="6"/>
      <c r="E134" s="6"/>
    </row>
    <row r="135" spans="2:5" x14ac:dyDescent="0.25">
      <c r="B135" s="6"/>
      <c r="C135" s="6"/>
      <c r="D135" s="6"/>
      <c r="E135" s="6"/>
    </row>
    <row r="136" spans="2:5" x14ac:dyDescent="0.25">
      <c r="B136" s="6"/>
      <c r="C136" s="6"/>
      <c r="D136" s="6"/>
      <c r="E136" s="6"/>
    </row>
    <row r="137" spans="2:5" x14ac:dyDescent="0.25">
      <c r="B137" s="6"/>
      <c r="C137" s="6"/>
      <c r="D137" s="6"/>
      <c r="E137" s="6"/>
    </row>
    <row r="138" spans="2:5" x14ac:dyDescent="0.25">
      <c r="B138" s="6"/>
      <c r="C138" s="6"/>
      <c r="D138" s="6"/>
      <c r="E138" s="6"/>
    </row>
    <row r="139" spans="2:5" x14ac:dyDescent="0.25">
      <c r="B139" s="6"/>
      <c r="C139" s="6"/>
      <c r="D139" s="6"/>
      <c r="E139" s="6"/>
    </row>
    <row r="140" spans="2:5" x14ac:dyDescent="0.25">
      <c r="B140" s="6"/>
      <c r="C140" s="6"/>
      <c r="D140" s="6"/>
      <c r="E140" s="6"/>
    </row>
    <row r="141" spans="2:5" x14ac:dyDescent="0.25">
      <c r="B141" s="6"/>
      <c r="C141" s="6"/>
      <c r="D141" s="6"/>
      <c r="E141" s="6"/>
    </row>
    <row r="142" spans="2:5" x14ac:dyDescent="0.25">
      <c r="B142" s="6"/>
      <c r="C142" s="6"/>
      <c r="D142" s="6"/>
      <c r="E142" s="6"/>
    </row>
    <row r="143" spans="2:5" x14ac:dyDescent="0.25">
      <c r="B143" s="6"/>
      <c r="C143" s="6"/>
      <c r="D143" s="6"/>
      <c r="E143" s="6"/>
    </row>
    <row r="144" spans="2:5" ht="16.25" customHeight="1" x14ac:dyDescent="0.25">
      <c r="B144" s="6"/>
      <c r="C144" s="6"/>
      <c r="D144" s="6"/>
      <c r="E144" s="6"/>
    </row>
    <row r="145" spans="2:5" x14ac:dyDescent="0.25">
      <c r="B145" s="6"/>
      <c r="C145" s="6"/>
      <c r="D145" s="6"/>
      <c r="E145" s="6"/>
    </row>
    <row r="146" spans="2:5" x14ac:dyDescent="0.25">
      <c r="B146" s="6"/>
      <c r="C146" s="6"/>
      <c r="D146" s="6"/>
      <c r="E146" s="6"/>
    </row>
    <row r="147" spans="2:5" x14ac:dyDescent="0.25">
      <c r="B147" s="6"/>
      <c r="C147" s="6"/>
      <c r="D147" s="6"/>
      <c r="E147" s="6"/>
    </row>
    <row r="148" spans="2:5" x14ac:dyDescent="0.25">
      <c r="B148" s="6"/>
      <c r="C148" s="6"/>
      <c r="D148" s="6"/>
      <c r="E148" s="6"/>
    </row>
    <row r="149" spans="2:5" x14ac:dyDescent="0.25">
      <c r="B149" s="6"/>
      <c r="C149" s="6"/>
      <c r="D149" s="6"/>
      <c r="E149" s="6"/>
    </row>
    <row r="150" spans="2:5" x14ac:dyDescent="0.25">
      <c r="B150" s="6"/>
      <c r="C150" s="6"/>
      <c r="D150" s="6"/>
      <c r="E150" s="6"/>
    </row>
    <row r="151" spans="2:5" x14ac:dyDescent="0.25">
      <c r="B151" s="6"/>
      <c r="C151" s="6"/>
      <c r="D151" s="6"/>
      <c r="E151" s="6"/>
    </row>
    <row r="152" spans="2:5" x14ac:dyDescent="0.25">
      <c r="B152" s="6"/>
      <c r="C152" s="6"/>
      <c r="D152" s="6"/>
      <c r="E152" s="6"/>
    </row>
    <row r="153" spans="2:5" x14ac:dyDescent="0.25">
      <c r="B153" s="6"/>
      <c r="C153" s="6"/>
      <c r="D153" s="6"/>
      <c r="E153" s="6"/>
    </row>
    <row r="154" spans="2:5" x14ac:dyDescent="0.25">
      <c r="B154" s="6"/>
      <c r="C154" s="6"/>
      <c r="D154" s="6"/>
      <c r="E154" s="6"/>
    </row>
    <row r="155" spans="2:5" ht="13.25" customHeight="1" x14ac:dyDescent="0.25">
      <c r="B155" s="6"/>
      <c r="C155" s="6"/>
      <c r="D155" s="6"/>
      <c r="E155" s="6"/>
    </row>
    <row r="156" spans="2:5" x14ac:dyDescent="0.25">
      <c r="B156" s="6"/>
      <c r="C156" s="6"/>
      <c r="D156" s="6"/>
      <c r="E156" s="6"/>
    </row>
    <row r="157" spans="2:5" x14ac:dyDescent="0.25">
      <c r="B157" s="6"/>
      <c r="C157" s="6"/>
      <c r="D157" s="6"/>
      <c r="E157" s="6"/>
    </row>
    <row r="158" spans="2:5" x14ac:dyDescent="0.25">
      <c r="B158" s="6"/>
      <c r="C158" s="6"/>
      <c r="D158" s="6"/>
      <c r="E158" s="6"/>
    </row>
    <row r="159" spans="2:5" x14ac:dyDescent="0.25">
      <c r="B159" s="6"/>
      <c r="C159" s="6"/>
      <c r="D159" s="6"/>
      <c r="E159" s="6"/>
    </row>
    <row r="160" spans="2:5" x14ac:dyDescent="0.25">
      <c r="B160" s="6"/>
      <c r="C160" s="6"/>
      <c r="D160" s="6"/>
      <c r="E160" s="6"/>
    </row>
    <row r="161" spans="2:5" x14ac:dyDescent="0.25">
      <c r="B161" s="6"/>
      <c r="C161" s="6"/>
      <c r="D161" s="6"/>
      <c r="E161" s="6"/>
    </row>
    <row r="162" spans="2:5" x14ac:dyDescent="0.25">
      <c r="B162" s="6"/>
      <c r="C162" s="6"/>
      <c r="D162" s="6"/>
      <c r="E162" s="6"/>
    </row>
    <row r="163" spans="2:5" x14ac:dyDescent="0.25">
      <c r="B163" s="6"/>
      <c r="C163" s="6"/>
      <c r="D163" s="6"/>
      <c r="E163" s="6"/>
    </row>
    <row r="164" spans="2:5" x14ac:dyDescent="0.25">
      <c r="B164" s="6"/>
      <c r="C164" s="6"/>
      <c r="D164" s="6"/>
      <c r="E164" s="6"/>
    </row>
    <row r="165" spans="2:5" x14ac:dyDescent="0.25">
      <c r="B165" s="6"/>
      <c r="C165" s="6"/>
      <c r="D165" s="6"/>
      <c r="E165" s="6"/>
    </row>
    <row r="166" spans="2:5" x14ac:dyDescent="0.25">
      <c r="B166" s="6"/>
      <c r="C166" s="6"/>
      <c r="D166" s="6"/>
      <c r="E166" s="6"/>
    </row>
    <row r="167" spans="2:5" x14ac:dyDescent="0.25">
      <c r="B167" s="6"/>
      <c r="C167" s="6"/>
      <c r="D167" s="6"/>
      <c r="E167" s="6"/>
    </row>
    <row r="168" spans="2:5" x14ac:dyDescent="0.25">
      <c r="B168" s="6"/>
      <c r="C168" s="6"/>
      <c r="D168" s="6"/>
      <c r="E168" s="6"/>
    </row>
    <row r="169" spans="2:5" x14ac:dyDescent="0.25">
      <c r="B169" s="6"/>
      <c r="C169" s="6"/>
      <c r="D169" s="6"/>
      <c r="E169" s="6"/>
    </row>
    <row r="170" spans="2:5" x14ac:dyDescent="0.25">
      <c r="B170" s="6"/>
      <c r="C170" s="6"/>
      <c r="D170" s="6"/>
      <c r="E170" s="6"/>
    </row>
    <row r="171" spans="2:5" x14ac:dyDescent="0.25">
      <c r="B171" s="6"/>
      <c r="C171" s="6"/>
      <c r="D171" s="6"/>
      <c r="E171" s="6"/>
    </row>
    <row r="172" spans="2:5" x14ac:dyDescent="0.25">
      <c r="B172" s="6"/>
      <c r="C172" s="6"/>
      <c r="D172" s="6"/>
      <c r="E172" s="6"/>
    </row>
    <row r="173" spans="2:5" x14ac:dyDescent="0.25">
      <c r="B173" s="6"/>
      <c r="C173" s="6"/>
      <c r="D173" s="6"/>
      <c r="E173" s="6"/>
    </row>
    <row r="174" spans="2:5" x14ac:dyDescent="0.25">
      <c r="B174" s="6"/>
      <c r="C174" s="6"/>
      <c r="D174" s="6"/>
      <c r="E174" s="6"/>
    </row>
    <row r="175" spans="2:5" x14ac:dyDescent="0.25">
      <c r="B175" s="6"/>
      <c r="C175" s="6"/>
      <c r="D175" s="6"/>
      <c r="E175" s="6"/>
    </row>
    <row r="176" spans="2:5" x14ac:dyDescent="0.25">
      <c r="B176" s="6"/>
      <c r="C176" s="6"/>
      <c r="D176" s="6"/>
      <c r="E176" s="6"/>
    </row>
    <row r="177" spans="2:5" x14ac:dyDescent="0.25">
      <c r="B177" s="6"/>
      <c r="C177" s="6"/>
      <c r="D177" s="6"/>
      <c r="E177" s="6"/>
    </row>
    <row r="178" spans="2:5" x14ac:dyDescent="0.25">
      <c r="B178" s="6"/>
      <c r="C178" s="6"/>
      <c r="D178" s="6"/>
      <c r="E178" s="6"/>
    </row>
    <row r="179" spans="2:5" x14ac:dyDescent="0.25">
      <c r="B179" s="6"/>
      <c r="C179" s="6"/>
      <c r="D179" s="6"/>
      <c r="E179" s="6"/>
    </row>
    <row r="180" spans="2:5" x14ac:dyDescent="0.25">
      <c r="B180" s="6"/>
      <c r="C180" s="6"/>
      <c r="D180" s="6"/>
      <c r="E180" s="6"/>
    </row>
    <row r="181" spans="2:5" x14ac:dyDescent="0.25">
      <c r="B181" s="6"/>
      <c r="C181" s="6"/>
      <c r="D181" s="6"/>
      <c r="E181" s="6"/>
    </row>
    <row r="182" spans="2:5" x14ac:dyDescent="0.25">
      <c r="B182" s="6"/>
      <c r="C182" s="6"/>
      <c r="D182" s="6"/>
      <c r="E182" s="6"/>
    </row>
    <row r="183" spans="2:5" x14ac:dyDescent="0.25">
      <c r="B183" s="6"/>
      <c r="C183" s="6"/>
      <c r="D183" s="6"/>
      <c r="E183" s="6"/>
    </row>
    <row r="184" spans="2:5" x14ac:dyDescent="0.25">
      <c r="B184" s="6"/>
      <c r="C184" s="6"/>
      <c r="D184" s="6"/>
      <c r="E184" s="6"/>
    </row>
    <row r="185" spans="2:5" x14ac:dyDescent="0.25">
      <c r="B185" s="6"/>
      <c r="C185" s="6"/>
      <c r="D185" s="6"/>
      <c r="E185" s="6"/>
    </row>
    <row r="186" spans="2:5" x14ac:dyDescent="0.25">
      <c r="B186" s="6"/>
      <c r="C186" s="6"/>
      <c r="D186" s="6"/>
      <c r="E186" s="6"/>
    </row>
    <row r="187" spans="2:5" x14ac:dyDescent="0.25">
      <c r="B187" s="6"/>
      <c r="C187" s="6"/>
      <c r="D187" s="6"/>
      <c r="E187" s="6"/>
    </row>
    <row r="188" spans="2:5" x14ac:dyDescent="0.25">
      <c r="B188" s="6"/>
      <c r="C188" s="6"/>
      <c r="D188" s="6"/>
      <c r="E188" s="6"/>
    </row>
    <row r="189" spans="2:5" x14ac:dyDescent="0.25">
      <c r="B189" s="6"/>
      <c r="C189" s="6"/>
      <c r="D189" s="6"/>
      <c r="E189" s="6"/>
    </row>
    <row r="190" spans="2:5" x14ac:dyDescent="0.25">
      <c r="B190" s="6"/>
      <c r="C190" s="6"/>
      <c r="D190" s="6"/>
      <c r="E190" s="6"/>
    </row>
    <row r="191" spans="2:5" x14ac:dyDescent="0.25">
      <c r="B191" s="6"/>
      <c r="C191" s="6"/>
      <c r="D191" s="6"/>
      <c r="E191" s="6"/>
    </row>
    <row r="192" spans="2:5" x14ac:dyDescent="0.25">
      <c r="B192" s="6"/>
      <c r="C192" s="6"/>
      <c r="D192" s="6"/>
      <c r="E192" s="6"/>
    </row>
    <row r="193" spans="2:5" x14ac:dyDescent="0.25">
      <c r="B193" s="6"/>
      <c r="C193" s="6"/>
      <c r="D193" s="6"/>
      <c r="E193" s="6"/>
    </row>
    <row r="194" spans="2:5" x14ac:dyDescent="0.25">
      <c r="B194" s="6"/>
      <c r="C194" s="6"/>
      <c r="D194" s="6"/>
      <c r="E194" s="6"/>
    </row>
    <row r="195" spans="2:5" x14ac:dyDescent="0.25">
      <c r="B195" s="6"/>
      <c r="C195" s="6"/>
      <c r="D195" s="6"/>
      <c r="E195" s="6"/>
    </row>
    <row r="196" spans="2:5" x14ac:dyDescent="0.25">
      <c r="B196" s="6"/>
      <c r="C196" s="6"/>
      <c r="D196" s="6"/>
      <c r="E196" s="6"/>
    </row>
    <row r="197" spans="2:5" x14ac:dyDescent="0.25">
      <c r="B197" s="6"/>
      <c r="C197" s="6"/>
      <c r="D197" s="6"/>
      <c r="E197" s="6"/>
    </row>
    <row r="198" spans="2:5" x14ac:dyDescent="0.25">
      <c r="B198" s="6"/>
      <c r="C198" s="6"/>
      <c r="D198" s="6"/>
      <c r="E198" s="6"/>
    </row>
    <row r="199" spans="2:5" x14ac:dyDescent="0.25">
      <c r="B199" s="6"/>
      <c r="C199" s="6"/>
      <c r="D199" s="6"/>
      <c r="E199" s="6"/>
    </row>
    <row r="200" spans="2:5" x14ac:dyDescent="0.25">
      <c r="B200" s="6"/>
      <c r="C200" s="6"/>
      <c r="D200" s="6"/>
      <c r="E200" s="6"/>
    </row>
    <row r="201" spans="2:5" x14ac:dyDescent="0.25">
      <c r="B201" s="6"/>
      <c r="C201" s="6"/>
      <c r="D201" s="6"/>
      <c r="E201" s="6"/>
    </row>
    <row r="202" spans="2:5" x14ac:dyDescent="0.25">
      <c r="B202" s="6"/>
      <c r="C202" s="6"/>
      <c r="D202" s="6"/>
      <c r="E202" s="6"/>
    </row>
    <row r="203" spans="2:5" x14ac:dyDescent="0.25">
      <c r="B203" s="6"/>
      <c r="C203" s="6"/>
      <c r="D203" s="6"/>
      <c r="E203" s="6"/>
    </row>
    <row r="204" spans="2:5" x14ac:dyDescent="0.25">
      <c r="B204" s="6"/>
      <c r="C204" s="6"/>
      <c r="D204" s="6"/>
      <c r="E204" s="6"/>
    </row>
    <row r="205" spans="2:5" x14ac:dyDescent="0.25">
      <c r="B205" s="6"/>
      <c r="C205" s="6"/>
      <c r="D205" s="6"/>
      <c r="E205" s="6"/>
    </row>
    <row r="206" spans="2:5" x14ac:dyDescent="0.25">
      <c r="B206" s="6"/>
      <c r="C206" s="6"/>
      <c r="D206" s="6"/>
      <c r="E206" s="6"/>
    </row>
    <row r="207" spans="2:5" x14ac:dyDescent="0.25">
      <c r="B207" s="6"/>
      <c r="C207" s="6"/>
      <c r="D207" s="6"/>
      <c r="E207" s="6"/>
    </row>
    <row r="208" spans="2:5" x14ac:dyDescent="0.25">
      <c r="B208" s="6"/>
      <c r="C208" s="6"/>
      <c r="D208" s="6"/>
      <c r="E208" s="6"/>
    </row>
    <row r="209" spans="2:5" x14ac:dyDescent="0.25">
      <c r="B209" s="6"/>
      <c r="C209" s="6"/>
      <c r="D209" s="6"/>
      <c r="E209" s="6"/>
    </row>
    <row r="210" spans="2:5" x14ac:dyDescent="0.25">
      <c r="B210" s="6"/>
      <c r="C210" s="6"/>
      <c r="D210" s="6"/>
      <c r="E210" s="6"/>
    </row>
    <row r="211" spans="2:5" x14ac:dyDescent="0.25">
      <c r="B211" s="6"/>
      <c r="C211" s="6"/>
      <c r="D211" s="6"/>
      <c r="E211" s="6"/>
    </row>
    <row r="212" spans="2:5" x14ac:dyDescent="0.25">
      <c r="B212" s="6"/>
      <c r="C212" s="6"/>
      <c r="D212" s="6"/>
      <c r="E212" s="6"/>
    </row>
    <row r="213" spans="2:5" x14ac:dyDescent="0.25">
      <c r="B213" s="6"/>
      <c r="C213" s="6"/>
      <c r="D213" s="6"/>
      <c r="E213" s="6"/>
    </row>
    <row r="214" spans="2:5" x14ac:dyDescent="0.25">
      <c r="B214" s="6"/>
      <c r="C214" s="6"/>
      <c r="D214" s="6"/>
      <c r="E214" s="6"/>
    </row>
    <row r="215" spans="2:5" x14ac:dyDescent="0.25">
      <c r="B215" s="6"/>
      <c r="C215" s="6"/>
      <c r="D215" s="6"/>
      <c r="E215" s="6"/>
    </row>
    <row r="216" spans="2:5" x14ac:dyDescent="0.25">
      <c r="B216" s="6"/>
      <c r="C216" s="6"/>
      <c r="D216" s="6"/>
      <c r="E216" s="6"/>
    </row>
    <row r="217" spans="2:5" x14ac:dyDescent="0.25">
      <c r="B217" s="6"/>
      <c r="C217" s="6"/>
      <c r="D217" s="6"/>
      <c r="E217" s="6"/>
    </row>
    <row r="218" spans="2:5" x14ac:dyDescent="0.25">
      <c r="B218" s="6"/>
      <c r="C218" s="6"/>
      <c r="D218" s="6"/>
      <c r="E218" s="6"/>
    </row>
    <row r="219" spans="2:5" x14ac:dyDescent="0.25">
      <c r="B219" s="6"/>
      <c r="C219" s="6"/>
      <c r="D219" s="6"/>
      <c r="E219" s="6"/>
    </row>
    <row r="220" spans="2:5" x14ac:dyDescent="0.25">
      <c r="B220" s="6"/>
      <c r="C220" s="6"/>
      <c r="D220" s="6"/>
      <c r="E220" s="6"/>
    </row>
    <row r="221" spans="2:5" x14ac:dyDescent="0.25">
      <c r="B221" s="6"/>
      <c r="C221" s="6"/>
      <c r="D221" s="6"/>
      <c r="E221" s="6"/>
    </row>
    <row r="222" spans="2:5" x14ac:dyDescent="0.25">
      <c r="B222" s="6"/>
      <c r="C222" s="6"/>
      <c r="D222" s="6"/>
      <c r="E222" s="6"/>
    </row>
    <row r="223" spans="2:5" x14ac:dyDescent="0.25">
      <c r="B223" s="6"/>
      <c r="C223" s="6"/>
      <c r="D223" s="6"/>
      <c r="E223" s="6"/>
    </row>
    <row r="224" spans="2:5" x14ac:dyDescent="0.25">
      <c r="B224" s="6"/>
      <c r="C224" s="6"/>
      <c r="D224" s="6"/>
      <c r="E224" s="6"/>
    </row>
    <row r="225" spans="2:5" x14ac:dyDescent="0.25">
      <c r="B225" s="6"/>
      <c r="C225" s="6"/>
      <c r="D225" s="6"/>
      <c r="E225" s="6"/>
    </row>
    <row r="226" spans="2:5" x14ac:dyDescent="0.25">
      <c r="B226" s="6"/>
      <c r="C226" s="6"/>
      <c r="D226" s="6"/>
      <c r="E226" s="6"/>
    </row>
    <row r="227" spans="2:5" x14ac:dyDescent="0.25">
      <c r="B227" s="6"/>
      <c r="C227" s="6"/>
      <c r="D227" s="6"/>
      <c r="E227" s="6"/>
    </row>
    <row r="228" spans="2:5" x14ac:dyDescent="0.25">
      <c r="B228" s="6"/>
      <c r="C228" s="6"/>
      <c r="D228" s="6"/>
      <c r="E228" s="6"/>
    </row>
    <row r="229" spans="2:5" x14ac:dyDescent="0.25">
      <c r="B229" s="6"/>
      <c r="C229" s="6"/>
      <c r="D229" s="6"/>
      <c r="E229" s="6"/>
    </row>
    <row r="230" spans="2:5" x14ac:dyDescent="0.25">
      <c r="B230" s="6"/>
      <c r="C230" s="6"/>
      <c r="D230" s="6"/>
      <c r="E230" s="6"/>
    </row>
    <row r="231" spans="2:5" x14ac:dyDescent="0.25">
      <c r="B231" s="6"/>
      <c r="C231" s="6"/>
      <c r="D231" s="6"/>
      <c r="E231" s="6"/>
    </row>
    <row r="232" spans="2:5" x14ac:dyDescent="0.25">
      <c r="B232" s="6"/>
      <c r="C232" s="6"/>
      <c r="D232" s="6"/>
      <c r="E232" s="6"/>
    </row>
    <row r="233" spans="2:5" x14ac:dyDescent="0.25">
      <c r="B233" s="6"/>
      <c r="C233" s="6"/>
      <c r="D233" s="6"/>
      <c r="E233" s="6"/>
    </row>
    <row r="234" spans="2:5" x14ac:dyDescent="0.25">
      <c r="B234" s="6"/>
      <c r="C234" s="6"/>
      <c r="D234" s="6"/>
      <c r="E234" s="6"/>
    </row>
    <row r="235" spans="2:5" x14ac:dyDescent="0.25">
      <c r="B235" s="6"/>
      <c r="C235" s="6"/>
      <c r="D235" s="6"/>
      <c r="E235" s="6"/>
    </row>
    <row r="236" spans="2:5" x14ac:dyDescent="0.25">
      <c r="B236" s="6"/>
      <c r="C236" s="6"/>
      <c r="D236" s="6"/>
      <c r="E236" s="6"/>
    </row>
    <row r="237" spans="2:5" x14ac:dyDescent="0.25">
      <c r="B237" s="6"/>
      <c r="C237" s="6"/>
      <c r="D237" s="6"/>
      <c r="E237" s="6"/>
    </row>
    <row r="238" spans="2:5" x14ac:dyDescent="0.25">
      <c r="B238" s="6"/>
      <c r="C238" s="6"/>
      <c r="D238" s="6"/>
      <c r="E238" s="6"/>
    </row>
    <row r="239" spans="2:5" x14ac:dyDescent="0.25">
      <c r="B239" s="6"/>
      <c r="C239" s="6"/>
      <c r="D239" s="6"/>
      <c r="E239" s="6"/>
    </row>
    <row r="240" spans="2:5" x14ac:dyDescent="0.25">
      <c r="B240" s="6"/>
      <c r="C240" s="6"/>
      <c r="D240" s="6"/>
      <c r="E240" s="6"/>
    </row>
    <row r="241" spans="2:5" x14ac:dyDescent="0.25">
      <c r="B241" s="6"/>
      <c r="C241" s="6"/>
      <c r="D241" s="6"/>
      <c r="E241" s="6"/>
    </row>
    <row r="242" spans="2:5" x14ac:dyDescent="0.25">
      <c r="B242" s="6"/>
      <c r="C242" s="6"/>
      <c r="D242" s="6"/>
      <c r="E242" s="6"/>
    </row>
    <row r="243" spans="2:5" x14ac:dyDescent="0.25">
      <c r="B243" s="6"/>
      <c r="C243" s="6"/>
      <c r="D243" s="6"/>
      <c r="E243" s="6"/>
    </row>
    <row r="244" spans="2:5" x14ac:dyDescent="0.25">
      <c r="B244" s="6"/>
      <c r="C244" s="6"/>
      <c r="D244" s="6"/>
      <c r="E244" s="6"/>
    </row>
    <row r="245" spans="2:5" x14ac:dyDescent="0.25">
      <c r="B245" s="6"/>
      <c r="C245" s="6"/>
      <c r="D245" s="6"/>
      <c r="E245" s="6"/>
    </row>
  </sheetData>
  <phoneticPr fontId="25" type="noConversion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Fig. S2</vt:lpstr>
      <vt:lpstr>Fig. S3</vt:lpstr>
      <vt:lpstr>Fig. S4</vt:lpstr>
      <vt:lpstr>Fig. S5</vt:lpstr>
      <vt:lpstr>Fig. S6</vt:lpstr>
      <vt:lpstr>Fig. S7</vt:lpstr>
      <vt:lpstr>Fig.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 Brother</dc:creator>
  <cp:lastModifiedBy>yiyu wang</cp:lastModifiedBy>
  <dcterms:created xsi:type="dcterms:W3CDTF">2023-05-12T11:15:00Z</dcterms:created>
  <dcterms:modified xsi:type="dcterms:W3CDTF">2025-04-13T12:22:12Z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362C5D36FE2849989165C61DDCA4ECB9_12</vt:lpwstr>
  </property>
</Properties>
</file>