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shutoshboob/Library/CloudStorage/Box-Box/MTS design/Editorial Changes/Final Version/"/>
    </mc:Choice>
  </mc:AlternateContent>
  <xr:revisionPtr revIDLastSave="0" documentId="13_ncr:1_{07C20CFF-1A05-B442-8EFB-D3B02419B424}" xr6:coauthVersionLast="47" xr6:coauthVersionMax="47" xr10:uidLastSave="{00000000-0000-0000-0000-000000000000}"/>
  <bookViews>
    <workbookView xWindow="5940" yWindow="500" windowWidth="28800" windowHeight="15820" activeTab="9" xr2:uid="{094BFE65-43D3-9A4F-B1FB-A01A1C3A2191}"/>
  </bookViews>
  <sheets>
    <sheet name="Fig. 3b" sheetId="10" r:id="rId1"/>
    <sheet name="Fig. 4a" sheetId="8" r:id="rId2"/>
    <sheet name="Fig. 4c" sheetId="9" r:id="rId3"/>
    <sheet name="Fig. 7b" sheetId="3" r:id="rId4"/>
    <sheet name="Fig. 7c" sheetId="4" r:id="rId5"/>
    <sheet name="Supp Fig. 8" sheetId="12" r:id="rId6"/>
    <sheet name="Supp Fig. 16b" sheetId="11" r:id="rId7"/>
    <sheet name="Supp Fig. 16c" sheetId="7" r:id="rId8"/>
    <sheet name="Supp Fig. 17a" sheetId="5" r:id="rId9"/>
    <sheet name="Supp Fig. 17b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4" l="1"/>
  <c r="J11" i="4"/>
  <c r="R11" i="4" s="1"/>
  <c r="I11" i="4"/>
  <c r="Q11" i="4" s="1"/>
  <c r="H11" i="4"/>
  <c r="P11" i="4" s="1"/>
  <c r="O10" i="4"/>
  <c r="J10" i="4"/>
  <c r="R10" i="4" s="1"/>
  <c r="I10" i="4"/>
  <c r="Q10" i="4" s="1"/>
  <c r="H10" i="4"/>
  <c r="P10" i="4" s="1"/>
  <c r="O9" i="4"/>
  <c r="J9" i="4"/>
  <c r="R9" i="4" s="1"/>
  <c r="I9" i="4"/>
  <c r="Q9" i="4" s="1"/>
  <c r="H9" i="4"/>
  <c r="P9" i="4" s="1"/>
  <c r="O8" i="4"/>
  <c r="J8" i="4"/>
  <c r="R8" i="4" s="1"/>
  <c r="I8" i="4"/>
  <c r="Q8" i="4" s="1"/>
  <c r="H8" i="4"/>
  <c r="P8" i="4" s="1"/>
  <c r="O7" i="4"/>
  <c r="J7" i="4"/>
  <c r="R7" i="4" s="1"/>
  <c r="I7" i="4"/>
  <c r="Q7" i="4" s="1"/>
  <c r="H7" i="4"/>
  <c r="P7" i="4" s="1"/>
  <c r="O6" i="4"/>
  <c r="J6" i="4"/>
  <c r="R6" i="4" s="1"/>
  <c r="I6" i="4"/>
  <c r="Q6" i="4" s="1"/>
  <c r="H6" i="4"/>
  <c r="P6" i="4" s="1"/>
  <c r="O5" i="4"/>
  <c r="J5" i="4"/>
  <c r="R5" i="4" s="1"/>
  <c r="I5" i="4"/>
  <c r="Q5" i="4" s="1"/>
  <c r="H5" i="4"/>
  <c r="K5" i="4" s="1"/>
  <c r="O4" i="4"/>
  <c r="J4" i="4"/>
  <c r="R4" i="4" s="1"/>
  <c r="I4" i="4"/>
  <c r="Q4" i="4" s="1"/>
  <c r="H4" i="4"/>
  <c r="K4" i="4" s="1"/>
  <c r="O3" i="4"/>
  <c r="J3" i="4"/>
  <c r="R3" i="4" s="1"/>
  <c r="I3" i="4"/>
  <c r="Q3" i="4" s="1"/>
  <c r="H3" i="4"/>
  <c r="P3" i="4" s="1"/>
  <c r="S8" i="4" l="1"/>
  <c r="P5" i="4"/>
  <c r="P4" i="4"/>
  <c r="T4" i="4" s="1"/>
  <c r="S5" i="4"/>
  <c r="S3" i="4"/>
  <c r="T5" i="4"/>
  <c r="K3" i="4"/>
  <c r="K7" i="4"/>
  <c r="T10" i="4"/>
  <c r="S10" i="4"/>
  <c r="S6" i="4"/>
  <c r="T6" i="4"/>
  <c r="S7" i="4"/>
  <c r="T11" i="4"/>
  <c r="S11" i="4"/>
  <c r="T9" i="4"/>
  <c r="T8" i="4"/>
  <c r="K11" i="4"/>
  <c r="K9" i="4"/>
  <c r="T3" i="4"/>
  <c r="K6" i="4"/>
  <c r="T7" i="4"/>
  <c r="K10" i="4"/>
  <c r="S4" i="4"/>
  <c r="S9" i="4"/>
  <c r="K8" i="4"/>
</calcChain>
</file>

<file path=xl/sharedStrings.xml><?xml version="1.0" encoding="utf-8"?>
<sst xmlns="http://schemas.openxmlformats.org/spreadsheetml/2006/main" count="235" uniqueCount="138">
  <si>
    <t>Ct for ACT1</t>
  </si>
  <si>
    <t>Ct for HEM1</t>
  </si>
  <si>
    <t>expression level compared to ACT1</t>
  </si>
  <si>
    <t>Average expression level compared to ACT1</t>
  </si>
  <si>
    <t>5-ALA production</t>
  </si>
  <si>
    <t xml:space="preserve">Average 5-ALA production </t>
  </si>
  <si>
    <t>[5-ALA]/[HEM1] 1</t>
  </si>
  <si>
    <t>[5-ALA]/[HEM1] 2</t>
  </si>
  <si>
    <t>[5-ALA]/[HEM1] 3</t>
  </si>
  <si>
    <t>Mean</t>
  </si>
  <si>
    <t>STD</t>
  </si>
  <si>
    <t>ReHelper5</t>
  </si>
  <si>
    <t>pHEM1-cHEM1</t>
  </si>
  <si>
    <t>pCOX4-cHEM1</t>
  </si>
  <si>
    <t>p3-cHEM1</t>
  </si>
  <si>
    <t>p131-cHEM1</t>
  </si>
  <si>
    <t>p3-COX4-cHEM1</t>
  </si>
  <si>
    <t>p131-COX4-cHEM1</t>
  </si>
  <si>
    <t>p3-131-COX4-cHEM1</t>
  </si>
  <si>
    <t>p131-3-COX4-cHEM1</t>
  </si>
  <si>
    <t>Average</t>
  </si>
  <si>
    <t>STDV</t>
  </si>
  <si>
    <t>Ttest with NC</t>
  </si>
  <si>
    <t>Ttets with C and M</t>
  </si>
  <si>
    <t>NC</t>
  </si>
  <si>
    <t>average</t>
  </si>
  <si>
    <t>stdev</t>
  </si>
  <si>
    <t>R1</t>
  </si>
  <si>
    <t>R2</t>
  </si>
  <si>
    <t>R3</t>
  </si>
  <si>
    <t>PBY</t>
  </si>
  <si>
    <t>mPBY</t>
  </si>
  <si>
    <t>SCE-R2-200</t>
  </si>
  <si>
    <t>m(P)BY</t>
  </si>
  <si>
    <t>m(PB)Y</t>
  </si>
  <si>
    <t>m(P)Bm(Y)</t>
  </si>
  <si>
    <t>m(PBY)</t>
  </si>
  <si>
    <t>Samples</t>
  </si>
  <si>
    <t>Titer (g/L)</t>
  </si>
  <si>
    <t>Control</t>
  </si>
  <si>
    <t>Species</t>
  </si>
  <si>
    <t>Functional</t>
  </si>
  <si>
    <t>Partially Functional</t>
  </si>
  <si>
    <t>Non-Functional</t>
  </si>
  <si>
    <t>H. sapiens</t>
  </si>
  <si>
    <t>R. toruloides</t>
  </si>
  <si>
    <t>N. tabacum</t>
  </si>
  <si>
    <t>S. cerevisiae</t>
  </si>
  <si>
    <t>name</t>
  </si>
  <si>
    <t>sequence</t>
  </si>
  <si>
    <t>mTP Probability</t>
  </si>
  <si>
    <t>Cleavage Probability</t>
  </si>
  <si>
    <t>length</t>
  </si>
  <si>
    <t>org_label</t>
  </si>
  <si>
    <t>distance_cluster_center</t>
  </si>
  <si>
    <t>Distance_to_closest_natural_mts</t>
  </si>
  <si>
    <t>functional</t>
  </si>
  <si>
    <t>sample7754</t>
  </si>
  <si>
    <t>MLSASRNVFAALRLALRPGRVGGSRRY</t>
  </si>
  <si>
    <t>HUMAN</t>
  </si>
  <si>
    <t>Y</t>
  </si>
  <si>
    <t>sample12972</t>
  </si>
  <si>
    <t>MAAAVRRLSLRGRGSELLFSGALLRL</t>
  </si>
  <si>
    <t>sample6009</t>
  </si>
  <si>
    <t>MALSRALLSRGGLLVRGLLYGGRVKPLLSRSF</t>
  </si>
  <si>
    <t>sample5191</t>
  </si>
  <si>
    <t>MFGAARLSRLSGARCLRYGRPQLLLILQGSRG</t>
  </si>
  <si>
    <t>sample13356</t>
  </si>
  <si>
    <t>MAGLLAVLRSFSKRALSETLLVRCY</t>
  </si>
  <si>
    <t>sample3045</t>
  </si>
  <si>
    <t>MASRAAALLSRQALQFLLTPVTRLGVRS</t>
  </si>
  <si>
    <t>sample13433</t>
  </si>
  <si>
    <t>MSVLRGFSGSLLLLRRVLPLGQRLSAGLARRF</t>
  </si>
  <si>
    <t>sample13439</t>
  </si>
  <si>
    <t>MALRGLFSQALRLLSRTGLPGTGARRSF</t>
  </si>
  <si>
    <t>sample12372</t>
  </si>
  <si>
    <t>MAASRLLRQSALVPSLAPAARAGLRFSASSRL</t>
  </si>
  <si>
    <t>Rhoto</t>
  </si>
  <si>
    <t>sample7531</t>
  </si>
  <si>
    <t>MSGALLLRSALRATPLGAKRSQYSRSHTSRARL</t>
  </si>
  <si>
    <t>sample2962</t>
  </si>
  <si>
    <t>MLARSVFQRSSKRALQTSSSSRLLSVVPVRGF</t>
  </si>
  <si>
    <t>sample8460</t>
  </si>
  <si>
    <t>MLTSLVRSASSGARALRRSQLKSSLLRQSRVY</t>
  </si>
  <si>
    <t>sample5366</t>
  </si>
  <si>
    <t>MYSVLARAPLLSARALSSRAQQARG</t>
  </si>
  <si>
    <t>sample8324</t>
  </si>
  <si>
    <t>MLRAVLRGSASTSRKPLRPSALSLLSLARRY</t>
  </si>
  <si>
    <t>sample1103</t>
  </si>
  <si>
    <t>MLRQSLVRRLLARSAPAAPTSAARASVSYLQNRRF</t>
  </si>
  <si>
    <t>sample9896</t>
  </si>
  <si>
    <t>MALRTTSRLLGLRLLSARSPVASSSAY</t>
  </si>
  <si>
    <t>sample10143</t>
  </si>
  <si>
    <t>MLSSAVKRFRGGSRLLFNVRLLQPSLRSSFVRRF</t>
  </si>
  <si>
    <t>TOBAC</t>
  </si>
  <si>
    <t>sample7432</t>
  </si>
  <si>
    <t>MSSAFRKLLKSSSLSFSRGNGAKRQLVVSVLGRRY</t>
  </si>
  <si>
    <t>sample10417</t>
  </si>
  <si>
    <t>MAALRRISSMLFRKSLVVFQNSTLVARRQ</t>
  </si>
  <si>
    <t>sample3721</t>
  </si>
  <si>
    <t>MALSAVSRLSGSKRYFSNSVVRLLKIRA</t>
  </si>
  <si>
    <t>sample4828</t>
  </si>
  <si>
    <t>MALSFSNVLRVACRRFLSSNNVVQSRRW</t>
  </si>
  <si>
    <t>sample10180</t>
  </si>
  <si>
    <t>MALKRNVSLSIYCRRFLSSSKSRQYGRTRRFF</t>
  </si>
  <si>
    <t>sample634</t>
  </si>
  <si>
    <t>MSAFRKASQALIRSSPVLTYVCSTHFWTTQSNF</t>
  </si>
  <si>
    <t>sample837</t>
  </si>
  <si>
    <t>MSSLAVRSRLPAAKGLRSLLSKVLVPRTVSIGVRSFYSNNRRY</t>
  </si>
  <si>
    <t>sample9245</t>
  </si>
  <si>
    <t>MFRVASRKLFRIRSGKRLPTSTLLSRRSF</t>
  </si>
  <si>
    <t>YEAST</t>
  </si>
  <si>
    <t>sample714</t>
  </si>
  <si>
    <t>MLSRSILRGRYGLRANKNLRGSLVKF</t>
  </si>
  <si>
    <t>sample3675</t>
  </si>
  <si>
    <t>MLCRFNITRRLANRRILSRSFVRY</t>
  </si>
  <si>
    <t>sample10462</t>
  </si>
  <si>
    <t>MLGLRRFSASGGRKLLTSICRF</t>
  </si>
  <si>
    <t>sample5103</t>
  </si>
  <si>
    <t>MFSLRVTRFLRSSVRSILTSQAVH</t>
  </si>
  <si>
    <t>sample10034</t>
  </si>
  <si>
    <t>MYRLTALLRSLPKRRVSRTLF</t>
  </si>
  <si>
    <t>sample5672</t>
  </si>
  <si>
    <t>MLTNSVLRSLPRSGSRRQLLLLSRRL</t>
  </si>
  <si>
    <t>sample2072</t>
  </si>
  <si>
    <t>MLRQSIQRSATLLGRSSSVALRH</t>
  </si>
  <si>
    <t>N. benthamiana</t>
  </si>
  <si>
    <t>R1, R2, R3 are three biological replicates</t>
  </si>
  <si>
    <t>Fig 7b. Production of 3-HP from SC-URA (50 g/L glucose)</t>
  </si>
  <si>
    <t>Fig. 7c Enhancing mitochondrial targeting efficiency using chimeric MTSs</t>
  </si>
  <si>
    <t>Fig. 4b Levenshtein distance of artificial peptides to MTSs reported in UniProt, illustrating the diversity of characterized sequences.</t>
  </si>
  <si>
    <r>
      <t xml:space="preserve">Fig. 4a Summary of AMTS functionality in HEK293 cell line, </t>
    </r>
    <r>
      <rPr>
        <b/>
        <i/>
        <sz val="12"/>
        <color theme="1"/>
        <rFont val="Aptos Narrow"/>
        <scheme val="minor"/>
      </rPr>
      <t>R. toruloides</t>
    </r>
    <r>
      <rPr>
        <b/>
        <sz val="12"/>
        <color theme="1"/>
        <rFont val="Aptos Narrow"/>
        <scheme val="minor"/>
      </rPr>
      <t xml:space="preserve">, </t>
    </r>
    <r>
      <rPr>
        <b/>
        <i/>
        <sz val="12"/>
        <color theme="1"/>
        <rFont val="Aptos Narrow"/>
        <scheme val="minor"/>
      </rPr>
      <t>N. benthamiana</t>
    </r>
    <r>
      <rPr>
        <b/>
        <sz val="12"/>
        <color theme="1"/>
        <rFont val="Aptos Narrow"/>
        <scheme val="minor"/>
      </rPr>
      <t>, and</t>
    </r>
    <r>
      <rPr>
        <b/>
        <i/>
        <sz val="12"/>
        <color theme="1"/>
        <rFont val="Aptos Narrow"/>
        <scheme val="minor"/>
      </rPr>
      <t xml:space="preserve"> S. cerevisiae</t>
    </r>
    <r>
      <rPr>
        <b/>
        <sz val="12"/>
        <color theme="1"/>
        <rFont val="Aptos Narrow"/>
        <scheme val="minor"/>
      </rPr>
      <t xml:space="preserve">. </t>
    </r>
  </si>
  <si>
    <r>
      <t xml:space="preserve">Fig. 3b Scarless DNA assembly of AMTSs utilizing </t>
    </r>
    <r>
      <rPr>
        <b/>
        <i/>
        <sz val="11"/>
        <color theme="1"/>
        <rFont val="Calibri"/>
        <family val="2"/>
      </rPr>
      <t>Pf</t>
    </r>
    <r>
      <rPr>
        <b/>
        <sz val="11"/>
        <color theme="1"/>
        <rFont val="Calibri"/>
        <family val="2"/>
      </rPr>
      <t xml:space="preserve">Ago/AREs. Plasmids are cleaved using </t>
    </r>
    <r>
      <rPr>
        <b/>
        <i/>
        <sz val="11"/>
        <color theme="1"/>
        <rFont val="Calibri"/>
        <family val="2"/>
      </rPr>
      <t>Pf</t>
    </r>
    <r>
      <rPr>
        <b/>
        <sz val="11"/>
        <color theme="1"/>
        <rFont val="Calibri"/>
        <family val="2"/>
      </rPr>
      <t>Ago and phosphorylated guides, creating sticky ends.</t>
    </r>
  </si>
  <si>
    <t>Supp Fig. 8 In vivo cleavage of artificial peptides in the HEK293 cell line.</t>
  </si>
  <si>
    <t>Supp Fig. 16b Western blot analysis of cytosolic and mitochondrial fractions confirms the successful mitochondrial localization of the AMTS131-BAPAT and AMTS3-YDFG enzymes.</t>
  </si>
  <si>
    <t>Supp Fig. 16c An additive increase in 3-HP production is observed when AMTS sequences are used to target additional pathway enzymes to mitochondria.</t>
  </si>
  <si>
    <t>Supp Fig. 17b Chimeric MTSs for protein delivery (mRNA levels of the MTS/chimeric MTS-cHEM1 gene constructs).</t>
  </si>
  <si>
    <t>Supp Fig. 17a Chimeric MTSs for protein delivery (5-ALA production).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</si>
</sst>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2"/>
      <color theme="1"/>
      <name val="Aptos Narrow"/>
      <scheme val="minor"/>
    </font>
    <font>
      <sz val="14"/>
      <color rgb="FF000000"/>
      <name val="-webkit-standard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38100</xdr:rowOff>
    </xdr:from>
    <xdr:to>
      <xdr:col>8</xdr:col>
      <xdr:colOff>304800</xdr:colOff>
      <xdr:row>44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AA4F35-5CA8-0728-92C5-905163B47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241300"/>
          <a:ext cx="6845300" cy="8839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111403</xdr:colOff>
      <xdr:row>2</xdr:row>
      <xdr:rowOff>21834</xdr:rowOff>
    </xdr:from>
    <xdr:to>
      <xdr:col>9</xdr:col>
      <xdr:colOff>454303</xdr:colOff>
      <xdr:row>38</xdr:row>
      <xdr:rowOff>67959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19F961-D31C-D56F-22C6-ACA8CB388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03" y="422887"/>
          <a:ext cx="7762374" cy="72873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1</xdr:row>
      <xdr:rowOff>25400</xdr:rowOff>
    </xdr:from>
    <xdr:to>
      <xdr:col>9</xdr:col>
      <xdr:colOff>431800</xdr:colOff>
      <xdr:row>23</xdr:row>
      <xdr:rowOff>45388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117A7B-08E7-6B90-5B28-53876C91E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228600"/>
          <a:ext cx="7772400" cy="4490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CC9E-7ACB-934E-9630-AE3723329B97}">
  <dimension ref="A1"/>
  <sheetViews>
    <sheetView workbookViewId="0">
      <selection activeCell="N14" sqref="N14"/>
    </sheetView>
  </sheetViews>
  <sheetFormatPr baseColWidth="10" defaultRowHeight="16"/>
  <sheetData>
    <row r="1" spans="1:1">
      <c r="A1" s="15" t="s">
        <v>132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1B04-BDF5-784D-86A7-D4C19C7CFCEE}">
  <dimension ref="A1:F12"/>
  <sheetViews>
    <sheetView tabSelected="1" workbookViewId="0"/>
  </sheetViews>
  <sheetFormatPr baseColWidth="10" defaultRowHeight="16"/>
  <sheetData>
    <row r="1" spans="1:6">
      <c r="A1" s="15" t="s">
        <v>136</v>
      </c>
    </row>
    <row r="2" spans="1:6">
      <c r="B2" t="s">
        <v>2</v>
      </c>
    </row>
    <row r="3" spans="1:6">
      <c r="B3" s="13" t="s">
        <v>27</v>
      </c>
      <c r="C3" s="13" t="s">
        <v>28</v>
      </c>
      <c r="D3" s="13" t="s">
        <v>29</v>
      </c>
      <c r="F3" s="12" t="s">
        <v>127</v>
      </c>
    </row>
    <row r="4" spans="1:6">
      <c r="A4" s="2" t="s">
        <v>11</v>
      </c>
      <c r="B4">
        <v>0.36757136155414388</v>
      </c>
      <c r="C4">
        <v>0.34685017577422655</v>
      </c>
      <c r="D4">
        <v>0.38682704382532207</v>
      </c>
    </row>
    <row r="5" spans="1:6">
      <c r="A5" s="2" t="s">
        <v>12</v>
      </c>
      <c r="B5">
        <v>3.7836123823037573</v>
      </c>
      <c r="C5">
        <v>3.5818500309494894</v>
      </c>
      <c r="D5">
        <v>3.662174749239798</v>
      </c>
    </row>
    <row r="6" spans="1:6">
      <c r="A6" s="1" t="s">
        <v>13</v>
      </c>
      <c r="B6">
        <v>2.2889353715049174</v>
      </c>
      <c r="C6">
        <v>2.2178769975422514</v>
      </c>
      <c r="D6">
        <v>2.1285759027825621</v>
      </c>
    </row>
    <row r="7" spans="1:6">
      <c r="A7" s="1" t="s">
        <v>14</v>
      </c>
      <c r="B7">
        <v>2.8046127472465163</v>
      </c>
      <c r="C7">
        <v>2.8879081204442869</v>
      </c>
      <c r="D7">
        <v>2.771401897169754</v>
      </c>
    </row>
    <row r="8" spans="1:6">
      <c r="A8" s="1" t="s">
        <v>15</v>
      </c>
      <c r="B8">
        <v>1.0859769733894755</v>
      </c>
      <c r="C8">
        <v>1.2083295913923835</v>
      </c>
      <c r="D8">
        <v>1.0681049541650243</v>
      </c>
    </row>
    <row r="9" spans="1:6">
      <c r="A9" s="1" t="s">
        <v>16</v>
      </c>
      <c r="B9">
        <v>0.60429369058045268</v>
      </c>
      <c r="C9">
        <v>0.64047224516133605</v>
      </c>
      <c r="D9">
        <v>0.6014408652360459</v>
      </c>
    </row>
    <row r="10" spans="1:6">
      <c r="A10" s="1" t="s">
        <v>17</v>
      </c>
      <c r="B10">
        <v>1.6448738091835766</v>
      </c>
      <c r="C10">
        <v>1.788512138076487</v>
      </c>
      <c r="D10">
        <v>1.6736508392869553</v>
      </c>
    </row>
    <row r="11" spans="1:6">
      <c r="A11" s="3" t="s">
        <v>18</v>
      </c>
      <c r="B11">
        <v>1.7518169907895329</v>
      </c>
      <c r="C11">
        <v>1.9215192354422117</v>
      </c>
      <c r="D11">
        <v>1.7881159667045849</v>
      </c>
    </row>
    <row r="12" spans="1:6">
      <c r="A12" s="3" t="s">
        <v>19</v>
      </c>
      <c r="B12">
        <v>0.86530683578357714</v>
      </c>
      <c r="C12">
        <v>0.89473690279591056</v>
      </c>
      <c r="D12">
        <v>0.86556864337655604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E6D1-6547-754C-A704-772E24C84584}">
  <dimension ref="A1:D6"/>
  <sheetViews>
    <sheetView workbookViewId="0"/>
  </sheetViews>
  <sheetFormatPr baseColWidth="10" defaultRowHeight="16"/>
  <sheetData>
    <row r="1" spans="1:4">
      <c r="A1" s="14" t="s">
        <v>131</v>
      </c>
    </row>
    <row r="2" spans="1:4">
      <c r="A2" s="5" t="s">
        <v>40</v>
      </c>
      <c r="B2" s="5" t="s">
        <v>41</v>
      </c>
      <c r="C2" s="5" t="s">
        <v>42</v>
      </c>
      <c r="D2" s="5" t="s">
        <v>43</v>
      </c>
    </row>
    <row r="3" spans="1:4">
      <c r="A3" s="6" t="s">
        <v>44</v>
      </c>
      <c r="B3" s="6">
        <v>8</v>
      </c>
      <c r="C3" s="6">
        <v>0</v>
      </c>
      <c r="D3" s="6">
        <v>0</v>
      </c>
    </row>
    <row r="4" spans="1:4">
      <c r="A4" s="6" t="s">
        <v>45</v>
      </c>
      <c r="B4" s="6">
        <v>6</v>
      </c>
      <c r="C4" s="6">
        <v>0</v>
      </c>
      <c r="D4" s="6">
        <v>2</v>
      </c>
    </row>
    <row r="5" spans="1:4">
      <c r="A5" s="6" t="s">
        <v>46</v>
      </c>
      <c r="B5" s="6">
        <v>6</v>
      </c>
      <c r="C5" s="6">
        <v>0</v>
      </c>
      <c r="D5" s="6">
        <v>2</v>
      </c>
    </row>
    <row r="6" spans="1:4">
      <c r="A6" s="6" t="s">
        <v>47</v>
      </c>
      <c r="B6" s="6">
        <v>4</v>
      </c>
      <c r="C6" s="6">
        <v>1</v>
      </c>
      <c r="D6" s="6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A5969-E36B-7C4D-A52A-4E001F7FEA17}">
  <dimension ref="A1:J40"/>
  <sheetViews>
    <sheetView workbookViewId="0">
      <selection activeCell="B9" sqref="B9"/>
    </sheetView>
  </sheetViews>
  <sheetFormatPr baseColWidth="10" defaultRowHeight="16"/>
  <sheetData>
    <row r="1" spans="1:10">
      <c r="A1" s="14" t="s">
        <v>130</v>
      </c>
    </row>
    <row r="2" spans="1:10">
      <c r="A2" s="7" t="s">
        <v>44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</row>
    <row r="3" spans="1:10">
      <c r="B3" t="s">
        <v>57</v>
      </c>
      <c r="C3" t="s">
        <v>58</v>
      </c>
      <c r="D3">
        <v>0.98905100000000001</v>
      </c>
      <c r="E3">
        <v>0.89159999999999995</v>
      </c>
      <c r="F3">
        <v>27</v>
      </c>
      <c r="G3" t="s">
        <v>59</v>
      </c>
      <c r="H3">
        <v>1.3150599000000001</v>
      </c>
      <c r="I3">
        <v>14</v>
      </c>
      <c r="J3" t="s">
        <v>60</v>
      </c>
    </row>
    <row r="4" spans="1:10">
      <c r="B4" t="s">
        <v>61</v>
      </c>
      <c r="C4" t="s">
        <v>62</v>
      </c>
      <c r="D4">
        <v>0.70860199999999995</v>
      </c>
      <c r="E4">
        <v>0.47939999999999999</v>
      </c>
      <c r="F4">
        <v>26</v>
      </c>
      <c r="G4" t="s">
        <v>59</v>
      </c>
      <c r="H4">
        <v>1.3218638899999999</v>
      </c>
      <c r="I4">
        <v>14</v>
      </c>
      <c r="J4" t="s">
        <v>60</v>
      </c>
    </row>
    <row r="5" spans="1:10">
      <c r="B5" t="s">
        <v>63</v>
      </c>
      <c r="C5" t="s">
        <v>64</v>
      </c>
      <c r="D5">
        <v>0.99170199999999997</v>
      </c>
      <c r="E5">
        <v>0.7631</v>
      </c>
      <c r="F5">
        <v>32</v>
      </c>
      <c r="G5" t="s">
        <v>59</v>
      </c>
      <c r="H5">
        <v>1.374447465</v>
      </c>
      <c r="I5">
        <v>17</v>
      </c>
      <c r="J5" t="s">
        <v>60</v>
      </c>
    </row>
    <row r="6" spans="1:10">
      <c r="B6" t="s">
        <v>65</v>
      </c>
      <c r="C6" t="s">
        <v>66</v>
      </c>
      <c r="D6">
        <v>0.95552499999999996</v>
      </c>
      <c r="E6">
        <v>0.49330000000000002</v>
      </c>
      <c r="F6">
        <v>32</v>
      </c>
      <c r="G6" t="s">
        <v>59</v>
      </c>
      <c r="H6">
        <v>1.377945065</v>
      </c>
      <c r="I6">
        <v>18</v>
      </c>
      <c r="J6" t="s">
        <v>60</v>
      </c>
    </row>
    <row r="7" spans="1:10">
      <c r="B7" t="s">
        <v>67</v>
      </c>
      <c r="C7" t="s">
        <v>68</v>
      </c>
      <c r="D7">
        <v>0.86826099999999995</v>
      </c>
      <c r="E7">
        <v>0.90049999999999997</v>
      </c>
      <c r="F7">
        <v>25</v>
      </c>
      <c r="G7" t="s">
        <v>59</v>
      </c>
      <c r="H7">
        <v>1.389424443</v>
      </c>
      <c r="I7">
        <v>13</v>
      </c>
      <c r="J7" t="s">
        <v>60</v>
      </c>
    </row>
    <row r="8" spans="1:10">
      <c r="B8" t="s">
        <v>69</v>
      </c>
      <c r="C8" t="s">
        <v>70</v>
      </c>
      <c r="D8">
        <v>0.940056</v>
      </c>
      <c r="E8">
        <v>0.32069999999999999</v>
      </c>
      <c r="F8">
        <v>28</v>
      </c>
      <c r="G8" t="s">
        <v>59</v>
      </c>
      <c r="H8">
        <v>1.4091385599999999</v>
      </c>
      <c r="I8">
        <v>15</v>
      </c>
      <c r="J8" t="s">
        <v>60</v>
      </c>
    </row>
    <row r="9" spans="1:10">
      <c r="B9" t="s">
        <v>71</v>
      </c>
      <c r="C9" t="s">
        <v>72</v>
      </c>
      <c r="D9">
        <v>0.94899500000000003</v>
      </c>
      <c r="E9">
        <v>0.8417</v>
      </c>
      <c r="F9">
        <v>32</v>
      </c>
      <c r="G9" t="s">
        <v>59</v>
      </c>
      <c r="H9">
        <v>1.4113405939999999</v>
      </c>
      <c r="I9">
        <v>18</v>
      </c>
      <c r="J9" t="s">
        <v>60</v>
      </c>
    </row>
    <row r="10" spans="1:10">
      <c r="B10" t="s">
        <v>73</v>
      </c>
      <c r="C10" t="s">
        <v>74</v>
      </c>
      <c r="D10">
        <v>0.98525399999999996</v>
      </c>
      <c r="E10">
        <v>0.63649999999999995</v>
      </c>
      <c r="F10">
        <v>28</v>
      </c>
      <c r="G10" t="s">
        <v>59</v>
      </c>
      <c r="H10">
        <v>1.412550092</v>
      </c>
      <c r="I10">
        <v>13</v>
      </c>
      <c r="J10" t="s">
        <v>60</v>
      </c>
    </row>
    <row r="12" spans="1:10">
      <c r="A12" s="7" t="s">
        <v>45</v>
      </c>
      <c r="B12" s="6" t="s">
        <v>48</v>
      </c>
      <c r="C12" s="6" t="s">
        <v>49</v>
      </c>
      <c r="D12" s="6" t="s">
        <v>50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55</v>
      </c>
    </row>
    <row r="13" spans="1:10">
      <c r="B13" s="6" t="s">
        <v>75</v>
      </c>
      <c r="C13" s="6" t="s">
        <v>76</v>
      </c>
      <c r="D13" s="6">
        <v>0.995201</v>
      </c>
      <c r="E13" s="6">
        <v>0.53700000000000003</v>
      </c>
      <c r="F13" s="6">
        <v>32</v>
      </c>
      <c r="G13" s="6" t="s">
        <v>77</v>
      </c>
      <c r="H13" s="6">
        <v>1.1333514499999999</v>
      </c>
      <c r="I13" s="6">
        <v>17</v>
      </c>
    </row>
    <row r="14" spans="1:10">
      <c r="B14" s="6" t="s">
        <v>78</v>
      </c>
      <c r="C14" s="6" t="s">
        <v>79</v>
      </c>
      <c r="D14" s="6">
        <v>0.96781200000000001</v>
      </c>
      <c r="E14" s="6">
        <v>0.43540000000000001</v>
      </c>
      <c r="F14" s="6">
        <v>33</v>
      </c>
      <c r="G14" s="6" t="s">
        <v>77</v>
      </c>
      <c r="H14" s="6">
        <v>1.13523901</v>
      </c>
      <c r="I14" s="6">
        <v>18</v>
      </c>
    </row>
    <row r="15" spans="1:10">
      <c r="B15" s="6" t="s">
        <v>80</v>
      </c>
      <c r="C15" s="6" t="s">
        <v>81</v>
      </c>
      <c r="D15" s="6">
        <v>0.99836599999999998</v>
      </c>
      <c r="E15" s="6">
        <v>0.34300000000000003</v>
      </c>
      <c r="F15" s="6">
        <v>32</v>
      </c>
      <c r="G15" s="6" t="s">
        <v>77</v>
      </c>
      <c r="H15" s="6">
        <v>1.1468544000000001</v>
      </c>
      <c r="I15" s="6">
        <v>18</v>
      </c>
    </row>
    <row r="16" spans="1:10">
      <c r="B16" s="6" t="s">
        <v>82</v>
      </c>
      <c r="C16" s="6" t="s">
        <v>83</v>
      </c>
      <c r="D16" s="6">
        <v>0.99566900000000003</v>
      </c>
      <c r="E16" s="6">
        <v>0.39290000000000003</v>
      </c>
      <c r="F16" s="6">
        <v>32</v>
      </c>
      <c r="G16" s="6" t="s">
        <v>77</v>
      </c>
      <c r="H16" s="6">
        <v>1.15355575</v>
      </c>
      <c r="I16" s="6">
        <v>17</v>
      </c>
    </row>
    <row r="17" spans="1:9">
      <c r="B17" s="6" t="s">
        <v>84</v>
      </c>
      <c r="C17" s="6" t="s">
        <v>85</v>
      </c>
      <c r="D17" s="6">
        <v>0.98003499999999999</v>
      </c>
      <c r="E17" s="6">
        <v>0.35010000000000002</v>
      </c>
      <c r="F17" s="6">
        <v>25</v>
      </c>
      <c r="G17" s="6" t="s">
        <v>77</v>
      </c>
      <c r="H17" s="6">
        <v>1.17960179</v>
      </c>
      <c r="I17" s="6">
        <v>14</v>
      </c>
    </row>
    <row r="18" spans="1:9">
      <c r="B18" s="6" t="s">
        <v>86</v>
      </c>
      <c r="C18" s="6" t="s">
        <v>87</v>
      </c>
      <c r="D18" s="6">
        <v>0.99875599999999998</v>
      </c>
      <c r="E18" s="6">
        <v>0.877</v>
      </c>
      <c r="F18" s="6">
        <v>31</v>
      </c>
      <c r="G18" s="6" t="s">
        <v>77</v>
      </c>
      <c r="H18" s="6">
        <v>1.2081027</v>
      </c>
      <c r="I18" s="6">
        <v>16</v>
      </c>
    </row>
    <row r="19" spans="1:9">
      <c r="B19" s="6" t="s">
        <v>88</v>
      </c>
      <c r="C19" s="6" t="s">
        <v>89</v>
      </c>
      <c r="D19" s="6">
        <v>0.99813799999999997</v>
      </c>
      <c r="E19" s="6">
        <v>0.70199999999999996</v>
      </c>
      <c r="F19" s="6">
        <v>35</v>
      </c>
      <c r="G19" s="6" t="s">
        <v>77</v>
      </c>
      <c r="H19" s="6">
        <v>1.2167720799999999</v>
      </c>
      <c r="I19" s="6">
        <v>18</v>
      </c>
    </row>
    <row r="20" spans="1:9">
      <c r="B20" s="6" t="s">
        <v>90</v>
      </c>
      <c r="C20" s="6" t="s">
        <v>91</v>
      </c>
      <c r="D20" s="6">
        <v>0.97805399999999998</v>
      </c>
      <c r="E20" s="6">
        <v>0.4239</v>
      </c>
      <c r="F20" s="6">
        <v>27</v>
      </c>
      <c r="G20" s="6" t="s">
        <v>77</v>
      </c>
      <c r="H20" s="6">
        <v>1.2239925899999999</v>
      </c>
      <c r="I20" s="6">
        <v>15</v>
      </c>
    </row>
    <row r="22" spans="1:9">
      <c r="A22" s="7" t="s">
        <v>47</v>
      </c>
      <c r="B22" t="s">
        <v>48</v>
      </c>
      <c r="C22" t="s">
        <v>49</v>
      </c>
      <c r="D22" t="s">
        <v>50</v>
      </c>
      <c r="E22" t="s">
        <v>51</v>
      </c>
      <c r="F22" t="s">
        <v>52</v>
      </c>
      <c r="G22" t="s">
        <v>53</v>
      </c>
      <c r="H22" t="s">
        <v>54</v>
      </c>
      <c r="I22" t="s">
        <v>55</v>
      </c>
    </row>
    <row r="23" spans="1:9">
      <c r="B23" t="s">
        <v>109</v>
      </c>
      <c r="C23" t="s">
        <v>110</v>
      </c>
      <c r="D23">
        <v>0.98757499999999998</v>
      </c>
      <c r="E23">
        <v>0.61509999999999998</v>
      </c>
      <c r="F23">
        <v>29</v>
      </c>
      <c r="G23" t="s">
        <v>111</v>
      </c>
      <c r="H23">
        <v>1.2898600101470901</v>
      </c>
      <c r="I23">
        <v>17</v>
      </c>
    </row>
    <row r="24" spans="1:9">
      <c r="B24" t="s">
        <v>112</v>
      </c>
      <c r="C24" t="s">
        <v>113</v>
      </c>
      <c r="D24">
        <v>0.91494500000000001</v>
      </c>
      <c r="E24">
        <v>0.27260000000000001</v>
      </c>
      <c r="F24">
        <v>26</v>
      </c>
      <c r="G24" t="s">
        <v>111</v>
      </c>
      <c r="H24">
        <v>1.3173294067382799</v>
      </c>
      <c r="I24">
        <v>16</v>
      </c>
    </row>
    <row r="25" spans="1:9">
      <c r="B25" t="s">
        <v>114</v>
      </c>
      <c r="C25" t="s">
        <v>115</v>
      </c>
      <c r="D25">
        <v>0.95932399999999995</v>
      </c>
      <c r="E25">
        <v>0.76880000000000004</v>
      </c>
      <c r="F25">
        <v>24</v>
      </c>
      <c r="G25" t="s">
        <v>111</v>
      </c>
      <c r="H25">
        <v>1.3305371999740601</v>
      </c>
      <c r="I25">
        <v>13</v>
      </c>
    </row>
    <row r="26" spans="1:9">
      <c r="B26" t="s">
        <v>116</v>
      </c>
      <c r="C26" t="s">
        <v>117</v>
      </c>
      <c r="D26">
        <v>0.96848799999999902</v>
      </c>
      <c r="E26">
        <v>0.81340000000000001</v>
      </c>
      <c r="F26">
        <v>22</v>
      </c>
      <c r="G26" t="s">
        <v>111</v>
      </c>
      <c r="H26">
        <v>1.37445032596588</v>
      </c>
      <c r="I26">
        <v>13</v>
      </c>
    </row>
    <row r="27" spans="1:9">
      <c r="B27" t="s">
        <v>118</v>
      </c>
      <c r="C27" t="s">
        <v>119</v>
      </c>
      <c r="D27">
        <v>0.99664399999999997</v>
      </c>
      <c r="E27">
        <v>0.37019999999999997</v>
      </c>
      <c r="F27">
        <v>24</v>
      </c>
      <c r="G27" t="s">
        <v>111</v>
      </c>
      <c r="H27">
        <v>1.3833041191101001</v>
      </c>
      <c r="I27">
        <v>14</v>
      </c>
    </row>
    <row r="28" spans="1:9">
      <c r="B28" t="s">
        <v>120</v>
      </c>
      <c r="C28" t="s">
        <v>121</v>
      </c>
      <c r="D28">
        <v>0.89080000000000004</v>
      </c>
      <c r="E28">
        <v>0.42580000000000001</v>
      </c>
      <c r="F28">
        <v>21</v>
      </c>
      <c r="G28" t="s">
        <v>111</v>
      </c>
      <c r="H28">
        <v>1.3868317604064899</v>
      </c>
      <c r="I28">
        <v>12</v>
      </c>
    </row>
    <row r="29" spans="1:9">
      <c r="B29" t="s">
        <v>122</v>
      </c>
      <c r="C29" t="s">
        <v>123</v>
      </c>
      <c r="D29">
        <v>0.92335599999999995</v>
      </c>
      <c r="E29">
        <v>0.65949999999999998</v>
      </c>
      <c r="F29">
        <v>26</v>
      </c>
      <c r="G29" t="s">
        <v>111</v>
      </c>
      <c r="H29">
        <v>1.38770639896392</v>
      </c>
      <c r="I29">
        <v>15</v>
      </c>
    </row>
    <row r="30" spans="1:9">
      <c r="B30" t="s">
        <v>124</v>
      </c>
      <c r="C30" t="s">
        <v>125</v>
      </c>
      <c r="D30">
        <v>0.99041199999999996</v>
      </c>
      <c r="E30">
        <v>0.66359999999999997</v>
      </c>
      <c r="F30">
        <v>23</v>
      </c>
      <c r="G30" t="s">
        <v>111</v>
      </c>
      <c r="H30">
        <v>1.40155673027038</v>
      </c>
      <c r="I30">
        <v>13</v>
      </c>
    </row>
    <row r="32" spans="1:9">
      <c r="A32" s="7" t="s">
        <v>126</v>
      </c>
      <c r="B32" t="s">
        <v>48</v>
      </c>
      <c r="C32" t="s">
        <v>49</v>
      </c>
      <c r="D32" t="s">
        <v>50</v>
      </c>
      <c r="E32" t="s">
        <v>51</v>
      </c>
      <c r="F32" t="s">
        <v>52</v>
      </c>
      <c r="G32" t="s">
        <v>53</v>
      </c>
      <c r="H32" t="s">
        <v>54</v>
      </c>
      <c r="I32" t="s">
        <v>55</v>
      </c>
    </row>
    <row r="33" spans="2:9">
      <c r="B33" t="s">
        <v>92</v>
      </c>
      <c r="C33" t="s">
        <v>93</v>
      </c>
      <c r="D33">
        <v>0.99578199999999994</v>
      </c>
      <c r="E33">
        <v>0.84189999999999998</v>
      </c>
      <c r="F33">
        <v>34</v>
      </c>
      <c r="G33" t="s">
        <v>94</v>
      </c>
      <c r="H33">
        <v>1.1991660594940099</v>
      </c>
      <c r="I33">
        <v>20</v>
      </c>
    </row>
    <row r="34" spans="2:9">
      <c r="B34" t="s">
        <v>95</v>
      </c>
      <c r="C34" t="s">
        <v>96</v>
      </c>
      <c r="D34">
        <v>0.98992800000000003</v>
      </c>
      <c r="E34">
        <v>0.85599999999999998</v>
      </c>
      <c r="F34">
        <v>35</v>
      </c>
      <c r="G34" t="s">
        <v>94</v>
      </c>
      <c r="H34">
        <v>1.2111016511917101</v>
      </c>
      <c r="I34">
        <v>21</v>
      </c>
    </row>
    <row r="35" spans="2:9">
      <c r="B35" t="s">
        <v>97</v>
      </c>
      <c r="C35" t="s">
        <v>98</v>
      </c>
      <c r="D35">
        <v>0.99831000000000003</v>
      </c>
      <c r="E35">
        <v>0.69010000000000005</v>
      </c>
      <c r="F35">
        <v>29</v>
      </c>
      <c r="G35" t="s">
        <v>94</v>
      </c>
      <c r="H35">
        <v>1.22017514705657</v>
      </c>
      <c r="I35">
        <v>17</v>
      </c>
    </row>
    <row r="36" spans="2:9">
      <c r="B36" t="s">
        <v>99</v>
      </c>
      <c r="C36" t="s">
        <v>100</v>
      </c>
      <c r="D36">
        <v>0.95498799999999995</v>
      </c>
      <c r="E36">
        <v>0.21079999999999999</v>
      </c>
      <c r="F36">
        <v>28</v>
      </c>
      <c r="G36" t="s">
        <v>94</v>
      </c>
      <c r="H36">
        <v>1.23774313926696</v>
      </c>
      <c r="I36">
        <v>17</v>
      </c>
    </row>
    <row r="37" spans="2:9">
      <c r="B37" t="s">
        <v>101</v>
      </c>
      <c r="C37" t="s">
        <v>102</v>
      </c>
      <c r="D37">
        <v>0.99487000000000003</v>
      </c>
      <c r="E37">
        <v>0.68279999999999996</v>
      </c>
      <c r="F37">
        <v>28</v>
      </c>
      <c r="G37" t="s">
        <v>94</v>
      </c>
      <c r="H37">
        <v>1.24552333354949</v>
      </c>
      <c r="I37">
        <v>16</v>
      </c>
    </row>
    <row r="38" spans="2:9">
      <c r="B38" t="s">
        <v>103</v>
      </c>
      <c r="C38" t="s">
        <v>104</v>
      </c>
      <c r="D38">
        <v>0.96861699999999995</v>
      </c>
      <c r="E38">
        <v>0.50619999999999998</v>
      </c>
      <c r="F38">
        <v>32</v>
      </c>
      <c r="G38" t="s">
        <v>94</v>
      </c>
      <c r="H38">
        <v>1.2498358488082799</v>
      </c>
      <c r="I38">
        <v>18</v>
      </c>
    </row>
    <row r="39" spans="2:9">
      <c r="B39" t="s">
        <v>105</v>
      </c>
      <c r="C39" t="s">
        <v>106</v>
      </c>
      <c r="D39">
        <v>0.97972800000000004</v>
      </c>
      <c r="E39">
        <v>0.36940000000000001</v>
      </c>
      <c r="F39">
        <v>33</v>
      </c>
      <c r="G39" t="s">
        <v>94</v>
      </c>
      <c r="H39">
        <v>1.25912749767303</v>
      </c>
      <c r="I39">
        <v>21</v>
      </c>
    </row>
    <row r="40" spans="2:9">
      <c r="B40" t="s">
        <v>107</v>
      </c>
      <c r="C40" t="s">
        <v>108</v>
      </c>
      <c r="D40">
        <v>0.99533899999999997</v>
      </c>
      <c r="E40">
        <v>0.77700000000000002</v>
      </c>
      <c r="F40">
        <v>43</v>
      </c>
      <c r="G40" t="s">
        <v>94</v>
      </c>
      <c r="H40">
        <v>1.2974454164505</v>
      </c>
      <c r="I40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C013-BAE4-5C41-ACE9-DB252AC6BBD4}">
  <dimension ref="A1:N6"/>
  <sheetViews>
    <sheetView workbookViewId="0">
      <selection activeCell="B13" sqref="B13"/>
    </sheetView>
  </sheetViews>
  <sheetFormatPr baseColWidth="10" defaultRowHeight="16"/>
  <sheetData>
    <row r="1" spans="1:14">
      <c r="A1" s="14" t="s">
        <v>128</v>
      </c>
    </row>
    <row r="2" spans="1:14">
      <c r="B2" t="s">
        <v>27</v>
      </c>
      <c r="C2" t="s">
        <v>28</v>
      </c>
      <c r="D2" t="s">
        <v>29</v>
      </c>
      <c r="E2" t="s">
        <v>20</v>
      </c>
      <c r="F2" t="s">
        <v>21</v>
      </c>
      <c r="G2" t="s">
        <v>22</v>
      </c>
      <c r="H2" t="s">
        <v>23</v>
      </c>
      <c r="J2" t="s">
        <v>27</v>
      </c>
      <c r="K2" t="s">
        <v>28</v>
      </c>
      <c r="L2" t="s">
        <v>29</v>
      </c>
    </row>
    <row r="3" spans="1:14">
      <c r="A3" t="s">
        <v>24</v>
      </c>
      <c r="B3" s="4">
        <v>0.48884530460470693</v>
      </c>
      <c r="C3" s="4">
        <v>0.47061084175972834</v>
      </c>
      <c r="D3" s="4">
        <v>0.48604007810482563</v>
      </c>
      <c r="E3">
        <v>0.48183207482308693</v>
      </c>
      <c r="F3">
        <v>8.0168313576528365E-3</v>
      </c>
      <c r="M3" t="s">
        <v>25</v>
      </c>
      <c r="N3" t="s">
        <v>26</v>
      </c>
    </row>
    <row r="4" spans="1:14">
      <c r="A4" t="s">
        <v>30</v>
      </c>
      <c r="B4" s="4">
        <v>2.0160247402976887</v>
      </c>
      <c r="C4" s="4">
        <v>2.2021763917693495</v>
      </c>
      <c r="D4" s="4">
        <v>2.3382176121198359</v>
      </c>
      <c r="E4">
        <v>2.1854729147289582</v>
      </c>
      <c r="F4">
        <v>0.13206391450652422</v>
      </c>
      <c r="G4">
        <v>5.3484693794206701E-5</v>
      </c>
      <c r="J4" s="4">
        <v>1.5341926654746019</v>
      </c>
      <c r="K4" s="4">
        <v>1.7203443169462627</v>
      </c>
      <c r="L4" s="4">
        <v>1.856385537296749</v>
      </c>
      <c r="M4" s="4">
        <v>1.7036408399058711</v>
      </c>
      <c r="N4">
        <v>0.1617446019877628</v>
      </c>
    </row>
    <row r="5" spans="1:14">
      <c r="A5" t="s">
        <v>31</v>
      </c>
      <c r="B5" s="4">
        <v>3.667621220634933</v>
      </c>
      <c r="C5" s="4">
        <v>3.0276037415507893</v>
      </c>
      <c r="D5" s="4">
        <v>3.0294778173167121</v>
      </c>
      <c r="E5">
        <v>3.2415675931674781</v>
      </c>
      <c r="F5">
        <v>0.30126638063196581</v>
      </c>
      <c r="G5">
        <v>2.0510175948741134E-4</v>
      </c>
      <c r="H5">
        <v>1.049345776821033E-2</v>
      </c>
      <c r="J5" s="4">
        <v>3.1857891458118459</v>
      </c>
      <c r="K5" s="4">
        <v>2.5457716667277022</v>
      </c>
      <c r="L5" s="4">
        <v>2.547645742493625</v>
      </c>
      <c r="M5" s="4">
        <v>2.759735518344391</v>
      </c>
      <c r="N5">
        <v>0.36897445460170697</v>
      </c>
    </row>
    <row r="6" spans="1:14">
      <c r="A6" t="s">
        <v>32</v>
      </c>
      <c r="B6" s="4">
        <v>0.88000000000000012</v>
      </c>
      <c r="C6" s="4">
        <v>1.08</v>
      </c>
      <c r="D6" s="4">
        <v>1.04</v>
      </c>
      <c r="E6">
        <v>1</v>
      </c>
      <c r="F6">
        <v>8.640987597877145E-2</v>
      </c>
      <c r="G6">
        <v>1.0773476564795441E-3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81119-C45D-1E40-BA01-0D10FA446203}">
  <dimension ref="A1:T11"/>
  <sheetViews>
    <sheetView workbookViewId="0">
      <selection activeCell="D23" sqref="D23"/>
    </sheetView>
  </sheetViews>
  <sheetFormatPr baseColWidth="10" defaultRowHeight="16"/>
  <sheetData>
    <row r="1" spans="1:20">
      <c r="A1" s="14" t="s">
        <v>129</v>
      </c>
    </row>
    <row r="2" spans="1:20">
      <c r="A2" s="1"/>
      <c r="B2" s="10" t="s">
        <v>0</v>
      </c>
      <c r="C2" s="10"/>
      <c r="D2" s="10"/>
      <c r="E2" s="10" t="s">
        <v>1</v>
      </c>
      <c r="F2" s="10"/>
      <c r="G2" s="10"/>
      <c r="H2" s="10" t="s">
        <v>2</v>
      </c>
      <c r="I2" s="10"/>
      <c r="J2" s="10"/>
      <c r="K2" s="1" t="s">
        <v>3</v>
      </c>
      <c r="L2" s="10" t="s">
        <v>4</v>
      </c>
      <c r="M2" s="10"/>
      <c r="N2" s="10"/>
      <c r="O2" s="1" t="s">
        <v>5</v>
      </c>
      <c r="P2" s="1" t="s">
        <v>6</v>
      </c>
      <c r="Q2" s="1" t="s">
        <v>7</v>
      </c>
      <c r="R2" s="1" t="s">
        <v>8</v>
      </c>
      <c r="S2" s="1" t="s">
        <v>9</v>
      </c>
      <c r="T2" s="1" t="s">
        <v>10</v>
      </c>
    </row>
    <row r="3" spans="1:20">
      <c r="A3" s="2" t="s">
        <v>11</v>
      </c>
      <c r="B3">
        <v>15.787312709856501</v>
      </c>
      <c r="C3">
        <v>15.726223409781699</v>
      </c>
      <c r="D3">
        <v>15.8330817114686</v>
      </c>
      <c r="E3">
        <v>17.231216437881098</v>
      </c>
      <c r="F3">
        <v>17.2538388889683</v>
      </c>
      <c r="G3">
        <v>17.203321146420201</v>
      </c>
      <c r="H3">
        <f t="shared" ref="H3:H11" si="0">2^(B3-E3)</f>
        <v>0.36757136155414388</v>
      </c>
      <c r="I3">
        <f t="shared" ref="I3:I11" si="1">2^(C3-F3)</f>
        <v>0.34685017577422655</v>
      </c>
      <c r="J3">
        <f t="shared" ref="J3:J11" si="2">2^(D3-G3)</f>
        <v>0.38682704382532207</v>
      </c>
      <c r="K3">
        <f>AVERAGE(H3:J3)</f>
        <v>0.36708286038456417</v>
      </c>
      <c r="L3" s="1">
        <v>3.2894736842105257</v>
      </c>
      <c r="M3" s="1">
        <v>3.5175438596491224</v>
      </c>
      <c r="N3" s="1">
        <v>4.0438596491228056</v>
      </c>
      <c r="O3" s="1">
        <f t="shared" ref="O3:O11" si="3">AVERAGE(L3:N3)</f>
        <v>3.6169590643274847</v>
      </c>
      <c r="P3" s="1">
        <f t="shared" ref="P3:P11" si="4">L3/H3</f>
        <v>8.9492110329329364</v>
      </c>
      <c r="Q3" s="1">
        <f t="shared" ref="Q3:Q11" si="5">M3/I3</f>
        <v>10.14139275494783</v>
      </c>
      <c r="R3" s="1">
        <f t="shared" ref="R3:R11" si="6">N3/J3</f>
        <v>10.453921755659035</v>
      </c>
      <c r="S3" s="1">
        <f>AVERAGE(P3:R3)</f>
        <v>9.8481751811799345</v>
      </c>
      <c r="T3" s="1">
        <f>STDEV(P3:R3)</f>
        <v>0.79405352398089224</v>
      </c>
    </row>
    <row r="4" spans="1:20">
      <c r="A4" s="2" t="s">
        <v>12</v>
      </c>
      <c r="B4">
        <v>15.0079273247472</v>
      </c>
      <c r="C4">
        <v>14.996101185853799</v>
      </c>
      <c r="D4">
        <v>14.998544411274199</v>
      </c>
      <c r="E4">
        <v>13.0881630275001</v>
      </c>
      <c r="F4">
        <v>13.155396251694301</v>
      </c>
      <c r="G4">
        <v>13.1258437769258</v>
      </c>
      <c r="H4">
        <f t="shared" si="0"/>
        <v>3.7836123823037573</v>
      </c>
      <c r="I4">
        <f t="shared" si="1"/>
        <v>3.5818500309494894</v>
      </c>
      <c r="J4">
        <f t="shared" si="2"/>
        <v>3.662174749239798</v>
      </c>
      <c r="K4">
        <f t="shared" ref="K4:K11" si="7">AVERAGE(H4:J4)</f>
        <v>3.6758790541643482</v>
      </c>
      <c r="L4" s="1">
        <v>36.377192982456137</v>
      </c>
      <c r="M4" s="1">
        <v>30.53508771929824</v>
      </c>
      <c r="N4" s="1">
        <v>38.324561403508767</v>
      </c>
      <c r="O4" s="1">
        <f t="shared" si="3"/>
        <v>35.078947368421048</v>
      </c>
      <c r="P4" s="1">
        <f t="shared" si="4"/>
        <v>9.6144079537838056</v>
      </c>
      <c r="Q4" s="1">
        <f t="shared" si="5"/>
        <v>8.5249486872581013</v>
      </c>
      <c r="R4" s="1">
        <f t="shared" si="6"/>
        <v>10.464973418175706</v>
      </c>
      <c r="S4" s="1">
        <f t="shared" ref="S4:S11" si="8">AVERAGE(P4:R4)</f>
        <v>9.5347766864058716</v>
      </c>
      <c r="T4" s="1">
        <f t="shared" ref="T4:T11" si="9">STDEV(P4:R4)</f>
        <v>0.97246071550533264</v>
      </c>
    </row>
    <row r="5" spans="1:20">
      <c r="A5" s="1" t="s">
        <v>13</v>
      </c>
      <c r="B5">
        <v>15.595503602543801</v>
      </c>
      <c r="C5">
        <v>15.419012401402099</v>
      </c>
      <c r="D5">
        <v>15.4645437431213</v>
      </c>
      <c r="E5">
        <v>14.4008268738248</v>
      </c>
      <c r="F5">
        <v>14.2698330449</v>
      </c>
      <c r="G5">
        <v>14.3746552070935</v>
      </c>
      <c r="H5">
        <f t="shared" si="0"/>
        <v>2.2889353715049174</v>
      </c>
      <c r="I5">
        <f t="shared" si="1"/>
        <v>2.2178769975422514</v>
      </c>
      <c r="J5">
        <f t="shared" si="2"/>
        <v>2.1285759027825621</v>
      </c>
      <c r="K5">
        <f t="shared" si="7"/>
        <v>2.2117960906099103</v>
      </c>
      <c r="L5" s="1">
        <v>36.5</v>
      </c>
      <c r="M5" s="1">
        <v>38.868421052631575</v>
      </c>
      <c r="N5" s="1">
        <v>39.956140350877192</v>
      </c>
      <c r="O5" s="1">
        <f t="shared" si="3"/>
        <v>38.441520467836256</v>
      </c>
      <c r="P5" s="1">
        <f t="shared" si="4"/>
        <v>15.946278105703861</v>
      </c>
      <c r="Q5" s="1">
        <f t="shared" si="5"/>
        <v>17.52505711349356</v>
      </c>
      <c r="R5" s="1">
        <f t="shared" si="6"/>
        <v>18.771301647568631</v>
      </c>
      <c r="S5" s="1">
        <f t="shared" si="8"/>
        <v>17.414212288922016</v>
      </c>
      <c r="T5" s="1">
        <f t="shared" si="9"/>
        <v>1.4157699086974775</v>
      </c>
    </row>
    <row r="6" spans="1:20">
      <c r="A6" s="1" t="s">
        <v>14</v>
      </c>
      <c r="B6">
        <v>14.9387905181331</v>
      </c>
      <c r="C6">
        <v>15.293004953551099</v>
      </c>
      <c r="D6">
        <v>15.0946702757618</v>
      </c>
      <c r="E6">
        <v>13.4509889366738</v>
      </c>
      <c r="F6">
        <v>13.762980110317701</v>
      </c>
      <c r="G6">
        <v>13.6240543361404</v>
      </c>
      <c r="H6">
        <f t="shared" si="0"/>
        <v>2.8046127472465163</v>
      </c>
      <c r="I6">
        <f t="shared" si="1"/>
        <v>2.8879081204442869</v>
      </c>
      <c r="J6">
        <f t="shared" si="2"/>
        <v>2.771401897169754</v>
      </c>
      <c r="K6">
        <f t="shared" si="7"/>
        <v>2.8213075882868526</v>
      </c>
      <c r="L6" s="1">
        <v>43.517543859649123</v>
      </c>
      <c r="M6" s="1">
        <v>47.640350877192972</v>
      </c>
      <c r="N6" s="1">
        <v>45.219298245614034</v>
      </c>
      <c r="O6" s="1">
        <f t="shared" si="3"/>
        <v>45.459064327485379</v>
      </c>
      <c r="P6" s="1">
        <f t="shared" si="4"/>
        <v>15.516418051787481</v>
      </c>
      <c r="Q6" s="1">
        <f t="shared" si="5"/>
        <v>16.496491193723919</v>
      </c>
      <c r="R6" s="1">
        <f t="shared" si="6"/>
        <v>16.316398675989021</v>
      </c>
      <c r="S6" s="1">
        <f t="shared" si="8"/>
        <v>16.109769307166808</v>
      </c>
      <c r="T6" s="1">
        <f t="shared" si="9"/>
        <v>0.5216872750328404</v>
      </c>
    </row>
    <row r="7" spans="1:20">
      <c r="A7" s="1" t="s">
        <v>15</v>
      </c>
      <c r="B7">
        <v>14.956834934232999</v>
      </c>
      <c r="C7">
        <v>14.9973991372282</v>
      </c>
      <c r="D7">
        <v>14.8965587835193</v>
      </c>
      <c r="E7">
        <v>14.837841421080601</v>
      </c>
      <c r="F7">
        <v>14.724385110536</v>
      </c>
      <c r="G7">
        <v>14.801505367379701</v>
      </c>
      <c r="H7">
        <f t="shared" si="0"/>
        <v>1.0859769733894755</v>
      </c>
      <c r="I7">
        <f t="shared" si="1"/>
        <v>1.2083295913923835</v>
      </c>
      <c r="J7">
        <f t="shared" si="2"/>
        <v>1.0681049541650243</v>
      </c>
      <c r="K7">
        <f t="shared" si="7"/>
        <v>1.1208038396489612</v>
      </c>
      <c r="L7" s="1">
        <v>26.956140350877192</v>
      </c>
      <c r="M7" s="1">
        <v>27.780701754385962</v>
      </c>
      <c r="N7" s="1">
        <v>33.39473684210526</v>
      </c>
      <c r="O7" s="1">
        <f t="shared" si="3"/>
        <v>29.377192982456137</v>
      </c>
      <c r="P7" s="1">
        <f t="shared" si="4"/>
        <v>24.82201834053955</v>
      </c>
      <c r="Q7" s="1">
        <f t="shared" si="5"/>
        <v>22.990996787866194</v>
      </c>
      <c r="R7" s="1">
        <f t="shared" si="6"/>
        <v>31.26540768478236</v>
      </c>
      <c r="S7" s="1">
        <f t="shared" si="8"/>
        <v>26.359474271062698</v>
      </c>
      <c r="T7" s="1">
        <f t="shared" si="9"/>
        <v>4.346181884882089</v>
      </c>
    </row>
    <row r="8" spans="1:20">
      <c r="A8" s="1" t="s">
        <v>16</v>
      </c>
      <c r="B8">
        <v>15.962462737857001</v>
      </c>
      <c r="C8">
        <v>16.084174464500101</v>
      </c>
      <c r="D8">
        <v>15.9972811535199</v>
      </c>
      <c r="E8">
        <v>16.689140953781099</v>
      </c>
      <c r="F8">
        <v>16.726966506596799</v>
      </c>
      <c r="G8">
        <v>16.730786352443399</v>
      </c>
      <c r="H8">
        <f t="shared" si="0"/>
        <v>0.60429369058045268</v>
      </c>
      <c r="I8">
        <f t="shared" si="1"/>
        <v>0.64047224516133605</v>
      </c>
      <c r="J8">
        <f t="shared" si="2"/>
        <v>0.6014408652360459</v>
      </c>
      <c r="K8">
        <f t="shared" si="7"/>
        <v>0.61540226699261147</v>
      </c>
      <c r="L8" s="1">
        <v>24.35964912280701</v>
      </c>
      <c r="M8" s="1">
        <v>24.377192982456144</v>
      </c>
      <c r="N8" s="1">
        <v>21.026315789473685</v>
      </c>
      <c r="O8" s="1">
        <f t="shared" si="3"/>
        <v>23.254385964912277</v>
      </c>
      <c r="P8" s="1">
        <f t="shared" si="4"/>
        <v>40.310944003748268</v>
      </c>
      <c r="Q8" s="1">
        <f t="shared" si="5"/>
        <v>38.061279261703973</v>
      </c>
      <c r="R8" s="1">
        <f t="shared" si="6"/>
        <v>34.959905461730713</v>
      </c>
      <c r="S8" s="1">
        <f t="shared" si="8"/>
        <v>37.777376242394318</v>
      </c>
      <c r="T8" s="1">
        <f t="shared" si="9"/>
        <v>2.6867925232178229</v>
      </c>
    </row>
    <row r="9" spans="1:20">
      <c r="A9" s="1" t="s">
        <v>17</v>
      </c>
      <c r="B9">
        <v>15.0813949252572</v>
      </c>
      <c r="C9">
        <v>15.045055446739299</v>
      </c>
      <c r="D9">
        <v>15.018979544181001</v>
      </c>
      <c r="E9">
        <v>14.3634180171923</v>
      </c>
      <c r="F9">
        <v>14.2062955372497</v>
      </c>
      <c r="G9">
        <v>14.275980963108999</v>
      </c>
      <c r="H9">
        <f t="shared" si="0"/>
        <v>1.6448738091835766</v>
      </c>
      <c r="I9">
        <f t="shared" si="1"/>
        <v>1.788512138076487</v>
      </c>
      <c r="J9">
        <f t="shared" si="2"/>
        <v>1.6736508392869553</v>
      </c>
      <c r="K9">
        <f t="shared" si="7"/>
        <v>1.7023455955156728</v>
      </c>
      <c r="L9" s="1">
        <v>41.657894736842103</v>
      </c>
      <c r="M9" s="1">
        <v>53.131578947368425</v>
      </c>
      <c r="N9" s="1">
        <v>52.114035087719294</v>
      </c>
      <c r="O9" s="1">
        <f t="shared" si="3"/>
        <v>48.967836257309934</v>
      </c>
      <c r="P9" s="1">
        <f t="shared" si="4"/>
        <v>25.325890961519264</v>
      </c>
      <c r="Q9" s="1">
        <f t="shared" si="5"/>
        <v>29.70713914444578</v>
      </c>
      <c r="R9" s="1">
        <f t="shared" si="6"/>
        <v>31.137937414665316</v>
      </c>
      <c r="S9" s="1">
        <f t="shared" si="8"/>
        <v>28.723655840210117</v>
      </c>
      <c r="T9" s="1">
        <f t="shared" si="9"/>
        <v>3.0282669219645451</v>
      </c>
    </row>
    <row r="10" spans="1:20">
      <c r="A10" s="3" t="s">
        <v>18</v>
      </c>
      <c r="B10">
        <v>15.1543860670218</v>
      </c>
      <c r="C10">
        <v>15.134901107145099</v>
      </c>
      <c r="D10">
        <v>15.194842800948599</v>
      </c>
      <c r="E10">
        <v>14.345534000000001</v>
      </c>
      <c r="F10">
        <v>14.1926536885179</v>
      </c>
      <c r="G10">
        <v>14.356402496662101</v>
      </c>
      <c r="H10">
        <f t="shared" si="0"/>
        <v>1.7518169907895329</v>
      </c>
      <c r="I10">
        <f t="shared" si="1"/>
        <v>1.9215192354422117</v>
      </c>
      <c r="J10">
        <f t="shared" si="2"/>
        <v>1.7881159667045849</v>
      </c>
      <c r="K10">
        <f t="shared" si="7"/>
        <v>1.8204840643121099</v>
      </c>
      <c r="L10" s="1">
        <v>41.535087719298232</v>
      </c>
      <c r="M10" s="1">
        <v>41.815789473684212</v>
      </c>
      <c r="N10" s="1">
        <v>48.324561403508767</v>
      </c>
      <c r="O10" s="1">
        <f t="shared" si="3"/>
        <v>43.891812865497066</v>
      </c>
      <c r="P10" s="1">
        <f t="shared" si="4"/>
        <v>23.709718502375427</v>
      </c>
      <c r="Q10" s="1">
        <f t="shared" si="5"/>
        <v>21.76183756186072</v>
      </c>
      <c r="R10" s="1">
        <f t="shared" si="6"/>
        <v>27.025406798737276</v>
      </c>
      <c r="S10" s="1">
        <f t="shared" si="8"/>
        <v>24.165654287657805</v>
      </c>
      <c r="T10" s="1">
        <f t="shared" si="9"/>
        <v>2.6612400038467232</v>
      </c>
    </row>
    <row r="11" spans="1:20">
      <c r="A11" s="3" t="s">
        <v>19</v>
      </c>
      <c r="B11">
        <v>15.223408519746</v>
      </c>
      <c r="C11">
        <v>15.277125309735499</v>
      </c>
      <c r="D11">
        <v>15.2944818256404</v>
      </c>
      <c r="E11">
        <v>15.4321248148677</v>
      </c>
      <c r="F11">
        <v>15.4375898840697</v>
      </c>
      <c r="G11">
        <v>15.502761684376599</v>
      </c>
      <c r="H11">
        <f t="shared" si="0"/>
        <v>0.86530683578357714</v>
      </c>
      <c r="I11">
        <f t="shared" si="1"/>
        <v>0.89473690279591056</v>
      </c>
      <c r="J11">
        <f t="shared" si="2"/>
        <v>0.86556864337655604</v>
      </c>
      <c r="K11">
        <f t="shared" si="7"/>
        <v>0.87520412731868136</v>
      </c>
      <c r="L11" s="1">
        <v>40.096491228070164</v>
      </c>
      <c r="M11" s="1">
        <v>40.078947368421048</v>
      </c>
      <c r="N11" s="1">
        <v>38.956140350877185</v>
      </c>
      <c r="O11" s="1">
        <f t="shared" si="3"/>
        <v>39.710526315789458</v>
      </c>
      <c r="P11" s="1">
        <f t="shared" si="4"/>
        <v>46.337887983701009</v>
      </c>
      <c r="Q11" s="1">
        <f t="shared" si="5"/>
        <v>44.794114608641614</v>
      </c>
      <c r="R11" s="1">
        <f t="shared" si="6"/>
        <v>45.0064135859988</v>
      </c>
      <c r="S11" s="1">
        <f t="shared" si="8"/>
        <v>45.379472059447131</v>
      </c>
      <c r="T11" s="1">
        <f t="shared" si="9"/>
        <v>0.83677268528810955</v>
      </c>
    </row>
  </sheetData>
  <mergeCells count="4">
    <mergeCell ref="B2:D2"/>
    <mergeCell ref="E2:G2"/>
    <mergeCell ref="H2:J2"/>
    <mergeCell ref="L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5813-7ADB-5F4D-9C83-6B5323A05E4C}">
  <dimension ref="A1:A12"/>
  <sheetViews>
    <sheetView zoomScale="91" workbookViewId="0"/>
  </sheetViews>
  <sheetFormatPr baseColWidth="10" defaultRowHeight="16"/>
  <sheetData>
    <row r="1" spans="1:1">
      <c r="A1" s="15" t="s">
        <v>133</v>
      </c>
    </row>
    <row r="12" spans="1:1" ht="18">
      <c r="A12" s="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71C9-10BC-A744-8C81-8ABDEEE5E550}">
  <dimension ref="A1"/>
  <sheetViews>
    <sheetView workbookViewId="0"/>
  </sheetViews>
  <sheetFormatPr baseColWidth="10" defaultRowHeight="16"/>
  <sheetData>
    <row r="1" spans="1:1">
      <c r="A1" s="15" t="s">
        <v>134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EF34-EACB-BC46-B3F2-D895BEC87547}">
  <dimension ref="A1:F8"/>
  <sheetViews>
    <sheetView workbookViewId="0">
      <selection activeCell="D14" sqref="D14"/>
    </sheetView>
  </sheetViews>
  <sheetFormatPr baseColWidth="10" defaultRowHeight="16"/>
  <sheetData>
    <row r="1" spans="1:6">
      <c r="A1" s="15" t="s">
        <v>135</v>
      </c>
    </row>
    <row r="2" spans="1:6">
      <c r="A2" t="s">
        <v>37</v>
      </c>
      <c r="B2" s="13" t="s">
        <v>27</v>
      </c>
      <c r="C2" s="13" t="s">
        <v>28</v>
      </c>
      <c r="D2" s="13" t="s">
        <v>29</v>
      </c>
      <c r="F2" s="12" t="s">
        <v>127</v>
      </c>
    </row>
    <row r="3" spans="1:6">
      <c r="A3" t="s">
        <v>39</v>
      </c>
      <c r="B3">
        <v>7.0000000000000007E-2</v>
      </c>
      <c r="C3">
        <v>0.05</v>
      </c>
      <c r="D3">
        <v>0.06</v>
      </c>
      <c r="F3" t="s">
        <v>38</v>
      </c>
    </row>
    <row r="4" spans="1:6">
      <c r="A4" t="s">
        <v>36</v>
      </c>
      <c r="B4">
        <v>0.55000000000000004</v>
      </c>
      <c r="C4">
        <v>0.6</v>
      </c>
      <c r="D4">
        <v>0.59</v>
      </c>
    </row>
    <row r="5" spans="1:6">
      <c r="A5" t="s">
        <v>30</v>
      </c>
      <c r="B5">
        <v>0.32</v>
      </c>
      <c r="C5">
        <v>0.33</v>
      </c>
      <c r="D5">
        <v>0.35</v>
      </c>
    </row>
    <row r="6" spans="1:6">
      <c r="A6" t="s">
        <v>33</v>
      </c>
      <c r="B6">
        <v>0.45</v>
      </c>
      <c r="C6">
        <v>0.46</v>
      </c>
      <c r="D6">
        <v>0.44</v>
      </c>
    </row>
    <row r="7" spans="1:6">
      <c r="A7" t="s">
        <v>34</v>
      </c>
      <c r="B7">
        <v>0.5</v>
      </c>
      <c r="C7">
        <v>0.48</v>
      </c>
      <c r="D7">
        <v>0.47</v>
      </c>
    </row>
    <row r="8" spans="1:6">
      <c r="A8" t="s">
        <v>35</v>
      </c>
      <c r="B8">
        <v>0.5</v>
      </c>
      <c r="C8">
        <v>0.49</v>
      </c>
      <c r="D8">
        <v>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F8A8-4FC0-A94A-8700-F6524527F1AC}">
  <dimension ref="A1:F12"/>
  <sheetViews>
    <sheetView workbookViewId="0"/>
  </sheetViews>
  <sheetFormatPr baseColWidth="10" defaultRowHeight="16"/>
  <sheetData>
    <row r="1" spans="1:6">
      <c r="A1" s="15" t="s">
        <v>137</v>
      </c>
    </row>
    <row r="2" spans="1:6">
      <c r="B2" s="10" t="s">
        <v>4</v>
      </c>
      <c r="C2" s="10"/>
      <c r="D2" s="10"/>
    </row>
    <row r="3" spans="1:6">
      <c r="B3" s="9" t="s">
        <v>27</v>
      </c>
      <c r="C3" s="9" t="s">
        <v>28</v>
      </c>
      <c r="D3" s="9" t="s">
        <v>29</v>
      </c>
      <c r="E3" s="11"/>
      <c r="F3" s="12" t="s">
        <v>127</v>
      </c>
    </row>
    <row r="4" spans="1:6">
      <c r="A4" s="2" t="s">
        <v>11</v>
      </c>
      <c r="B4" s="1">
        <v>3.2894736842105257</v>
      </c>
      <c r="C4" s="1">
        <v>3.5175438596491224</v>
      </c>
      <c r="D4" s="1">
        <v>4.0438596491228056</v>
      </c>
    </row>
    <row r="5" spans="1:6">
      <c r="A5" s="2" t="s">
        <v>12</v>
      </c>
      <c r="B5" s="1">
        <v>36.377192982456137</v>
      </c>
      <c r="C5" s="1">
        <v>30.53508771929824</v>
      </c>
      <c r="D5" s="1">
        <v>38.324561403508767</v>
      </c>
    </row>
    <row r="6" spans="1:6">
      <c r="A6" s="1" t="s">
        <v>13</v>
      </c>
      <c r="B6" s="1">
        <v>36.5</v>
      </c>
      <c r="C6" s="1">
        <v>38.868421052631575</v>
      </c>
      <c r="D6" s="1">
        <v>39.956140350877192</v>
      </c>
    </row>
    <row r="7" spans="1:6">
      <c r="A7" s="1" t="s">
        <v>14</v>
      </c>
      <c r="B7" s="1">
        <v>43.517543859649123</v>
      </c>
      <c r="C7" s="1">
        <v>47.640350877192972</v>
      </c>
      <c r="D7" s="1">
        <v>45.219298245614034</v>
      </c>
    </row>
    <row r="8" spans="1:6">
      <c r="A8" s="1" t="s">
        <v>15</v>
      </c>
      <c r="B8" s="1">
        <v>26.956140350877192</v>
      </c>
      <c r="C8" s="1">
        <v>27.780701754385962</v>
      </c>
      <c r="D8" s="1">
        <v>33.39473684210526</v>
      </c>
    </row>
    <row r="9" spans="1:6">
      <c r="A9" s="1" t="s">
        <v>16</v>
      </c>
      <c r="B9" s="1">
        <v>24.35964912280701</v>
      </c>
      <c r="C9" s="1">
        <v>24.377192982456144</v>
      </c>
      <c r="D9" s="1">
        <v>21.026315789473685</v>
      </c>
    </row>
    <row r="10" spans="1:6">
      <c r="A10" s="1" t="s">
        <v>17</v>
      </c>
      <c r="B10" s="1">
        <v>41.657894736842103</v>
      </c>
      <c r="C10" s="1">
        <v>53.131578947368425</v>
      </c>
      <c r="D10" s="1">
        <v>52.114035087719294</v>
      </c>
    </row>
    <row r="11" spans="1:6">
      <c r="A11" s="3" t="s">
        <v>18</v>
      </c>
      <c r="B11" s="1">
        <v>41.535087719298232</v>
      </c>
      <c r="C11" s="1">
        <v>41.815789473684212</v>
      </c>
      <c r="D11" s="1">
        <v>48.324561403508767</v>
      </c>
    </row>
    <row r="12" spans="1:6">
      <c r="A12" s="3" t="s">
        <v>19</v>
      </c>
      <c r="B12" s="1">
        <v>40.096491228070164</v>
      </c>
      <c r="C12" s="1">
        <v>40.078947368421048</v>
      </c>
      <c r="D12" s="1">
        <v>38.956140350877185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3b</vt:lpstr>
      <vt:lpstr>Fig. 4a</vt:lpstr>
      <vt:lpstr>Fig. 4c</vt:lpstr>
      <vt:lpstr>Fig. 7b</vt:lpstr>
      <vt:lpstr>Fig. 7c</vt:lpstr>
      <vt:lpstr>Supp Fig. 8</vt:lpstr>
      <vt:lpstr>Supp Fig. 16b</vt:lpstr>
      <vt:lpstr>Supp Fig. 16c</vt:lpstr>
      <vt:lpstr>Supp Fig. 17a</vt:lpstr>
      <vt:lpstr>Supp Fig. 17b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Boob, Aashutosh Girish</dc:creator>
  <cp:lastModifiedBy>Boob, Aashutosh Girish</cp:lastModifiedBy>
  <dcterms:created xsi:type="dcterms:W3CDTF">2025-02-26T02:46:06Z</dcterms:created>
  <dcterms:modified xsi:type="dcterms:W3CDTF">2025-03-05T04:20:09Z</dcterms:modified>
</cp:coreProperties>
</file>