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o Lab\paper\VP Glu and arousal\VP-LC arousal and anesthesia\manuscript\submission\final revision\"/>
    </mc:Choice>
  </mc:AlternateContent>
  <xr:revisionPtr revIDLastSave="0" documentId="13_ncr:1_{9E53B70F-F070-4C25-AADA-A0CE87306A0B}" xr6:coauthVersionLast="47" xr6:coauthVersionMax="47" xr10:uidLastSave="{00000000-0000-0000-0000-000000000000}"/>
  <bookViews>
    <workbookView xWindow="-48720" yWindow="2880" windowWidth="38700" windowHeight="15285" activeTab="7" xr2:uid="{243EB97E-9C5D-4B7F-8A71-EA2CA7CC3D49}"/>
  </bookViews>
  <sheets>
    <sheet name="Fig 1" sheetId="1" r:id="rId1"/>
    <sheet name="Fig 2" sheetId="2" r:id="rId2"/>
    <sheet name="Fig 3" sheetId="3" r:id="rId3"/>
    <sheet name="Fig 4" sheetId="4" r:id="rId4"/>
    <sheet name="Fig 5" sheetId="5" r:id="rId5"/>
    <sheet name="Fig 6" sheetId="6" r:id="rId6"/>
    <sheet name="Fig 7" sheetId="7" r:id="rId7"/>
    <sheet name="Fig 8" sheetId="8" r:id="rId8"/>
    <sheet name="Fig S1" sheetId="9" r:id="rId9"/>
    <sheet name="Fig S2" sheetId="10" r:id="rId10"/>
    <sheet name="Fig S3" sheetId="11" r:id="rId11"/>
    <sheet name="Fig. S5" sheetId="29" r:id="rId12"/>
    <sheet name="Fig S6" sheetId="13" r:id="rId13"/>
    <sheet name="Fig. S7" sheetId="14" r:id="rId14"/>
    <sheet name="Fig S8" sheetId="28" r:id="rId15"/>
    <sheet name="Fig S9" sheetId="30" r:id="rId16"/>
    <sheet name="Fig. S10" sheetId="15" r:id="rId17"/>
    <sheet name="Fig. S11" sheetId="16" r:id="rId18"/>
    <sheet name="Fig S12" sheetId="32" r:id="rId19"/>
    <sheet name="Fig S13" sheetId="17" r:id="rId20"/>
    <sheet name="Fig S14" sheetId="31" r:id="rId21"/>
    <sheet name="Fig S15" sheetId="18" r:id="rId22"/>
    <sheet name="Fig S16" sheetId="43" r:id="rId23"/>
    <sheet name="Fig S17" sheetId="44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43" l="1"/>
  <c r="H9" i="43"/>
  <c r="H8" i="43"/>
  <c r="D5" i="43"/>
  <c r="T4" i="31"/>
  <c r="T5" i="31"/>
  <c r="T6" i="31"/>
  <c r="T7" i="31"/>
  <c r="T13" i="31"/>
  <c r="T14" i="31"/>
  <c r="T15" i="31"/>
  <c r="T16" i="31"/>
  <c r="T17" i="31"/>
  <c r="T24" i="31"/>
  <c r="T25" i="31"/>
  <c r="T26" i="31"/>
  <c r="T27" i="31"/>
  <c r="T28" i="31"/>
  <c r="T34" i="31"/>
  <c r="T35" i="31"/>
  <c r="T36" i="31"/>
  <c r="T37" i="31"/>
  <c r="T38" i="31"/>
  <c r="T46" i="31"/>
  <c r="T47" i="31"/>
  <c r="T48" i="31"/>
  <c r="T49" i="31"/>
  <c r="T50" i="31"/>
  <c r="T56" i="31"/>
  <c r="T57" i="31"/>
  <c r="T58" i="31"/>
  <c r="T59" i="31"/>
  <c r="T60" i="31"/>
  <c r="S4" i="31"/>
  <c r="S5" i="31"/>
  <c r="S6" i="31"/>
  <c r="S7" i="31"/>
  <c r="S13" i="31"/>
  <c r="S14" i="31"/>
  <c r="S15" i="31"/>
  <c r="S16" i="31"/>
  <c r="S17" i="31"/>
  <c r="S24" i="31"/>
  <c r="S25" i="31"/>
  <c r="S26" i="31"/>
  <c r="S27" i="31"/>
  <c r="S28" i="31"/>
  <c r="S34" i="31"/>
  <c r="S35" i="31"/>
  <c r="S36" i="31"/>
  <c r="S37" i="31"/>
  <c r="S38" i="31"/>
  <c r="S46" i="31"/>
  <c r="S47" i="31"/>
  <c r="S48" i="31"/>
  <c r="S49" i="31"/>
  <c r="S50" i="31"/>
  <c r="S56" i="31"/>
  <c r="S57" i="31"/>
  <c r="S58" i="31"/>
  <c r="S59" i="31"/>
  <c r="S60" i="31"/>
  <c r="T3" i="31"/>
  <c r="S3" i="31"/>
  <c r="K54" i="15"/>
  <c r="L54" i="15"/>
  <c r="M54" i="15"/>
  <c r="N54" i="15"/>
  <c r="K25" i="10"/>
  <c r="K26" i="10"/>
  <c r="K27" i="10"/>
  <c r="K28" i="10"/>
  <c r="K31" i="10"/>
  <c r="K32" i="10"/>
  <c r="K33" i="10"/>
  <c r="K34" i="10"/>
  <c r="K24" i="10"/>
  <c r="J25" i="10"/>
  <c r="J26" i="10"/>
  <c r="J27" i="10"/>
  <c r="J28" i="10"/>
  <c r="J31" i="10"/>
  <c r="J32" i="10"/>
  <c r="J33" i="10"/>
  <c r="J34" i="10"/>
  <c r="J35" i="10"/>
  <c r="J24" i="10"/>
  <c r="D6" i="7"/>
  <c r="C6" i="7"/>
  <c r="D5" i="7"/>
  <c r="C5" i="7"/>
  <c r="H16" i="28"/>
  <c r="G16" i="28"/>
  <c r="H15" i="28"/>
  <c r="G15" i="28"/>
  <c r="H14" i="28"/>
  <c r="G14" i="28"/>
  <c r="H13" i="28"/>
  <c r="G13" i="28"/>
  <c r="H12" i="28"/>
  <c r="G12" i="28"/>
  <c r="H11" i="28"/>
  <c r="G11" i="28"/>
  <c r="H10" i="28"/>
  <c r="G10" i="28"/>
  <c r="H9" i="28"/>
  <c r="G9" i="28"/>
  <c r="H8" i="28"/>
  <c r="G8" i="28"/>
  <c r="H7" i="28"/>
  <c r="G7" i="28"/>
  <c r="H6" i="28"/>
  <c r="G6" i="28"/>
  <c r="H5" i="28"/>
  <c r="G5" i="28"/>
  <c r="H4" i="28"/>
  <c r="G4" i="28"/>
  <c r="H3" i="28"/>
  <c r="G3" i="28"/>
  <c r="H2" i="28"/>
  <c r="G2" i="28"/>
  <c r="N60" i="11"/>
  <c r="M60" i="11"/>
  <c r="N59" i="11"/>
  <c r="M59" i="11"/>
  <c r="N58" i="11"/>
  <c r="M58" i="11"/>
  <c r="N57" i="11"/>
  <c r="M57" i="11"/>
  <c r="N56" i="11"/>
  <c r="M56" i="11"/>
  <c r="M50" i="11"/>
  <c r="N50" i="11"/>
  <c r="M51" i="11"/>
  <c r="N51" i="11"/>
  <c r="M52" i="11"/>
  <c r="N52" i="11"/>
  <c r="M53" i="11"/>
  <c r="N53" i="11"/>
  <c r="N49" i="11"/>
  <c r="M49" i="11"/>
  <c r="V32" i="3" l="1"/>
  <c r="W32" i="3"/>
  <c r="V33" i="3"/>
  <c r="W33" i="3"/>
  <c r="V34" i="3"/>
  <c r="W34" i="3"/>
  <c r="V35" i="3"/>
  <c r="W35" i="3"/>
  <c r="W31" i="3"/>
  <c r="V31" i="3"/>
  <c r="V39" i="3"/>
  <c r="W39" i="3"/>
  <c r="V40" i="3"/>
  <c r="W40" i="3"/>
  <c r="V41" i="3"/>
  <c r="W41" i="3"/>
  <c r="V42" i="3"/>
  <c r="W42" i="3"/>
  <c r="W38" i="3"/>
  <c r="V38" i="3"/>
  <c r="V4" i="3"/>
  <c r="W4" i="3"/>
  <c r="V5" i="3"/>
  <c r="W5" i="3"/>
  <c r="V6" i="3"/>
  <c r="W6" i="3"/>
  <c r="V7" i="3"/>
  <c r="W7" i="3"/>
  <c r="V8" i="3"/>
  <c r="W8" i="3"/>
  <c r="V12" i="3"/>
  <c r="W12" i="3"/>
  <c r="V13" i="3"/>
  <c r="W13" i="3"/>
  <c r="V14" i="3"/>
  <c r="W14" i="3"/>
  <c r="V15" i="3"/>
  <c r="W15" i="3"/>
  <c r="V16" i="3"/>
  <c r="W16" i="3"/>
  <c r="V18" i="3"/>
  <c r="V19" i="3"/>
  <c r="V20" i="3"/>
  <c r="V21" i="3"/>
  <c r="V22" i="3"/>
  <c r="V24" i="3"/>
  <c r="V25" i="3"/>
  <c r="V26" i="3"/>
  <c r="V27" i="3"/>
  <c r="V28" i="3"/>
  <c r="V46" i="3"/>
  <c r="V47" i="3"/>
  <c r="V48" i="3"/>
  <c r="V49" i="3"/>
  <c r="V50" i="3"/>
  <c r="V53" i="3"/>
  <c r="V54" i="3"/>
  <c r="V55" i="3"/>
  <c r="V56" i="3"/>
  <c r="V57" i="3"/>
  <c r="K38" i="15"/>
  <c r="L38" i="15"/>
  <c r="K37" i="15"/>
  <c r="L37" i="15"/>
  <c r="B24" i="15"/>
  <c r="C24" i="15"/>
  <c r="B23" i="15"/>
  <c r="C23" i="15"/>
  <c r="B10" i="15"/>
  <c r="C10" i="15"/>
  <c r="B9" i="15"/>
  <c r="L53" i="15"/>
  <c r="M53" i="15"/>
  <c r="N53" i="15"/>
  <c r="K53" i="15"/>
  <c r="L68" i="15"/>
  <c r="M68" i="15"/>
  <c r="N68" i="15"/>
  <c r="K68" i="15"/>
  <c r="L67" i="15"/>
  <c r="M67" i="15"/>
  <c r="N67" i="15"/>
  <c r="K67" i="15"/>
  <c r="Q15" i="15"/>
  <c r="Q16" i="15"/>
  <c r="Q17" i="15"/>
  <c r="Q18" i="15"/>
  <c r="Q19" i="15"/>
  <c r="Q21" i="15"/>
  <c r="Q22" i="15"/>
  <c r="Q23" i="15"/>
  <c r="Q24" i="15"/>
  <c r="Q25" i="15"/>
  <c r="P15" i="15"/>
  <c r="P16" i="15"/>
  <c r="P17" i="15"/>
  <c r="P18" i="15"/>
  <c r="P19" i="15"/>
  <c r="P21" i="15"/>
  <c r="P22" i="15"/>
  <c r="P23" i="15"/>
  <c r="P24" i="15"/>
  <c r="P25" i="15"/>
  <c r="Q3" i="15"/>
  <c r="Q4" i="15"/>
  <c r="Q5" i="15"/>
  <c r="Q6" i="15"/>
  <c r="Q8" i="15"/>
  <c r="Q9" i="15"/>
  <c r="Q10" i="15"/>
  <c r="Q11" i="15"/>
  <c r="Q12" i="15"/>
  <c r="Q2" i="15"/>
  <c r="P3" i="15"/>
  <c r="P4" i="15"/>
  <c r="P5" i="15"/>
  <c r="P6" i="15"/>
  <c r="P8" i="15"/>
  <c r="P9" i="15"/>
  <c r="P10" i="15"/>
  <c r="P11" i="15"/>
  <c r="P12" i="15"/>
  <c r="P2" i="15"/>
  <c r="M38" i="15"/>
  <c r="M37" i="15"/>
  <c r="D24" i="15"/>
  <c r="D23" i="15"/>
  <c r="D10" i="15"/>
  <c r="D9" i="15"/>
  <c r="C9" i="15"/>
  <c r="C22" i="16"/>
  <c r="D22" i="16"/>
  <c r="E22" i="16"/>
  <c r="G22" i="16"/>
  <c r="H22" i="16"/>
  <c r="I22" i="16"/>
  <c r="J22" i="16"/>
  <c r="M22" i="16"/>
  <c r="N22" i="16"/>
  <c r="O22" i="16"/>
  <c r="P22" i="16"/>
  <c r="R22" i="16"/>
  <c r="S22" i="16"/>
  <c r="T22" i="16"/>
  <c r="U22" i="16"/>
  <c r="B22" i="16"/>
  <c r="C21" i="16"/>
  <c r="D21" i="16"/>
  <c r="E21" i="16"/>
  <c r="G21" i="16"/>
  <c r="H21" i="16"/>
  <c r="I21" i="16"/>
  <c r="J21" i="16"/>
  <c r="M21" i="16"/>
  <c r="N21" i="16"/>
  <c r="O21" i="16"/>
  <c r="P21" i="16"/>
  <c r="R21" i="16"/>
  <c r="S21" i="16"/>
  <c r="T21" i="16"/>
  <c r="U21" i="16"/>
  <c r="B21" i="16"/>
  <c r="J2" i="13"/>
  <c r="K2" i="13"/>
  <c r="J3" i="13"/>
  <c r="K3" i="13"/>
  <c r="J4" i="13"/>
  <c r="K4" i="13"/>
  <c r="J7" i="13"/>
  <c r="K7" i="13"/>
  <c r="J8" i="13"/>
  <c r="K8" i="13"/>
  <c r="J9" i="13"/>
  <c r="K9" i="13"/>
  <c r="J12" i="13"/>
  <c r="K12" i="13"/>
  <c r="J13" i="13"/>
  <c r="K13" i="13"/>
  <c r="J14" i="13"/>
  <c r="K14" i="13"/>
  <c r="J18" i="13"/>
  <c r="K18" i="13"/>
  <c r="J19" i="13"/>
  <c r="K19" i="13"/>
  <c r="J20" i="13"/>
  <c r="K20" i="13"/>
  <c r="J23" i="13"/>
  <c r="K23" i="13"/>
  <c r="J24" i="13"/>
  <c r="K24" i="13"/>
  <c r="J25" i="13"/>
  <c r="K25" i="13"/>
  <c r="J28" i="13"/>
  <c r="K28" i="13"/>
  <c r="J29" i="13"/>
  <c r="K29" i="13"/>
  <c r="J30" i="13"/>
  <c r="K30" i="13"/>
  <c r="K35" i="10"/>
  <c r="C20" i="9"/>
  <c r="D20" i="9"/>
  <c r="E20" i="9"/>
  <c r="G20" i="9"/>
  <c r="H20" i="9"/>
  <c r="I20" i="9"/>
  <c r="J20" i="9"/>
  <c r="N20" i="9"/>
  <c r="O20" i="9"/>
  <c r="P20" i="9"/>
  <c r="Q20" i="9"/>
  <c r="S20" i="9"/>
  <c r="T20" i="9"/>
  <c r="U20" i="9"/>
  <c r="V20" i="9"/>
  <c r="B20" i="9"/>
  <c r="C19" i="9"/>
  <c r="D19" i="9"/>
  <c r="E19" i="9"/>
  <c r="G19" i="9"/>
  <c r="H19" i="9"/>
  <c r="I19" i="9"/>
  <c r="J19" i="9"/>
  <c r="N19" i="9"/>
  <c r="O19" i="9"/>
  <c r="P19" i="9"/>
  <c r="Q19" i="9"/>
  <c r="S19" i="9"/>
  <c r="T19" i="9"/>
  <c r="U19" i="9"/>
  <c r="V19" i="9"/>
  <c r="B19" i="9"/>
  <c r="P42" i="8"/>
  <c r="O42" i="8"/>
  <c r="N42" i="8"/>
  <c r="P41" i="8"/>
  <c r="O41" i="8"/>
  <c r="N41" i="8"/>
  <c r="P27" i="8"/>
  <c r="O27" i="8"/>
  <c r="N27" i="8"/>
  <c r="P26" i="8"/>
  <c r="O26" i="8"/>
  <c r="N26" i="8"/>
  <c r="O12" i="8"/>
  <c r="P12" i="8"/>
  <c r="P11" i="8"/>
  <c r="N12" i="8"/>
  <c r="O11" i="8"/>
  <c r="N11" i="8"/>
  <c r="G50" i="8"/>
  <c r="F50" i="8"/>
  <c r="E50" i="8"/>
  <c r="D50" i="8"/>
  <c r="C50" i="8"/>
  <c r="G49" i="8"/>
  <c r="F49" i="8"/>
  <c r="E49" i="8"/>
  <c r="D49" i="8"/>
  <c r="C49" i="8"/>
  <c r="I66" i="8"/>
  <c r="J60" i="8"/>
  <c r="J61" i="8"/>
  <c r="J62" i="8"/>
  <c r="J63" i="8"/>
  <c r="J66" i="8"/>
  <c r="J67" i="8"/>
  <c r="J68" i="8"/>
  <c r="J69" i="8"/>
  <c r="J70" i="8"/>
  <c r="J73" i="8"/>
  <c r="J74" i="8"/>
  <c r="J75" i="8"/>
  <c r="J76" i="8"/>
  <c r="J77" i="8"/>
  <c r="J59" i="8"/>
  <c r="I60" i="8"/>
  <c r="I61" i="8"/>
  <c r="I62" i="8"/>
  <c r="I63" i="8"/>
  <c r="I67" i="8"/>
  <c r="I68" i="8"/>
  <c r="I69" i="8"/>
  <c r="I70" i="8"/>
  <c r="I73" i="8"/>
  <c r="I74" i="8"/>
  <c r="I75" i="8"/>
  <c r="I76" i="8"/>
  <c r="I77" i="8"/>
  <c r="I59" i="8"/>
  <c r="C28" i="7"/>
  <c r="F28" i="7"/>
  <c r="G28" i="7"/>
  <c r="F27" i="7"/>
  <c r="G27" i="7"/>
  <c r="B28" i="7"/>
  <c r="C27" i="7"/>
  <c r="B27" i="7"/>
  <c r="H48" i="6"/>
  <c r="G48" i="6"/>
  <c r="F48" i="6"/>
  <c r="E48" i="6"/>
  <c r="D48" i="6"/>
  <c r="C48" i="6"/>
  <c r="B48" i="6"/>
  <c r="H47" i="6"/>
  <c r="G47" i="6"/>
  <c r="F47" i="6"/>
  <c r="E47" i="6"/>
  <c r="D47" i="6"/>
  <c r="C47" i="6"/>
  <c r="B47" i="6"/>
  <c r="H36" i="6"/>
  <c r="G36" i="6"/>
  <c r="F36" i="6"/>
  <c r="E36" i="6"/>
  <c r="D36" i="6"/>
  <c r="C36" i="6"/>
  <c r="B36" i="6"/>
  <c r="H35" i="6"/>
  <c r="G35" i="6"/>
  <c r="F35" i="6"/>
  <c r="E35" i="6"/>
  <c r="D35" i="6"/>
  <c r="C35" i="6"/>
  <c r="B35" i="6"/>
  <c r="T23" i="6"/>
  <c r="T24" i="6"/>
  <c r="S24" i="6"/>
  <c r="Q24" i="6"/>
  <c r="P24" i="6"/>
  <c r="M24" i="6"/>
  <c r="L24" i="6"/>
  <c r="J24" i="6"/>
  <c r="I24" i="6"/>
  <c r="F24" i="6"/>
  <c r="E24" i="6"/>
  <c r="C24" i="6"/>
  <c r="B24" i="6"/>
  <c r="S23" i="6"/>
  <c r="Q23" i="6"/>
  <c r="P23" i="6"/>
  <c r="M23" i="6"/>
  <c r="L23" i="6"/>
  <c r="J23" i="6"/>
  <c r="I23" i="6"/>
  <c r="F23" i="6"/>
  <c r="E23" i="6"/>
  <c r="C23" i="6"/>
  <c r="B23" i="6"/>
  <c r="C10" i="6"/>
  <c r="E10" i="6"/>
  <c r="F10" i="6"/>
  <c r="I10" i="6"/>
  <c r="J10" i="6"/>
  <c r="L10" i="6"/>
  <c r="M10" i="6"/>
  <c r="P10" i="6"/>
  <c r="Q10" i="6"/>
  <c r="S10" i="6"/>
  <c r="T10" i="6"/>
  <c r="B10" i="6"/>
  <c r="C9" i="6"/>
  <c r="E9" i="6"/>
  <c r="F9" i="6"/>
  <c r="I9" i="6"/>
  <c r="J9" i="6"/>
  <c r="L9" i="6"/>
  <c r="M9" i="6"/>
  <c r="P9" i="6"/>
  <c r="Q9" i="6"/>
  <c r="S9" i="6"/>
  <c r="T9" i="6"/>
  <c r="B9" i="6"/>
  <c r="U36" i="5"/>
  <c r="U37" i="5"/>
  <c r="U38" i="5"/>
  <c r="U39" i="5"/>
  <c r="U43" i="5"/>
  <c r="U44" i="5"/>
  <c r="U45" i="5"/>
  <c r="U46" i="5"/>
  <c r="U47" i="5"/>
  <c r="V3" i="5"/>
  <c r="V4" i="5"/>
  <c r="V5" i="5"/>
  <c r="V6" i="5"/>
  <c r="V7" i="5"/>
  <c r="V11" i="5"/>
  <c r="V12" i="5"/>
  <c r="V13" i="5"/>
  <c r="V14" i="5"/>
  <c r="V15" i="5"/>
  <c r="V19" i="5"/>
  <c r="V20" i="5"/>
  <c r="V21" i="5"/>
  <c r="V22" i="5"/>
  <c r="V23" i="5"/>
  <c r="V27" i="5"/>
  <c r="V28" i="5"/>
  <c r="V29" i="5"/>
  <c r="V30" i="5"/>
  <c r="V31" i="5"/>
  <c r="V35" i="5"/>
  <c r="V36" i="5"/>
  <c r="V37" i="5"/>
  <c r="V38" i="5"/>
  <c r="V39" i="5"/>
  <c r="V43" i="5"/>
  <c r="V44" i="5"/>
  <c r="V45" i="5"/>
  <c r="V46" i="5"/>
  <c r="V47" i="5"/>
  <c r="U3" i="5"/>
  <c r="U4" i="5"/>
  <c r="U5" i="5"/>
  <c r="U6" i="5"/>
  <c r="U7" i="5"/>
  <c r="U11" i="5"/>
  <c r="U12" i="5"/>
  <c r="U13" i="5"/>
  <c r="U14" i="5"/>
  <c r="U15" i="5"/>
  <c r="U19" i="5"/>
  <c r="U20" i="5"/>
  <c r="U21" i="5"/>
  <c r="U22" i="5"/>
  <c r="U23" i="5"/>
  <c r="U27" i="5"/>
  <c r="U28" i="5"/>
  <c r="U29" i="5"/>
  <c r="U30" i="5"/>
  <c r="U31" i="5"/>
  <c r="U35" i="5"/>
  <c r="AG20" i="4"/>
  <c r="AF20" i="4"/>
  <c r="AE20" i="4"/>
  <c r="AD20" i="4"/>
  <c r="AB20" i="4"/>
  <c r="AA20" i="4"/>
  <c r="Z20" i="4"/>
  <c r="Y20" i="4"/>
  <c r="AG19" i="4"/>
  <c r="AF19" i="4"/>
  <c r="AE19" i="4"/>
  <c r="AD19" i="4"/>
  <c r="AB19" i="4"/>
  <c r="AA19" i="4"/>
  <c r="Z19" i="4"/>
  <c r="Y19" i="4"/>
  <c r="R20" i="4"/>
  <c r="S20" i="4"/>
  <c r="T20" i="4"/>
  <c r="Q20" i="4"/>
  <c r="O20" i="4"/>
  <c r="Q19" i="4"/>
  <c r="R19" i="4"/>
  <c r="S19" i="4"/>
  <c r="T19" i="4"/>
  <c r="M20" i="4"/>
  <c r="N20" i="4"/>
  <c r="L20" i="4"/>
  <c r="M19" i="4"/>
  <c r="N19" i="4"/>
  <c r="O19" i="4"/>
  <c r="L19" i="4"/>
  <c r="H19" i="4"/>
  <c r="G19" i="4"/>
  <c r="H18" i="4"/>
  <c r="G18" i="4"/>
  <c r="H8" i="4"/>
  <c r="G8" i="4"/>
  <c r="H7" i="4"/>
  <c r="G7" i="4"/>
  <c r="W46" i="3"/>
  <c r="W47" i="3"/>
  <c r="W48" i="3"/>
  <c r="W49" i="3"/>
  <c r="W50" i="3"/>
  <c r="W53" i="3"/>
  <c r="W54" i="3"/>
  <c r="W55" i="3"/>
  <c r="W56" i="3"/>
  <c r="W57" i="3"/>
  <c r="W19" i="3"/>
  <c r="W20" i="3"/>
  <c r="W21" i="3"/>
  <c r="W22" i="3"/>
  <c r="W24" i="3"/>
  <c r="W25" i="3"/>
  <c r="W26" i="3"/>
  <c r="W27" i="3"/>
  <c r="W28" i="3"/>
  <c r="W18" i="3"/>
  <c r="C22" i="3"/>
  <c r="D22" i="3"/>
  <c r="E22" i="3"/>
  <c r="F22" i="3"/>
  <c r="G22" i="3"/>
  <c r="H22" i="3"/>
  <c r="B22" i="3"/>
  <c r="C21" i="3"/>
  <c r="D21" i="3"/>
  <c r="E21" i="3"/>
  <c r="F21" i="3"/>
  <c r="G21" i="3"/>
  <c r="H21" i="3"/>
  <c r="B21" i="3"/>
  <c r="C10" i="3"/>
  <c r="D10" i="3"/>
  <c r="E10" i="3"/>
  <c r="F10" i="3"/>
  <c r="G10" i="3"/>
  <c r="H10" i="3"/>
  <c r="B10" i="3"/>
  <c r="C9" i="3"/>
  <c r="D9" i="3"/>
  <c r="E9" i="3"/>
  <c r="F9" i="3"/>
  <c r="G9" i="3"/>
  <c r="H9" i="3"/>
  <c r="B9" i="3"/>
</calcChain>
</file>

<file path=xl/sharedStrings.xml><?xml version="1.0" encoding="utf-8"?>
<sst xmlns="http://schemas.openxmlformats.org/spreadsheetml/2006/main" count="1336" uniqueCount="368">
  <si>
    <t>Baseline</t>
  </si>
  <si>
    <t>CNO</t>
    <phoneticPr fontId="1" type="noConversion"/>
  </si>
  <si>
    <t>Wash out</t>
    <phoneticPr fontId="1" type="noConversion"/>
  </si>
  <si>
    <t>Firing rate (Hz)</t>
    <phoneticPr fontId="1" type="noConversion"/>
  </si>
  <si>
    <t>Sal B</t>
    <phoneticPr fontId="1" type="noConversion"/>
  </si>
  <si>
    <t>QS</t>
    <phoneticPr fontId="1" type="noConversion"/>
  </si>
  <si>
    <t>NM</t>
    <phoneticPr fontId="1" type="noConversion"/>
  </si>
  <si>
    <t>LM</t>
    <phoneticPr fontId="1" type="noConversion"/>
  </si>
  <si>
    <t>% of total time</t>
    <phoneticPr fontId="1" type="noConversion"/>
  </si>
  <si>
    <t>Vehicle</t>
  </si>
  <si>
    <t>Vehicle</t>
    <phoneticPr fontId="1" type="noConversion"/>
  </si>
  <si>
    <t>Numbers of episode</t>
  </si>
  <si>
    <t>Duration / episode (s)</t>
  </si>
  <si>
    <t>SaL B</t>
    <phoneticPr fontId="1" type="noConversion"/>
  </si>
  <si>
    <t>Pre-light</t>
    <phoneticPr fontId="1" type="noConversion"/>
  </si>
  <si>
    <t>Light-on</t>
    <phoneticPr fontId="1" type="noConversion"/>
  </si>
  <si>
    <t>δ</t>
  </si>
  <si>
    <t>θ</t>
  </si>
  <si>
    <t>α</t>
    <phoneticPr fontId="1" type="noConversion"/>
  </si>
  <si>
    <t>β</t>
    <phoneticPr fontId="1" type="noConversion"/>
  </si>
  <si>
    <t>γ</t>
    <phoneticPr fontId="1" type="noConversion"/>
  </si>
  <si>
    <t>LM State % of total power</t>
    <phoneticPr fontId="1" type="noConversion"/>
  </si>
  <si>
    <t>Light off</t>
    <phoneticPr fontId="1" type="noConversion"/>
  </si>
  <si>
    <t>Light on</t>
    <phoneticPr fontId="1" type="noConversion"/>
  </si>
  <si>
    <t>ChR2</t>
    <phoneticPr fontId="1" type="noConversion"/>
  </si>
  <si>
    <t>eYFP</t>
    <phoneticPr fontId="1" type="noConversion"/>
  </si>
  <si>
    <t>NpHR</t>
    <phoneticPr fontId="1" type="noConversion"/>
  </si>
  <si>
    <t>Mean</t>
  </si>
  <si>
    <t>Mean</t>
    <phoneticPr fontId="1" type="noConversion"/>
  </si>
  <si>
    <t>SEM</t>
  </si>
  <si>
    <t>SEM</t>
    <phoneticPr fontId="1" type="noConversion"/>
  </si>
  <si>
    <t>Pre-Light</t>
    <phoneticPr fontId="1" type="noConversion"/>
  </si>
  <si>
    <t>VP 1.4 % iso BSR NpHR</t>
    <phoneticPr fontId="1" type="noConversion"/>
  </si>
  <si>
    <t>VP 1.4 % iso BSR CHR2</t>
    <phoneticPr fontId="1" type="noConversion"/>
  </si>
  <si>
    <t>VP Low Iso EEG  CHR2</t>
    <phoneticPr fontId="1" type="noConversion"/>
  </si>
  <si>
    <t>VP Low Iso EEG  Control</t>
    <phoneticPr fontId="1" type="noConversion"/>
  </si>
  <si>
    <t>VP Low Iso EEG  NpHR</t>
    <phoneticPr fontId="1" type="noConversion"/>
  </si>
  <si>
    <t>Fig.4F</t>
    <phoneticPr fontId="1" type="noConversion"/>
  </si>
  <si>
    <t>CaMKII(+)</t>
  </si>
  <si>
    <t>CaMKII(-)</t>
  </si>
  <si>
    <t>VP DsRed Ratio(%)</t>
  </si>
  <si>
    <t>VP-LC fDIO-GCaMP6</t>
  </si>
  <si>
    <t>Rearing</t>
  </si>
  <si>
    <t>NOR</t>
  </si>
  <si>
    <t>Social</t>
  </si>
  <si>
    <t>Airpuff</t>
  </si>
  <si>
    <t>MEAN</t>
    <phoneticPr fontId="1" type="noConversion"/>
  </si>
  <si>
    <t>Peak (Z-score)</t>
    <phoneticPr fontId="1" type="noConversion"/>
  </si>
  <si>
    <t>AUC (Z-score)</t>
    <phoneticPr fontId="1" type="noConversion"/>
  </si>
  <si>
    <t>VP-LC QS ChR2</t>
    <phoneticPr fontId="1" type="noConversion"/>
  </si>
  <si>
    <t>VP-LC LM ChR2</t>
    <phoneticPr fontId="1" type="noConversion"/>
  </si>
  <si>
    <t>QS Pre-light</t>
    <phoneticPr fontId="1" type="noConversion"/>
  </si>
  <si>
    <t>LM Pre-light</t>
    <phoneticPr fontId="1" type="noConversion"/>
  </si>
  <si>
    <t>QS Light on</t>
    <phoneticPr fontId="1" type="noConversion"/>
  </si>
  <si>
    <t>LM Light-ON</t>
    <phoneticPr fontId="1" type="noConversion"/>
  </si>
  <si>
    <t>LORR VP-LC ChR2</t>
    <phoneticPr fontId="1" type="noConversion"/>
  </si>
  <si>
    <t>RORR VP-LC ChR2</t>
    <phoneticPr fontId="1" type="noConversion"/>
  </si>
  <si>
    <t xml:space="preserve"> VP-LC ChR2 Motor Score AUC</t>
    <phoneticPr fontId="1" type="noConversion"/>
  </si>
  <si>
    <t>LORR VP-LC NpHR</t>
    <phoneticPr fontId="1" type="noConversion"/>
  </si>
  <si>
    <t>RORR VP-LC NpHR</t>
    <phoneticPr fontId="1" type="noConversion"/>
  </si>
  <si>
    <t xml:space="preserve"> VP-LC NpHR Motor Score AUC</t>
    <phoneticPr fontId="1" type="noConversion"/>
  </si>
  <si>
    <t>Peak z-score</t>
  </si>
  <si>
    <t>AUC z-score</t>
    <phoneticPr fontId="1" type="noConversion"/>
  </si>
  <si>
    <t>Firing rate in LH neurons</t>
    <phoneticPr fontId="1" type="noConversion"/>
  </si>
  <si>
    <t>Baseline</t>
    <phoneticPr fontId="1" type="noConversion"/>
  </si>
  <si>
    <t>Guanfacine</t>
    <phoneticPr fontId="1" type="noConversion"/>
  </si>
  <si>
    <t xml:space="preserve">Wash out </t>
    <phoneticPr fontId="1" type="noConversion"/>
  </si>
  <si>
    <t>% Baseline</t>
  </si>
  <si>
    <t>CNO+Yoh</t>
    <phoneticPr fontId="1" type="noConversion"/>
  </si>
  <si>
    <t>Veh</t>
    <phoneticPr fontId="1" type="noConversion"/>
  </si>
  <si>
    <t>LORR</t>
    <phoneticPr fontId="1" type="noConversion"/>
  </si>
  <si>
    <t>RORR</t>
    <phoneticPr fontId="1" type="noConversion"/>
  </si>
  <si>
    <t>AUC</t>
    <phoneticPr fontId="1" type="noConversion"/>
  </si>
  <si>
    <t>Peak of AUC</t>
    <phoneticPr fontId="1" type="noConversion"/>
  </si>
  <si>
    <t>GCamp6</t>
    <phoneticPr fontId="1" type="noConversion"/>
  </si>
  <si>
    <t>Peak of Zscore</t>
    <phoneticPr fontId="1" type="noConversion"/>
  </si>
  <si>
    <t>Pre-on</t>
  </si>
  <si>
    <t>Pre-LORR</t>
  </si>
  <si>
    <t>Post-LORR</t>
  </si>
  <si>
    <t>AUC/10 s</t>
    <phoneticPr fontId="1" type="noConversion"/>
  </si>
  <si>
    <t>Pre-off</t>
  </si>
  <si>
    <t>Pre-RORR</t>
  </si>
  <si>
    <t>Post-RORR</t>
  </si>
  <si>
    <t>Input cells/ mm2</t>
  </si>
  <si>
    <t>Bregma</t>
    <phoneticPr fontId="1" type="noConversion"/>
  </si>
  <si>
    <t>NE2M</t>
    <phoneticPr fontId="1" type="noConversion"/>
  </si>
  <si>
    <t xml:space="preserve"> AUC</t>
    <phoneticPr fontId="1" type="noConversion"/>
  </si>
  <si>
    <t xml:space="preserve">Light </t>
    <phoneticPr fontId="1" type="noConversion"/>
  </si>
  <si>
    <t>Light +CNO</t>
    <phoneticPr fontId="1" type="noConversion"/>
  </si>
  <si>
    <t xml:space="preserve">LORR </t>
    <phoneticPr fontId="1" type="noConversion"/>
  </si>
  <si>
    <t>AUC of Motorscore</t>
    <phoneticPr fontId="1" type="noConversion"/>
  </si>
  <si>
    <t xml:space="preserve"> Pre Light </t>
    <phoneticPr fontId="1" type="noConversion"/>
  </si>
  <si>
    <t xml:space="preserve"> Light  on</t>
    <phoneticPr fontId="1" type="noConversion"/>
  </si>
  <si>
    <t>eYFP</t>
    <phoneticPr fontId="1" type="noConversion"/>
  </si>
  <si>
    <t>mouse2</t>
    <phoneticPr fontId="1" type="noConversion"/>
  </si>
  <si>
    <t xml:space="preserve"> </t>
    <phoneticPr fontId="1" type="noConversion"/>
  </si>
  <si>
    <t>eYFP+light</t>
    <phoneticPr fontId="1" type="noConversion"/>
  </si>
  <si>
    <t>ChR2</t>
    <phoneticPr fontId="1" type="noConversion"/>
  </si>
  <si>
    <t>ChR2+light</t>
    <phoneticPr fontId="1" type="noConversion"/>
  </si>
  <si>
    <t>isoflurane %</t>
    <phoneticPr fontId="1" type="noConversion"/>
  </si>
  <si>
    <t>8 mice</t>
    <phoneticPr fontId="1" type="noConversion"/>
  </si>
  <si>
    <t>LORR</t>
    <phoneticPr fontId="1" type="noConversion"/>
  </si>
  <si>
    <t>NpHR</t>
    <phoneticPr fontId="1" type="noConversion"/>
  </si>
  <si>
    <t>NpHR+light</t>
    <phoneticPr fontId="1" type="noConversion"/>
  </si>
  <si>
    <t>1.4% isoflurane</t>
    <phoneticPr fontId="1" type="noConversion"/>
  </si>
  <si>
    <t>8 mice each</t>
    <phoneticPr fontId="1" type="noConversion"/>
  </si>
  <si>
    <t>eYFP_light</t>
    <phoneticPr fontId="1" type="noConversion"/>
  </si>
  <si>
    <t>RORR</t>
    <phoneticPr fontId="1" type="noConversion"/>
  </si>
  <si>
    <t>recovery</t>
  </si>
  <si>
    <t>motor</t>
    <phoneticPr fontId="1" type="noConversion"/>
  </si>
  <si>
    <t>score</t>
    <phoneticPr fontId="1" type="noConversion"/>
  </si>
  <si>
    <t>mouse1</t>
    <phoneticPr fontId="1" type="noConversion"/>
  </si>
  <si>
    <t>mouse3</t>
  </si>
  <si>
    <t>mouse4</t>
  </si>
  <si>
    <t>mouse5</t>
  </si>
  <si>
    <t>mouse6</t>
  </si>
  <si>
    <t>mouse7</t>
  </si>
  <si>
    <t>mouse8</t>
  </si>
  <si>
    <t>time (min)</t>
    <phoneticPr fontId="1" type="noConversion"/>
  </si>
  <si>
    <t>AUC</t>
    <phoneticPr fontId="1" type="noConversion"/>
  </si>
  <si>
    <t>Mean</t>
    <phoneticPr fontId="1" type="noConversion"/>
  </si>
  <si>
    <t>SEM</t>
    <phoneticPr fontId="1" type="noConversion"/>
  </si>
  <si>
    <t xml:space="preserve">no light </t>
    <phoneticPr fontId="1" type="noConversion"/>
  </si>
  <si>
    <t>light</t>
    <phoneticPr fontId="1" type="noConversion"/>
  </si>
  <si>
    <t>C-Fos</t>
    <phoneticPr fontId="1" type="noConversion"/>
  </si>
  <si>
    <t>（+）neuron</t>
    <phoneticPr fontId="1" type="noConversion"/>
  </si>
  <si>
    <t>ratio</t>
    <phoneticPr fontId="1" type="noConversion"/>
  </si>
  <si>
    <t>mean</t>
    <phoneticPr fontId="1" type="noConversion"/>
  </si>
  <si>
    <t>SEM</t>
    <phoneticPr fontId="1" type="noConversion"/>
  </si>
  <si>
    <t>no light</t>
    <phoneticPr fontId="1" type="noConversion"/>
  </si>
  <si>
    <t>light</t>
    <phoneticPr fontId="1" type="noConversion"/>
  </si>
  <si>
    <t>control</t>
  </si>
  <si>
    <t>4-AP+TTX</t>
    <phoneticPr fontId="1" type="noConversion"/>
  </si>
  <si>
    <t>photo-EPSC</t>
    <phoneticPr fontId="1" type="noConversion"/>
  </si>
  <si>
    <t>GCaMP6</t>
    <phoneticPr fontId="1" type="noConversion"/>
  </si>
  <si>
    <t>VP-LC NM ChR2</t>
    <phoneticPr fontId="1" type="noConversion"/>
  </si>
  <si>
    <t>NM Pre-light</t>
    <phoneticPr fontId="1" type="noConversion"/>
  </si>
  <si>
    <t>NM Light on</t>
    <phoneticPr fontId="1" type="noConversion"/>
  </si>
  <si>
    <t>vehicle</t>
    <phoneticPr fontId="1" type="noConversion"/>
  </si>
  <si>
    <t>CNO</t>
    <phoneticPr fontId="1" type="noConversion"/>
  </si>
  <si>
    <t>CNO+Yoh</t>
    <phoneticPr fontId="1" type="noConversion"/>
  </si>
  <si>
    <t>Air puff</t>
    <phoneticPr fontId="1" type="noConversion"/>
  </si>
  <si>
    <t>no light no CNO</t>
    <phoneticPr fontId="1" type="noConversion"/>
  </si>
  <si>
    <t>Merge/CaMKII(+)</t>
    <phoneticPr fontId="1" type="noConversion"/>
  </si>
  <si>
    <t>Merge/eYFP(+）</t>
    <phoneticPr fontId="1" type="noConversion"/>
  </si>
  <si>
    <t>SALB</t>
    <phoneticPr fontId="1" type="noConversion"/>
  </si>
  <si>
    <t>LHb Awake</t>
    <phoneticPr fontId="1" type="noConversion"/>
  </si>
  <si>
    <t>LHb Iso</t>
    <phoneticPr fontId="1" type="noConversion"/>
  </si>
  <si>
    <t>VTA awake</t>
    <phoneticPr fontId="1" type="noConversion"/>
  </si>
  <si>
    <t>VTA Iso</t>
    <phoneticPr fontId="1" type="noConversion"/>
  </si>
  <si>
    <t>LC awake</t>
    <phoneticPr fontId="1" type="noConversion"/>
  </si>
  <si>
    <t>LC Iso</t>
    <phoneticPr fontId="1" type="noConversion"/>
  </si>
  <si>
    <t>vlPAG awake</t>
    <phoneticPr fontId="1" type="noConversion"/>
  </si>
  <si>
    <t>vlPAG Iso</t>
    <phoneticPr fontId="1" type="noConversion"/>
  </si>
  <si>
    <t>LH awake</t>
    <phoneticPr fontId="1" type="noConversion"/>
  </si>
  <si>
    <t>LH Iso</t>
    <phoneticPr fontId="1" type="noConversion"/>
  </si>
  <si>
    <t>no light</t>
  </si>
  <si>
    <t>Light on</t>
  </si>
  <si>
    <t>light on</t>
  </si>
  <si>
    <t xml:space="preserve">no light </t>
  </si>
  <si>
    <t>1.4 %</t>
  </si>
  <si>
    <t>0.8 %</t>
  </si>
  <si>
    <t>eYFP</t>
  </si>
  <si>
    <t>Pre-ISO off</t>
  </si>
  <si>
    <t>1.4 %+Vehicle</t>
    <phoneticPr fontId="1" type="noConversion"/>
  </si>
  <si>
    <t>1.4% +CNO</t>
    <phoneticPr fontId="1" type="noConversion"/>
  </si>
  <si>
    <t>LH NE</t>
    <phoneticPr fontId="1" type="noConversion"/>
  </si>
  <si>
    <t>VP-LC GCaMP6</t>
    <phoneticPr fontId="1" type="noConversion"/>
  </si>
  <si>
    <t>mean</t>
    <phoneticPr fontId="1" type="noConversion"/>
  </si>
  <si>
    <t>motor score</t>
    <phoneticPr fontId="1" type="noConversion"/>
  </si>
  <si>
    <t>Mouse1</t>
    <phoneticPr fontId="1" type="noConversion"/>
  </si>
  <si>
    <t>mouse2</t>
    <phoneticPr fontId="1" type="noConversion"/>
  </si>
  <si>
    <t>Mouse3</t>
  </si>
  <si>
    <t>Mouse4</t>
  </si>
  <si>
    <t>Mouse5</t>
  </si>
  <si>
    <t>Mouse6</t>
  </si>
  <si>
    <t>Mouse7</t>
  </si>
  <si>
    <t>Mouse8</t>
  </si>
  <si>
    <t>Mouse9</t>
  </si>
  <si>
    <t>Mouse10</t>
  </si>
  <si>
    <t>Guanfacine</t>
    <phoneticPr fontId="1" type="noConversion"/>
  </si>
  <si>
    <t>wash</t>
    <phoneticPr fontId="1" type="noConversion"/>
  </si>
  <si>
    <t>no drug</t>
    <phoneticPr fontId="1" type="noConversion"/>
  </si>
  <si>
    <t>SEM</t>
    <phoneticPr fontId="1" type="noConversion"/>
  </si>
  <si>
    <t>Fig. S1k</t>
    <phoneticPr fontId="1" type="noConversion"/>
  </si>
  <si>
    <t>Fig.S1l</t>
    <phoneticPr fontId="1" type="noConversion"/>
  </si>
  <si>
    <t>1 mW</t>
    <phoneticPr fontId="1" type="noConversion"/>
  </si>
  <si>
    <t>4 mW</t>
    <phoneticPr fontId="1" type="noConversion"/>
  </si>
  <si>
    <t>motor</t>
    <phoneticPr fontId="1" type="noConversion"/>
  </si>
  <si>
    <t>recovery</t>
    <phoneticPr fontId="1" type="noConversion"/>
  </si>
  <si>
    <t xml:space="preserve">no light </t>
    <phoneticPr fontId="1" type="noConversion"/>
  </si>
  <si>
    <t>Time</t>
    <phoneticPr fontId="1" type="noConversion"/>
  </si>
  <si>
    <t>1 mW</t>
    <phoneticPr fontId="1" type="noConversion"/>
  </si>
  <si>
    <t>4 mW</t>
    <phoneticPr fontId="1" type="noConversion"/>
  </si>
  <si>
    <t>AUC</t>
    <phoneticPr fontId="1" type="noConversion"/>
  </si>
  <si>
    <t>no light</t>
    <phoneticPr fontId="1" type="noConversion"/>
  </si>
  <si>
    <t>%BSR</t>
    <phoneticPr fontId="1" type="noConversion"/>
  </si>
  <si>
    <t>1.4% isoflurane</t>
    <phoneticPr fontId="1" type="noConversion"/>
  </si>
  <si>
    <t>isoflurane</t>
    <phoneticPr fontId="1" type="noConversion"/>
  </si>
  <si>
    <t>EEG</t>
    <phoneticPr fontId="1" type="noConversion"/>
  </si>
  <si>
    <t>spectrum</t>
    <phoneticPr fontId="1" type="noConversion"/>
  </si>
  <si>
    <t>Mean</t>
    <phoneticPr fontId="1" type="noConversion"/>
  </si>
  <si>
    <t>SEM</t>
    <phoneticPr fontId="1" type="noConversion"/>
  </si>
  <si>
    <t>δ</t>
    <phoneticPr fontId="1" type="noConversion"/>
  </si>
  <si>
    <t>θ</t>
    <phoneticPr fontId="1" type="noConversion"/>
  </si>
  <si>
    <t>α</t>
    <phoneticPr fontId="1" type="noConversion"/>
  </si>
  <si>
    <t>β</t>
    <phoneticPr fontId="1" type="noConversion"/>
  </si>
  <si>
    <t>γ</t>
  </si>
  <si>
    <t>Fig. S8b</t>
    <phoneticPr fontId="1" type="noConversion"/>
  </si>
  <si>
    <t>Fig. S10d</t>
    <phoneticPr fontId="1" type="noConversion"/>
  </si>
  <si>
    <t>Fig. S10i  vehicle</t>
    <phoneticPr fontId="1" type="noConversion"/>
  </si>
  <si>
    <t>Fig. S10e</t>
    <phoneticPr fontId="1" type="noConversion"/>
  </si>
  <si>
    <t>Fig. S10j  CNO</t>
    <phoneticPr fontId="1" type="noConversion"/>
  </si>
  <si>
    <t>Fig. S10j   CNO+light</t>
    <phoneticPr fontId="1" type="noConversion"/>
  </si>
  <si>
    <t>Fig. S10g</t>
    <phoneticPr fontId="1" type="noConversion"/>
  </si>
  <si>
    <t>Fig. S10l</t>
    <phoneticPr fontId="1" type="noConversion"/>
  </si>
  <si>
    <t>Fig. S10i  vehicle+light</t>
    <phoneticPr fontId="1" type="noConversion"/>
  </si>
  <si>
    <t>Fig. S11k</t>
    <phoneticPr fontId="1" type="noConversion"/>
  </si>
  <si>
    <t>Fig. S11l</t>
    <phoneticPr fontId="1" type="noConversion"/>
  </si>
  <si>
    <t>Fig S12c</t>
    <phoneticPr fontId="1" type="noConversion"/>
  </si>
  <si>
    <t>Fig S12f</t>
    <phoneticPr fontId="1" type="noConversion"/>
  </si>
  <si>
    <t>Fig S9c</t>
    <phoneticPr fontId="1" type="noConversion"/>
  </si>
  <si>
    <t>Fig S9f</t>
    <phoneticPr fontId="1" type="noConversion"/>
  </si>
  <si>
    <t>Fig S14b</t>
    <phoneticPr fontId="1" type="noConversion"/>
  </si>
  <si>
    <t>LORR</t>
    <phoneticPr fontId="1" type="noConversion"/>
  </si>
  <si>
    <t>Fig S14c</t>
    <phoneticPr fontId="1" type="noConversion"/>
  </si>
  <si>
    <t>RORR</t>
    <phoneticPr fontId="1" type="noConversion"/>
  </si>
  <si>
    <t>Fig S14d</t>
    <phoneticPr fontId="1" type="noConversion"/>
  </si>
  <si>
    <t>Fig S14i</t>
    <phoneticPr fontId="1" type="noConversion"/>
  </si>
  <si>
    <t>light</t>
    <phoneticPr fontId="1" type="noConversion"/>
  </si>
  <si>
    <t xml:space="preserve">ChR2-no light </t>
    <phoneticPr fontId="1" type="noConversion"/>
  </si>
  <si>
    <t xml:space="preserve">ChR2-light on </t>
    <phoneticPr fontId="1" type="noConversion"/>
  </si>
  <si>
    <t>eYFP no light</t>
    <phoneticPr fontId="1" type="noConversion"/>
  </si>
  <si>
    <t>eYFP light</t>
    <phoneticPr fontId="1" type="noConversion"/>
  </si>
  <si>
    <t>ChR2</t>
    <phoneticPr fontId="1" type="noConversion"/>
  </si>
  <si>
    <t>eYFP</t>
    <phoneticPr fontId="1" type="noConversion"/>
  </si>
  <si>
    <t>Fig S14e</t>
    <phoneticPr fontId="1" type="noConversion"/>
  </si>
  <si>
    <t>BSR</t>
    <phoneticPr fontId="1" type="noConversion"/>
  </si>
  <si>
    <t>ChR2-no light</t>
    <phoneticPr fontId="1" type="noConversion"/>
  </si>
  <si>
    <t>ChR2-light</t>
    <phoneticPr fontId="1" type="noConversion"/>
  </si>
  <si>
    <t>VP-LH-ChR2</t>
    <phoneticPr fontId="1" type="noConversion"/>
  </si>
  <si>
    <t>Fig S13 d</t>
    <phoneticPr fontId="1" type="noConversion"/>
  </si>
  <si>
    <t>photoEPSC</t>
    <phoneticPr fontId="1" type="noConversion"/>
  </si>
  <si>
    <t>amplitude</t>
    <phoneticPr fontId="1" type="noConversion"/>
  </si>
  <si>
    <t>Fig S13f</t>
    <phoneticPr fontId="1" type="noConversion"/>
  </si>
  <si>
    <t>firing rate</t>
    <phoneticPr fontId="1" type="noConversion"/>
  </si>
  <si>
    <t>Fig S13n</t>
    <phoneticPr fontId="1" type="noConversion"/>
  </si>
  <si>
    <t>EEG</t>
    <phoneticPr fontId="1" type="noConversion"/>
  </si>
  <si>
    <t>ChR2-no light</t>
    <phoneticPr fontId="1" type="noConversion"/>
  </si>
  <si>
    <t>ChR2-light</t>
    <phoneticPr fontId="1" type="noConversion"/>
  </si>
  <si>
    <t>Fig S13o</t>
    <phoneticPr fontId="1" type="noConversion"/>
  </si>
  <si>
    <t>Fig S13p</t>
    <phoneticPr fontId="1" type="noConversion"/>
  </si>
  <si>
    <t>Fig. S6f</t>
    <phoneticPr fontId="1" type="noConversion"/>
  </si>
  <si>
    <t>Fig. S6g</t>
    <phoneticPr fontId="1" type="noConversion"/>
  </si>
  <si>
    <t>Fig.S7e</t>
    <phoneticPr fontId="1" type="noConversion"/>
  </si>
  <si>
    <t>Fig.S7g</t>
    <phoneticPr fontId="1" type="noConversion"/>
  </si>
  <si>
    <t>Fig.S7i</t>
    <phoneticPr fontId="1" type="noConversion"/>
  </si>
  <si>
    <t>Fig.S7k</t>
    <phoneticPr fontId="1" type="noConversion"/>
  </si>
  <si>
    <t>Fig.S7m</t>
    <phoneticPr fontId="1" type="noConversion"/>
  </si>
  <si>
    <t>Fig. S3d</t>
    <phoneticPr fontId="1" type="noConversion"/>
  </si>
  <si>
    <t>Fig. S3f</t>
    <phoneticPr fontId="1" type="noConversion"/>
  </si>
  <si>
    <t>Fig. S3g</t>
    <phoneticPr fontId="1" type="noConversion"/>
  </si>
  <si>
    <t>Fig. S3h</t>
    <phoneticPr fontId="1" type="noConversion"/>
  </si>
  <si>
    <t>Fig. S3j</t>
    <phoneticPr fontId="1" type="noConversion"/>
  </si>
  <si>
    <t>Fig.8m</t>
    <phoneticPr fontId="1" type="noConversion"/>
  </si>
  <si>
    <t>Fig.8k</t>
    <phoneticPr fontId="1" type="noConversion"/>
  </si>
  <si>
    <t>Fig.8j</t>
    <phoneticPr fontId="1" type="noConversion"/>
  </si>
  <si>
    <t>Fig.8d</t>
    <phoneticPr fontId="1" type="noConversion"/>
  </si>
  <si>
    <t>Fig.8e</t>
    <phoneticPr fontId="1" type="noConversion"/>
  </si>
  <si>
    <t>Fig.8f</t>
    <phoneticPr fontId="1" type="noConversion"/>
  </si>
  <si>
    <t>Fig 8 h</t>
    <phoneticPr fontId="1" type="noConversion"/>
  </si>
  <si>
    <t>Fig.7m</t>
    <phoneticPr fontId="1" type="noConversion"/>
  </si>
  <si>
    <t>Fig.7l</t>
    <phoneticPr fontId="1" type="noConversion"/>
  </si>
  <si>
    <t>Fig.7i</t>
    <phoneticPr fontId="1" type="noConversion"/>
  </si>
  <si>
    <t>Fig.7j</t>
    <phoneticPr fontId="1" type="noConversion"/>
  </si>
  <si>
    <t>Fig.7c</t>
    <phoneticPr fontId="1" type="noConversion"/>
  </si>
  <si>
    <t>Fig.6f</t>
    <phoneticPr fontId="1" type="noConversion"/>
  </si>
  <si>
    <t>Fig.6j</t>
    <phoneticPr fontId="1" type="noConversion"/>
  </si>
  <si>
    <t>Fig.6o</t>
    <phoneticPr fontId="1" type="noConversion"/>
  </si>
  <si>
    <t>Fig.6q</t>
    <phoneticPr fontId="1" type="noConversion"/>
  </si>
  <si>
    <t>Fig.6s</t>
    <phoneticPr fontId="1" type="noConversion"/>
  </si>
  <si>
    <t>Fig.6u</t>
    <phoneticPr fontId="1" type="noConversion"/>
  </si>
  <si>
    <t>Fig.6g</t>
    <phoneticPr fontId="1" type="noConversion"/>
  </si>
  <si>
    <t>Fig.6k</t>
    <phoneticPr fontId="1" type="noConversion"/>
  </si>
  <si>
    <t>Fig.6l</t>
    <phoneticPr fontId="1" type="noConversion"/>
  </si>
  <si>
    <t>Fig.6m</t>
    <phoneticPr fontId="1" type="noConversion"/>
  </si>
  <si>
    <t>Fig.5j</t>
    <phoneticPr fontId="1" type="noConversion"/>
  </si>
  <si>
    <t>Fig.5k</t>
    <phoneticPr fontId="1" type="noConversion"/>
  </si>
  <si>
    <t>Fig.5l</t>
    <phoneticPr fontId="1" type="noConversion"/>
  </si>
  <si>
    <t>Fig.4t</t>
    <phoneticPr fontId="1" type="noConversion"/>
  </si>
  <si>
    <t>Fig. 4e</t>
    <phoneticPr fontId="1" type="noConversion"/>
  </si>
  <si>
    <t>Fig.4j</t>
    <phoneticPr fontId="1" type="noConversion"/>
  </si>
  <si>
    <t>Fig.4m</t>
    <phoneticPr fontId="1" type="noConversion"/>
  </si>
  <si>
    <t>Fig.4s</t>
    <phoneticPr fontId="1" type="noConversion"/>
  </si>
  <si>
    <t>Fig.3c</t>
    <phoneticPr fontId="1" type="noConversion"/>
  </si>
  <si>
    <t>Fig.3f</t>
    <phoneticPr fontId="1" type="noConversion"/>
  </si>
  <si>
    <t>Fig.3i</t>
    <phoneticPr fontId="1" type="noConversion"/>
  </si>
  <si>
    <t>Fig.3 k</t>
    <phoneticPr fontId="1" type="noConversion"/>
  </si>
  <si>
    <t>Fig.3 n</t>
    <phoneticPr fontId="1" type="noConversion"/>
  </si>
  <si>
    <t>Fig.3 p</t>
    <phoneticPr fontId="1" type="noConversion"/>
  </si>
  <si>
    <t>Fig.3j</t>
    <phoneticPr fontId="1" type="noConversion"/>
  </si>
  <si>
    <t>Fig.3k</t>
    <phoneticPr fontId="1" type="noConversion"/>
  </si>
  <si>
    <t>Fig.3n</t>
    <phoneticPr fontId="1" type="noConversion"/>
  </si>
  <si>
    <t>Fig.3p</t>
    <phoneticPr fontId="1" type="noConversion"/>
  </si>
  <si>
    <t>Fig. 2o</t>
    <phoneticPr fontId="1" type="noConversion"/>
  </si>
  <si>
    <t>Fig. 2e</t>
    <phoneticPr fontId="1" type="noConversion"/>
  </si>
  <si>
    <t>Fig. 2f</t>
    <phoneticPr fontId="1" type="noConversion"/>
  </si>
  <si>
    <t>Fig. 2g</t>
    <phoneticPr fontId="1" type="noConversion"/>
  </si>
  <si>
    <t>Fig. 2h</t>
    <phoneticPr fontId="1" type="noConversion"/>
  </si>
  <si>
    <t>Fig. 2i</t>
    <phoneticPr fontId="1" type="noConversion"/>
  </si>
  <si>
    <t>Fig. 2j</t>
    <phoneticPr fontId="1" type="noConversion"/>
  </si>
  <si>
    <t>Fig. 2l</t>
    <phoneticPr fontId="1" type="noConversion"/>
  </si>
  <si>
    <t>Fig. 2m</t>
    <phoneticPr fontId="1" type="noConversion"/>
  </si>
  <si>
    <t>Fig. 2n</t>
    <phoneticPr fontId="1" type="noConversion"/>
  </si>
  <si>
    <t>Fig.1d</t>
    <phoneticPr fontId="1" type="noConversion"/>
  </si>
  <si>
    <t>Fig.1f</t>
    <phoneticPr fontId="1" type="noConversion"/>
  </si>
  <si>
    <t>Fig.1g</t>
    <phoneticPr fontId="1" type="noConversion"/>
  </si>
  <si>
    <t>Fig.1h</t>
    <phoneticPr fontId="1" type="noConversion"/>
  </si>
  <si>
    <t>Fig.1k</t>
    <phoneticPr fontId="1" type="noConversion"/>
  </si>
  <si>
    <t>Fig. 1s</t>
    <phoneticPr fontId="1" type="noConversion"/>
  </si>
  <si>
    <t>Fig. 1t</t>
    <phoneticPr fontId="1" type="noConversion"/>
  </si>
  <si>
    <t>Fig. 1u</t>
    <phoneticPr fontId="1" type="noConversion"/>
  </si>
  <si>
    <t>NM State % of total power</t>
    <phoneticPr fontId="1" type="noConversion"/>
  </si>
  <si>
    <t>IM State % of total power</t>
    <phoneticPr fontId="1" type="noConversion"/>
  </si>
  <si>
    <t xml:space="preserve"> merge/GCaMP6</t>
    <phoneticPr fontId="1" type="noConversion"/>
  </si>
  <si>
    <t>Merge/TH</t>
    <phoneticPr fontId="1" type="noConversion"/>
  </si>
  <si>
    <t>VP-LC fDIO-eYFP</t>
    <phoneticPr fontId="1" type="noConversion"/>
  </si>
  <si>
    <t xml:space="preserve"> merge/eYFP</t>
    <phoneticPr fontId="1" type="noConversion"/>
  </si>
  <si>
    <t>Fig. S10k</t>
    <phoneticPr fontId="1" type="noConversion"/>
  </si>
  <si>
    <t>Fig. S10f</t>
    <phoneticPr fontId="1" type="noConversion"/>
  </si>
  <si>
    <t>Vehicle+Light Motor score</t>
    <phoneticPr fontId="1" type="noConversion"/>
  </si>
  <si>
    <t>CNO+Light Motor score</t>
    <phoneticPr fontId="1" type="noConversion"/>
  </si>
  <si>
    <t>no light Motor score</t>
    <phoneticPr fontId="1" type="noConversion"/>
  </si>
  <si>
    <t>Fig S14g</t>
    <phoneticPr fontId="1" type="noConversion"/>
  </si>
  <si>
    <t>Fig. S12g</t>
    <phoneticPr fontId="1" type="noConversion"/>
  </si>
  <si>
    <t>NOR</t>
    <phoneticPr fontId="1" type="noConversion"/>
  </si>
  <si>
    <t>Social</t>
    <phoneticPr fontId="1" type="noConversion"/>
  </si>
  <si>
    <t>baseline</t>
    <phoneticPr fontId="1" type="noConversion"/>
  </si>
  <si>
    <t>Peak z-score</t>
    <phoneticPr fontId="1" type="noConversion"/>
  </si>
  <si>
    <t>Fig. S5a</t>
    <phoneticPr fontId="1" type="noConversion"/>
  </si>
  <si>
    <t>Fig. S5b</t>
    <phoneticPr fontId="1" type="noConversion"/>
  </si>
  <si>
    <t>Fig. S5c</t>
    <phoneticPr fontId="1" type="noConversion"/>
  </si>
  <si>
    <t>Fig. S5d</t>
    <phoneticPr fontId="1" type="noConversion"/>
  </si>
  <si>
    <t>Fig. S5f</t>
    <phoneticPr fontId="1" type="noConversion"/>
  </si>
  <si>
    <t>Fig. S5h</t>
    <phoneticPr fontId="1" type="noConversion"/>
  </si>
  <si>
    <t>Fig. S5j</t>
    <phoneticPr fontId="1" type="noConversion"/>
  </si>
  <si>
    <t>Fig. S17d</t>
    <phoneticPr fontId="1" type="noConversion"/>
  </si>
  <si>
    <t>IM</t>
    <phoneticPr fontId="1" type="noConversion"/>
  </si>
  <si>
    <t>Fig S17e</t>
    <phoneticPr fontId="1" type="noConversion"/>
  </si>
  <si>
    <t>Mouse</t>
    <phoneticPr fontId="1" type="noConversion"/>
  </si>
  <si>
    <t>RFPNum</t>
    <phoneticPr fontId="1" type="noConversion"/>
  </si>
  <si>
    <t>GFPNum</t>
    <phoneticPr fontId="1" type="noConversion"/>
  </si>
  <si>
    <t>overlap Num</t>
    <phoneticPr fontId="1" type="noConversion"/>
  </si>
  <si>
    <t>sum</t>
    <phoneticPr fontId="1" type="noConversion"/>
  </si>
  <si>
    <t>average</t>
    <phoneticPr fontId="1" type="noConversion"/>
  </si>
  <si>
    <t>RFP ratio</t>
    <phoneticPr fontId="1" type="noConversion"/>
  </si>
  <si>
    <t>GFP ratio</t>
    <phoneticPr fontId="1" type="noConversion"/>
  </si>
  <si>
    <t>overlap ratio</t>
    <phoneticPr fontId="1" type="noConversion"/>
  </si>
  <si>
    <t>VP-LH neurons</t>
    <phoneticPr fontId="1" type="noConversion"/>
  </si>
  <si>
    <t>VP-LC neurons</t>
    <phoneticPr fontId="1" type="noConversion"/>
  </si>
  <si>
    <t>VP-LH-LC neurons</t>
    <phoneticPr fontId="1" type="noConversion"/>
  </si>
  <si>
    <t>Fig. S2d</t>
    <phoneticPr fontId="1" type="noConversion"/>
  </si>
  <si>
    <t>Fig. S2g</t>
    <phoneticPr fontId="1" type="noConversion"/>
  </si>
  <si>
    <t>CNO</t>
  </si>
  <si>
    <t>c-Fos+</t>
    <phoneticPr fontId="1" type="noConversion"/>
  </si>
  <si>
    <t>neurons</t>
    <phoneticPr fontId="1" type="noConversion"/>
  </si>
  <si>
    <t>number/mm2</t>
    <phoneticPr fontId="1" type="noConversion"/>
  </si>
  <si>
    <t>Fig. S16e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</si>
</sst>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rgb="FFFF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10" fontId="5" fillId="0" borderId="0" xfId="0" applyNumberFormat="1" applyFo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6E7C-C0DA-47AA-9EA3-A9DFA19F0DC6}">
  <dimension ref="A1:U49"/>
  <sheetViews>
    <sheetView topLeftCell="A25" zoomScale="80" zoomScaleNormal="80" workbookViewId="0">
      <selection activeCell="A25" sqref="A1:XFD1048576"/>
    </sheetView>
  </sheetViews>
  <sheetFormatPr defaultRowHeight="13.8" x14ac:dyDescent="0.25"/>
  <cols>
    <col min="1" max="1" width="19.77734375" style="7" customWidth="1"/>
    <col min="2" max="2" width="8.88671875" style="7"/>
    <col min="3" max="3" width="10.6640625" style="7" customWidth="1"/>
    <col min="4" max="11" width="8.88671875" style="7"/>
    <col min="12" max="12" width="22.109375" style="7" customWidth="1"/>
    <col min="13" max="16384" width="8.88671875" style="7"/>
  </cols>
  <sheetData>
    <row r="1" spans="1:21" x14ac:dyDescent="0.25">
      <c r="A1" s="7" t="s">
        <v>314</v>
      </c>
      <c r="B1" s="7" t="s">
        <v>0</v>
      </c>
      <c r="C1" s="7" t="s">
        <v>1</v>
      </c>
      <c r="D1" s="7" t="s">
        <v>2</v>
      </c>
      <c r="L1" s="7" t="s">
        <v>319</v>
      </c>
      <c r="M1" s="7" t="s">
        <v>14</v>
      </c>
      <c r="N1" s="7">
        <v>1</v>
      </c>
      <c r="O1" s="7">
        <v>2</v>
      </c>
      <c r="P1" s="7">
        <v>3</v>
      </c>
      <c r="Q1" s="7">
        <v>4</v>
      </c>
      <c r="R1" s="7">
        <v>5</v>
      </c>
      <c r="S1" s="7">
        <v>6</v>
      </c>
      <c r="T1" s="7">
        <v>7</v>
      </c>
      <c r="U1" s="7" t="s">
        <v>168</v>
      </c>
    </row>
    <row r="2" spans="1:21" x14ac:dyDescent="0.25">
      <c r="A2" s="7" t="s">
        <v>3</v>
      </c>
      <c r="B2" s="7">
        <v>1.5118279999999999</v>
      </c>
      <c r="C2" s="7">
        <v>3.22</v>
      </c>
      <c r="D2" s="7">
        <v>1.620833</v>
      </c>
      <c r="L2" s="7" t="s">
        <v>323</v>
      </c>
      <c r="M2" s="7" t="s">
        <v>16</v>
      </c>
      <c r="N2" s="7">
        <v>39.927300000000002</v>
      </c>
      <c r="O2" s="7">
        <v>35.2121</v>
      </c>
      <c r="P2" s="7">
        <v>33.846299999999999</v>
      </c>
      <c r="Q2" s="7">
        <v>36.1235</v>
      </c>
      <c r="R2" s="7">
        <v>33.197299999999998</v>
      </c>
      <c r="S2" s="7">
        <v>40.993400000000001</v>
      </c>
      <c r="T2" s="7">
        <v>20.829899999999999</v>
      </c>
      <c r="U2" s="7">
        <v>31.497199999999999</v>
      </c>
    </row>
    <row r="3" spans="1:21" x14ac:dyDescent="0.25">
      <c r="B3" s="7">
        <v>1.487255</v>
      </c>
      <c r="C3" s="7">
        <v>4.1066669999999998</v>
      </c>
      <c r="D3" s="7">
        <v>3.5333329999999998</v>
      </c>
      <c r="M3" s="7" t="s">
        <v>17</v>
      </c>
      <c r="N3" s="7">
        <v>27.340900000000001</v>
      </c>
      <c r="O3" s="7">
        <v>32.389200000000002</v>
      </c>
      <c r="P3" s="7">
        <v>31.721299999999999</v>
      </c>
      <c r="Q3" s="7">
        <v>31.3292</v>
      </c>
      <c r="R3" s="7">
        <v>33.344000000000001</v>
      </c>
      <c r="S3" s="7">
        <v>28.979600000000001</v>
      </c>
      <c r="T3" s="7">
        <v>34.582700000000003</v>
      </c>
      <c r="U3" s="7">
        <v>28.735600000000002</v>
      </c>
    </row>
    <row r="4" spans="1:21" x14ac:dyDescent="0.25">
      <c r="B4" s="7">
        <v>0.20980399999999999</v>
      </c>
      <c r="C4" s="7">
        <v>1.2074069999999999</v>
      </c>
      <c r="D4" s="7">
        <v>0.276812</v>
      </c>
      <c r="M4" s="7" t="s">
        <v>18</v>
      </c>
      <c r="N4" s="7">
        <v>13.694900000000001</v>
      </c>
      <c r="O4" s="7">
        <v>14.77</v>
      </c>
      <c r="P4" s="7">
        <v>16.7667</v>
      </c>
      <c r="Q4" s="7">
        <v>13.354200000000001</v>
      </c>
      <c r="R4" s="7">
        <v>15.3291</v>
      </c>
      <c r="S4" s="7">
        <v>12.755699999999999</v>
      </c>
      <c r="T4" s="7">
        <v>19.752300000000002</v>
      </c>
      <c r="U4" s="7">
        <v>16.0062</v>
      </c>
    </row>
    <row r="5" spans="1:21" x14ac:dyDescent="0.25">
      <c r="B5" s="7">
        <v>1.195238</v>
      </c>
      <c r="C5" s="7">
        <v>2.322222</v>
      </c>
      <c r="D5" s="7">
        <v>1.1166670000000001</v>
      </c>
      <c r="M5" s="7" t="s">
        <v>19</v>
      </c>
      <c r="N5" s="7">
        <v>11.25</v>
      </c>
      <c r="O5" s="7">
        <v>10.4354</v>
      </c>
      <c r="P5" s="7">
        <v>10.1777</v>
      </c>
      <c r="Q5" s="7">
        <v>11.1632</v>
      </c>
      <c r="R5" s="7">
        <v>11.2882</v>
      </c>
      <c r="S5" s="7">
        <v>11.163500000000001</v>
      </c>
      <c r="T5" s="7">
        <v>13.166</v>
      </c>
      <c r="U5" s="7">
        <v>11.2042</v>
      </c>
    </row>
    <row r="6" spans="1:21" x14ac:dyDescent="0.25">
      <c r="M6" s="7" t="s">
        <v>20</v>
      </c>
      <c r="N6" s="7">
        <v>5.8426</v>
      </c>
      <c r="O6" s="7">
        <v>5.5096999999999996</v>
      </c>
      <c r="P6" s="7">
        <v>5.3841000000000001</v>
      </c>
      <c r="Q6" s="7">
        <v>6.6654999999999998</v>
      </c>
      <c r="R6" s="7">
        <v>5.3075999999999999</v>
      </c>
      <c r="S6" s="7">
        <v>4.8525999999999998</v>
      </c>
      <c r="T6" s="7">
        <v>11.339399999999999</v>
      </c>
      <c r="U6" s="7">
        <v>10.8592</v>
      </c>
    </row>
    <row r="7" spans="1:21" x14ac:dyDescent="0.25">
      <c r="A7" s="7" t="s">
        <v>315</v>
      </c>
      <c r="B7" s="7" t="s">
        <v>10</v>
      </c>
    </row>
    <row r="8" spans="1:21" x14ac:dyDescent="0.25">
      <c r="A8" s="7" t="s">
        <v>8</v>
      </c>
      <c r="B8" s="7" t="s">
        <v>5</v>
      </c>
      <c r="C8" s="7">
        <v>44.86</v>
      </c>
      <c r="D8" s="7">
        <v>29.4</v>
      </c>
      <c r="E8" s="7">
        <v>37.97</v>
      </c>
      <c r="F8" s="7">
        <v>22.06</v>
      </c>
      <c r="G8" s="7">
        <v>59.3</v>
      </c>
      <c r="H8" s="7">
        <v>29.3</v>
      </c>
      <c r="I8" s="7">
        <v>31.23</v>
      </c>
    </row>
    <row r="9" spans="1:21" x14ac:dyDescent="0.25">
      <c r="B9" s="7" t="s">
        <v>6</v>
      </c>
      <c r="C9" s="7">
        <v>34.200000000000003</v>
      </c>
      <c r="D9" s="7">
        <v>50.9</v>
      </c>
      <c r="E9" s="7">
        <v>45.2</v>
      </c>
      <c r="F9" s="7">
        <v>39.299999999999997</v>
      </c>
      <c r="G9" s="7">
        <v>33.200000000000003</v>
      </c>
      <c r="H9" s="7">
        <v>46.4</v>
      </c>
      <c r="I9" s="7">
        <v>40.33</v>
      </c>
      <c r="M9" s="7" t="s">
        <v>15</v>
      </c>
      <c r="N9" s="7">
        <v>1</v>
      </c>
      <c r="O9" s="7">
        <v>2</v>
      </c>
      <c r="P9" s="7">
        <v>3</v>
      </c>
      <c r="Q9" s="7">
        <v>4</v>
      </c>
      <c r="R9" s="7">
        <v>5</v>
      </c>
      <c r="S9" s="7">
        <v>6</v>
      </c>
      <c r="T9" s="7">
        <v>7</v>
      </c>
    </row>
    <row r="10" spans="1:21" x14ac:dyDescent="0.25">
      <c r="B10" s="7" t="s">
        <v>7</v>
      </c>
      <c r="C10" s="7">
        <v>19.190000000000001</v>
      </c>
      <c r="D10" s="7">
        <v>19.8</v>
      </c>
      <c r="E10" s="7">
        <v>16.8</v>
      </c>
      <c r="F10" s="7">
        <v>38.6</v>
      </c>
      <c r="G10" s="7">
        <v>7.4</v>
      </c>
      <c r="H10" s="7">
        <v>24.2</v>
      </c>
      <c r="I10" s="7">
        <v>28.44</v>
      </c>
      <c r="M10" s="7" t="s">
        <v>16</v>
      </c>
      <c r="N10" s="7">
        <v>16.9709</v>
      </c>
      <c r="O10" s="7">
        <v>12.9756</v>
      </c>
      <c r="P10" s="7">
        <v>12.3711</v>
      </c>
      <c r="Q10" s="7">
        <v>10.6403</v>
      </c>
      <c r="R10" s="7">
        <v>10.645</v>
      </c>
      <c r="S10" s="7">
        <v>19.003399999999999</v>
      </c>
      <c r="T10" s="7">
        <v>9.9459</v>
      </c>
      <c r="U10" s="7">
        <v>16.932400000000001</v>
      </c>
    </row>
    <row r="11" spans="1:21" x14ac:dyDescent="0.25">
      <c r="B11" s="7" t="s">
        <v>1</v>
      </c>
      <c r="M11" s="7" t="s">
        <v>17</v>
      </c>
      <c r="N11" s="7">
        <v>7.7317</v>
      </c>
      <c r="O11" s="7">
        <v>7.5124000000000004</v>
      </c>
      <c r="P11" s="7">
        <v>8.7094000000000005</v>
      </c>
      <c r="Q11" s="7">
        <v>9.0416000000000007</v>
      </c>
      <c r="R11" s="7">
        <v>10.526999999999999</v>
      </c>
      <c r="S11" s="7">
        <v>18.8125</v>
      </c>
      <c r="T11" s="7">
        <v>10.502599999999999</v>
      </c>
      <c r="U11" s="7">
        <v>21.502700000000001</v>
      </c>
    </row>
    <row r="12" spans="1:21" x14ac:dyDescent="0.25">
      <c r="B12" s="7" t="s">
        <v>5</v>
      </c>
      <c r="C12" s="7">
        <v>38.92</v>
      </c>
      <c r="D12" s="7">
        <v>16.2</v>
      </c>
      <c r="E12" s="7">
        <v>21.25</v>
      </c>
      <c r="F12" s="7">
        <v>8.4</v>
      </c>
      <c r="G12" s="7">
        <v>18.25</v>
      </c>
      <c r="H12" s="7">
        <v>21.3</v>
      </c>
      <c r="I12" s="7">
        <v>23.61</v>
      </c>
      <c r="M12" s="7" t="s">
        <v>18</v>
      </c>
      <c r="N12" s="7">
        <v>36.665599999999998</v>
      </c>
      <c r="O12" s="7">
        <v>36.298999999999999</v>
      </c>
      <c r="P12" s="7">
        <v>37.100299999999997</v>
      </c>
      <c r="Q12" s="7">
        <v>57.361699999999999</v>
      </c>
      <c r="R12" s="7">
        <v>51.4636</v>
      </c>
      <c r="S12" s="7">
        <v>26.994299999999999</v>
      </c>
      <c r="T12" s="7">
        <v>49.362000000000002</v>
      </c>
      <c r="U12" s="7">
        <v>21.779800000000002</v>
      </c>
    </row>
    <row r="13" spans="1:21" x14ac:dyDescent="0.25">
      <c r="B13" s="7" t="s">
        <v>6</v>
      </c>
      <c r="C13" s="7">
        <v>38.69</v>
      </c>
      <c r="D13" s="7">
        <v>43.42</v>
      </c>
      <c r="E13" s="7">
        <v>59.8</v>
      </c>
      <c r="F13" s="7">
        <v>53.7</v>
      </c>
      <c r="G13" s="7">
        <v>46.5</v>
      </c>
      <c r="H13" s="7">
        <v>47.3</v>
      </c>
      <c r="I13" s="7">
        <v>21.69</v>
      </c>
      <c r="M13" s="7" t="s">
        <v>19</v>
      </c>
      <c r="N13" s="7">
        <v>24.046399999999998</v>
      </c>
      <c r="O13" s="7">
        <v>27.143999999999998</v>
      </c>
      <c r="P13" s="7">
        <v>26.744299999999999</v>
      </c>
      <c r="Q13" s="7">
        <v>10.6349</v>
      </c>
      <c r="R13" s="7">
        <v>13.526199999999999</v>
      </c>
      <c r="S13" s="7">
        <v>21.741900000000001</v>
      </c>
      <c r="T13" s="7">
        <v>18.8538</v>
      </c>
      <c r="U13" s="7">
        <v>25.529</v>
      </c>
    </row>
    <row r="14" spans="1:21" x14ac:dyDescent="0.25">
      <c r="B14" s="7" t="s">
        <v>7</v>
      </c>
      <c r="C14" s="7">
        <v>22.39</v>
      </c>
      <c r="D14" s="7">
        <v>40.1</v>
      </c>
      <c r="E14" s="7">
        <v>19</v>
      </c>
      <c r="F14" s="7">
        <v>37.869999999999997</v>
      </c>
      <c r="G14" s="7">
        <v>35.4</v>
      </c>
      <c r="H14" s="7">
        <v>30.3</v>
      </c>
      <c r="I14" s="7">
        <v>53.58</v>
      </c>
      <c r="M14" s="7" t="s">
        <v>20</v>
      </c>
      <c r="N14" s="7">
        <v>13.1069</v>
      </c>
      <c r="O14" s="7">
        <v>15.0082</v>
      </c>
      <c r="P14" s="7">
        <v>14.1335</v>
      </c>
      <c r="Q14" s="7">
        <v>11.4063</v>
      </c>
      <c r="R14" s="7">
        <v>12.9594</v>
      </c>
      <c r="S14" s="7">
        <v>11.802199999999999</v>
      </c>
      <c r="T14" s="7">
        <v>13.136100000000001</v>
      </c>
      <c r="U14" s="7">
        <v>12.8727</v>
      </c>
    </row>
    <row r="16" spans="1:21" x14ac:dyDescent="0.25">
      <c r="A16" s="7" t="s">
        <v>316</v>
      </c>
      <c r="B16" s="7" t="s">
        <v>10</v>
      </c>
    </row>
    <row r="17" spans="1:21" x14ac:dyDescent="0.25">
      <c r="A17" s="7" t="s">
        <v>11</v>
      </c>
      <c r="B17" s="7" t="s">
        <v>5</v>
      </c>
      <c r="C17" s="7">
        <v>3</v>
      </c>
      <c r="D17" s="7">
        <v>10</v>
      </c>
      <c r="E17" s="7">
        <v>4</v>
      </c>
      <c r="F17" s="7">
        <v>5</v>
      </c>
      <c r="G17" s="7">
        <v>6</v>
      </c>
      <c r="H17" s="7">
        <v>5</v>
      </c>
      <c r="I17" s="7">
        <v>6</v>
      </c>
    </row>
    <row r="18" spans="1:21" x14ac:dyDescent="0.25">
      <c r="B18" s="7" t="s">
        <v>6</v>
      </c>
      <c r="C18" s="7">
        <v>11</v>
      </c>
      <c r="D18" s="7">
        <v>16</v>
      </c>
      <c r="E18" s="7">
        <v>14</v>
      </c>
      <c r="F18" s="7">
        <v>12</v>
      </c>
      <c r="G18" s="7">
        <v>9</v>
      </c>
      <c r="H18" s="7">
        <v>14</v>
      </c>
      <c r="I18" s="7">
        <v>9</v>
      </c>
    </row>
    <row r="19" spans="1:21" x14ac:dyDescent="0.25">
      <c r="B19" s="7" t="s">
        <v>7</v>
      </c>
      <c r="C19" s="7">
        <v>10</v>
      </c>
      <c r="D19" s="7">
        <v>16</v>
      </c>
      <c r="E19" s="7">
        <v>11</v>
      </c>
      <c r="F19" s="7">
        <v>13</v>
      </c>
      <c r="G19" s="7">
        <v>4</v>
      </c>
      <c r="H19" s="7">
        <v>11</v>
      </c>
      <c r="I19" s="7">
        <v>13</v>
      </c>
      <c r="L19" s="7" t="s">
        <v>320</v>
      </c>
      <c r="M19" s="7" t="s">
        <v>14</v>
      </c>
      <c r="N19" s="7">
        <v>1</v>
      </c>
      <c r="O19" s="7">
        <v>2</v>
      </c>
      <c r="P19" s="7">
        <v>3</v>
      </c>
      <c r="Q19" s="7">
        <v>4</v>
      </c>
      <c r="R19" s="7">
        <v>5</v>
      </c>
      <c r="S19" s="7">
        <v>6</v>
      </c>
      <c r="T19" s="7">
        <v>7</v>
      </c>
    </row>
    <row r="20" spans="1:21" x14ac:dyDescent="0.25">
      <c r="B20" s="7" t="s">
        <v>1</v>
      </c>
      <c r="L20" s="7" t="s">
        <v>322</v>
      </c>
      <c r="M20" s="7" t="s">
        <v>16</v>
      </c>
      <c r="N20" s="7">
        <v>30.984500000000001</v>
      </c>
      <c r="O20" s="7">
        <v>19.338899999999999</v>
      </c>
      <c r="P20" s="7">
        <v>19.420000000000002</v>
      </c>
      <c r="Q20" s="7">
        <v>22.2913</v>
      </c>
      <c r="R20" s="7">
        <v>23.265000000000001</v>
      </c>
      <c r="S20" s="7">
        <v>27.819900000000001</v>
      </c>
      <c r="T20" s="7">
        <v>22.131900000000002</v>
      </c>
      <c r="U20" s="7">
        <v>20.788499999999999</v>
      </c>
    </row>
    <row r="21" spans="1:21" x14ac:dyDescent="0.25">
      <c r="B21" s="7" t="s">
        <v>5</v>
      </c>
      <c r="C21" s="7">
        <v>7</v>
      </c>
      <c r="D21" s="7">
        <v>3</v>
      </c>
      <c r="E21" s="7">
        <v>4</v>
      </c>
      <c r="F21" s="7">
        <v>1</v>
      </c>
      <c r="G21" s="7">
        <v>3</v>
      </c>
      <c r="H21" s="7">
        <v>3</v>
      </c>
      <c r="I21" s="7">
        <v>7</v>
      </c>
      <c r="M21" s="7" t="s">
        <v>17</v>
      </c>
      <c r="N21" s="7">
        <v>34.8249</v>
      </c>
      <c r="O21" s="7">
        <v>34.3855</v>
      </c>
      <c r="P21" s="7">
        <v>23.929500000000001</v>
      </c>
      <c r="Q21" s="7">
        <v>40.832299999999996</v>
      </c>
      <c r="R21" s="7">
        <v>36.818199999999997</v>
      </c>
      <c r="S21" s="7">
        <v>29.852599999999999</v>
      </c>
      <c r="T21" s="7">
        <v>30.617999999999999</v>
      </c>
      <c r="U21" s="7">
        <v>31.016300000000001</v>
      </c>
    </row>
    <row r="22" spans="1:21" x14ac:dyDescent="0.25">
      <c r="B22" s="7" t="s">
        <v>6</v>
      </c>
      <c r="C22" s="7">
        <v>19</v>
      </c>
      <c r="D22" s="7">
        <v>27</v>
      </c>
      <c r="E22" s="7">
        <v>19</v>
      </c>
      <c r="F22" s="7">
        <v>18</v>
      </c>
      <c r="G22" s="7">
        <v>17</v>
      </c>
      <c r="H22" s="7">
        <v>17</v>
      </c>
      <c r="I22" s="7">
        <v>12</v>
      </c>
      <c r="M22" s="7" t="s">
        <v>18</v>
      </c>
      <c r="N22" s="7">
        <v>13.973699999999999</v>
      </c>
      <c r="O22" s="7">
        <v>20.7103</v>
      </c>
      <c r="P22" s="7">
        <v>29.046399999999998</v>
      </c>
      <c r="Q22" s="7">
        <v>11.710800000000001</v>
      </c>
      <c r="R22" s="7">
        <v>11.097799999999999</v>
      </c>
      <c r="S22" s="7">
        <v>16.2182</v>
      </c>
      <c r="T22" s="7">
        <v>21.411300000000001</v>
      </c>
      <c r="U22" s="7">
        <v>22.049299999999999</v>
      </c>
    </row>
    <row r="23" spans="1:21" x14ac:dyDescent="0.25">
      <c r="B23" s="7" t="s">
        <v>7</v>
      </c>
      <c r="C23" s="7">
        <v>18</v>
      </c>
      <c r="D23" s="7">
        <v>25</v>
      </c>
      <c r="E23" s="7">
        <v>15</v>
      </c>
      <c r="F23" s="7">
        <v>17</v>
      </c>
      <c r="G23" s="7">
        <v>14</v>
      </c>
      <c r="H23" s="7">
        <v>14</v>
      </c>
      <c r="I23" s="7">
        <v>16</v>
      </c>
      <c r="M23" s="7" t="s">
        <v>19</v>
      </c>
      <c r="N23" s="7">
        <v>11.360900000000001</v>
      </c>
      <c r="O23" s="7">
        <v>13.039899999999999</v>
      </c>
      <c r="P23" s="7">
        <v>15.740500000000001</v>
      </c>
      <c r="Q23" s="7">
        <v>12.8691</v>
      </c>
      <c r="R23" s="7">
        <v>14.626300000000001</v>
      </c>
      <c r="S23" s="7">
        <v>15.718</v>
      </c>
      <c r="T23" s="7">
        <v>15.6836</v>
      </c>
      <c r="U23" s="7">
        <v>13.825900000000001</v>
      </c>
    </row>
    <row r="24" spans="1:21" x14ac:dyDescent="0.25">
      <c r="M24" s="7" t="s">
        <v>20</v>
      </c>
      <c r="N24" s="7">
        <v>7.2320000000000002</v>
      </c>
      <c r="O24" s="7">
        <v>11.521100000000001</v>
      </c>
      <c r="P24" s="7">
        <v>10.2112</v>
      </c>
      <c r="Q24" s="7">
        <v>11.208</v>
      </c>
      <c r="R24" s="7">
        <v>12.778600000000001</v>
      </c>
      <c r="S24" s="7">
        <v>9.9450000000000003</v>
      </c>
      <c r="T24" s="7">
        <v>10.2607</v>
      </c>
      <c r="U24" s="7">
        <v>12.3398</v>
      </c>
    </row>
    <row r="25" spans="1:21" x14ac:dyDescent="0.25">
      <c r="A25" s="7" t="s">
        <v>317</v>
      </c>
      <c r="B25" s="7" t="s">
        <v>10</v>
      </c>
    </row>
    <row r="26" spans="1:21" x14ac:dyDescent="0.25">
      <c r="A26" s="7" t="s">
        <v>12</v>
      </c>
      <c r="B26" s="7" t="s">
        <v>5</v>
      </c>
      <c r="C26" s="7">
        <v>538.33330000000001</v>
      </c>
      <c r="D26" s="7">
        <v>105.7</v>
      </c>
      <c r="E26" s="7">
        <v>333</v>
      </c>
      <c r="F26" s="7">
        <v>286.60000000000002</v>
      </c>
      <c r="G26" s="7">
        <v>158.80000000000001</v>
      </c>
      <c r="H26" s="7">
        <v>355.83330000000001</v>
      </c>
      <c r="I26" s="7">
        <v>176.16669999999999</v>
      </c>
    </row>
    <row r="27" spans="1:21" x14ac:dyDescent="0.25">
      <c r="B27" s="7" t="s">
        <v>6</v>
      </c>
      <c r="C27" s="7">
        <v>112.1818</v>
      </c>
      <c r="D27" s="7">
        <v>114.4375</v>
      </c>
      <c r="E27" s="7">
        <v>116.28</v>
      </c>
      <c r="F27" s="7">
        <v>97.642859999999999</v>
      </c>
      <c r="G27" s="7">
        <v>117.83329999999999</v>
      </c>
      <c r="H27" s="7">
        <v>132.88890000000001</v>
      </c>
      <c r="I27" s="7">
        <v>111.4667</v>
      </c>
      <c r="M27" s="7" t="s">
        <v>15</v>
      </c>
      <c r="N27" s="7">
        <v>1</v>
      </c>
      <c r="O27" s="7">
        <v>2</v>
      </c>
      <c r="P27" s="7">
        <v>3</v>
      </c>
      <c r="Q27" s="7">
        <v>4</v>
      </c>
      <c r="R27" s="7">
        <v>5</v>
      </c>
      <c r="S27" s="7">
        <v>6</v>
      </c>
      <c r="T27" s="7">
        <v>7</v>
      </c>
    </row>
    <row r="28" spans="1:21" x14ac:dyDescent="0.25">
      <c r="B28" s="7" t="s">
        <v>7</v>
      </c>
      <c r="C28" s="7">
        <v>69.099999999999994</v>
      </c>
      <c r="D28" s="7">
        <v>44.5</v>
      </c>
      <c r="E28" s="7">
        <v>54.9818</v>
      </c>
      <c r="F28" s="7">
        <v>72.727270000000004</v>
      </c>
      <c r="G28" s="7">
        <v>107.07689999999999</v>
      </c>
      <c r="H28" s="7">
        <v>67.25</v>
      </c>
      <c r="I28" s="7">
        <v>79.181820000000002</v>
      </c>
      <c r="M28" s="7" t="s">
        <v>16</v>
      </c>
      <c r="N28" s="7">
        <v>11.5489</v>
      </c>
      <c r="O28" s="7">
        <v>15.0557</v>
      </c>
      <c r="P28" s="7">
        <v>18.024699999999999</v>
      </c>
      <c r="Q28" s="7">
        <v>8.0253999999999994</v>
      </c>
      <c r="R28" s="7">
        <v>8.0025999999999993</v>
      </c>
      <c r="S28" s="7">
        <v>8.6446000000000005</v>
      </c>
      <c r="T28" s="7">
        <v>17.317799999999998</v>
      </c>
      <c r="U28" s="7">
        <v>12.2525</v>
      </c>
    </row>
    <row r="29" spans="1:21" x14ac:dyDescent="0.25">
      <c r="B29" s="7" t="s">
        <v>1</v>
      </c>
      <c r="M29" s="7" t="s">
        <v>17</v>
      </c>
      <c r="N29" s="7">
        <v>7.6144999999999996</v>
      </c>
      <c r="O29" s="7">
        <v>6.1101999999999999</v>
      </c>
      <c r="P29" s="7">
        <v>19.6311</v>
      </c>
      <c r="Q29" s="7">
        <v>9.9649000000000001</v>
      </c>
      <c r="R29" s="7">
        <v>22.862200000000001</v>
      </c>
      <c r="S29" s="7">
        <v>8.1728000000000005</v>
      </c>
      <c r="T29" s="7">
        <v>8.4562000000000008</v>
      </c>
      <c r="U29" s="7">
        <v>8.6841000000000008</v>
      </c>
    </row>
    <row r="30" spans="1:21" x14ac:dyDescent="0.25">
      <c r="B30" s="7" t="s">
        <v>5</v>
      </c>
      <c r="C30" s="7">
        <v>200.1429</v>
      </c>
      <c r="D30" s="7">
        <v>194.33330000000001</v>
      </c>
      <c r="E30" s="7">
        <v>193.5</v>
      </c>
      <c r="F30" s="7">
        <v>191.25</v>
      </c>
      <c r="G30" s="7">
        <v>283</v>
      </c>
      <c r="H30" s="7">
        <v>219</v>
      </c>
      <c r="I30" s="7">
        <v>328.66669999999999</v>
      </c>
      <c r="M30" s="7" t="s">
        <v>18</v>
      </c>
      <c r="N30" s="7">
        <v>38.505699999999997</v>
      </c>
      <c r="O30" s="7">
        <v>57.409599999999998</v>
      </c>
      <c r="P30" s="7">
        <v>29.215399999999999</v>
      </c>
      <c r="Q30" s="7">
        <v>55.942999999999998</v>
      </c>
      <c r="R30" s="7">
        <v>44.570500000000003</v>
      </c>
      <c r="S30" s="7">
        <v>44.057299999999998</v>
      </c>
      <c r="T30" s="7">
        <v>41.604599999999998</v>
      </c>
      <c r="U30" s="7">
        <v>47.863599999999998</v>
      </c>
    </row>
    <row r="31" spans="1:21" x14ac:dyDescent="0.25">
      <c r="B31" s="7" t="s">
        <v>6</v>
      </c>
      <c r="C31" s="7">
        <v>73.315790000000007</v>
      </c>
      <c r="D31" s="7">
        <v>57.888890000000004</v>
      </c>
      <c r="E31" s="7">
        <v>113.3</v>
      </c>
      <c r="F31" s="7">
        <v>107.7</v>
      </c>
      <c r="G31" s="7">
        <v>100.66670000000001</v>
      </c>
      <c r="H31" s="7">
        <v>98.647059999999996</v>
      </c>
      <c r="I31" s="7">
        <v>100.2353</v>
      </c>
      <c r="M31" s="7" t="s">
        <v>19</v>
      </c>
      <c r="N31" s="7">
        <v>26.911300000000001</v>
      </c>
      <c r="O31" s="7">
        <v>11.3856</v>
      </c>
      <c r="P31" s="7">
        <v>19.922899999999998</v>
      </c>
      <c r="Q31" s="7">
        <v>13.331799999999999</v>
      </c>
      <c r="R31" s="7">
        <v>12.3017</v>
      </c>
      <c r="S31" s="7">
        <v>28.022600000000001</v>
      </c>
      <c r="T31" s="7">
        <v>22.111899999999999</v>
      </c>
      <c r="U31" s="7">
        <v>20.453199999999999</v>
      </c>
    </row>
    <row r="32" spans="1:21" x14ac:dyDescent="0.25">
      <c r="B32" s="7" t="s">
        <v>7</v>
      </c>
      <c r="C32" s="7">
        <v>44.77778</v>
      </c>
      <c r="D32" s="7">
        <v>57.76</v>
      </c>
      <c r="E32" s="7">
        <v>45.6</v>
      </c>
      <c r="F32" s="7">
        <v>45.533329999999999</v>
      </c>
      <c r="G32" s="7">
        <v>75.117649999999998</v>
      </c>
      <c r="H32" s="7">
        <v>91.142859999999999</v>
      </c>
      <c r="I32" s="7">
        <v>62.571429999999999</v>
      </c>
      <c r="M32" s="7" t="s">
        <v>20</v>
      </c>
      <c r="N32" s="7">
        <v>14.2903</v>
      </c>
      <c r="O32" s="7">
        <v>8.0366</v>
      </c>
      <c r="P32" s="7">
        <v>11.548299999999999</v>
      </c>
      <c r="Q32" s="7">
        <v>11.9658</v>
      </c>
      <c r="R32" s="7">
        <v>11.392799999999999</v>
      </c>
      <c r="S32" s="7">
        <v>11.923999999999999</v>
      </c>
      <c r="T32" s="7">
        <v>11.2043</v>
      </c>
      <c r="U32" s="7">
        <v>11.570600000000001</v>
      </c>
    </row>
    <row r="35" spans="1:21" x14ac:dyDescent="0.25">
      <c r="A35" s="7" t="s">
        <v>318</v>
      </c>
      <c r="C35" s="7" t="s">
        <v>144</v>
      </c>
      <c r="D35" s="7" t="s">
        <v>143</v>
      </c>
    </row>
    <row r="36" spans="1:21" x14ac:dyDescent="0.25">
      <c r="B36" s="7">
        <v>1</v>
      </c>
      <c r="C36" s="7">
        <v>92.1875</v>
      </c>
      <c r="D36" s="7">
        <v>75.641030000000001</v>
      </c>
      <c r="L36" s="7" t="s">
        <v>321</v>
      </c>
      <c r="M36" s="7" t="s">
        <v>14</v>
      </c>
      <c r="N36" s="7">
        <v>1</v>
      </c>
      <c r="O36" s="7">
        <v>2</v>
      </c>
      <c r="P36" s="7">
        <v>3</v>
      </c>
      <c r="Q36" s="7">
        <v>4</v>
      </c>
      <c r="R36" s="7">
        <v>5</v>
      </c>
      <c r="S36" s="7">
        <v>6</v>
      </c>
      <c r="T36" s="7">
        <v>7</v>
      </c>
    </row>
    <row r="37" spans="1:21" x14ac:dyDescent="0.25">
      <c r="B37" s="7">
        <v>2</v>
      </c>
      <c r="C37" s="7">
        <v>94.594589999999997</v>
      </c>
      <c r="D37" s="7">
        <v>83.333330000000004</v>
      </c>
      <c r="L37" s="7" t="s">
        <v>21</v>
      </c>
      <c r="M37" s="7" t="s">
        <v>16</v>
      </c>
      <c r="N37" s="7">
        <v>15.202400000000001</v>
      </c>
      <c r="O37" s="7">
        <v>18.302299999999999</v>
      </c>
      <c r="P37" s="7">
        <v>13.993</v>
      </c>
      <c r="Q37" s="7">
        <v>13.952299999999999</v>
      </c>
      <c r="R37" s="7">
        <v>17.7744</v>
      </c>
      <c r="S37" s="7">
        <v>21.241700000000002</v>
      </c>
      <c r="T37" s="7">
        <v>26.8842</v>
      </c>
      <c r="U37" s="7">
        <v>19.589700000000001</v>
      </c>
    </row>
    <row r="38" spans="1:21" x14ac:dyDescent="0.25">
      <c r="B38" s="7">
        <v>3</v>
      </c>
      <c r="C38" s="7">
        <v>92.307689999999994</v>
      </c>
      <c r="D38" s="7">
        <v>89.361699999999999</v>
      </c>
      <c r="M38" s="7" t="s">
        <v>17</v>
      </c>
      <c r="N38" s="7">
        <v>24.9343</v>
      </c>
      <c r="O38" s="7">
        <v>23.327100000000002</v>
      </c>
      <c r="P38" s="7">
        <v>22.5213</v>
      </c>
      <c r="Q38" s="7">
        <v>21.493300000000001</v>
      </c>
      <c r="R38" s="7">
        <v>29.511500000000002</v>
      </c>
      <c r="S38" s="7">
        <v>28.254999999999999</v>
      </c>
      <c r="T38" s="7">
        <v>25.801300000000001</v>
      </c>
      <c r="U38" s="7">
        <v>25.7867</v>
      </c>
    </row>
    <row r="39" spans="1:21" x14ac:dyDescent="0.25">
      <c r="B39" s="7">
        <v>4</v>
      </c>
      <c r="C39" s="7">
        <v>95.121949999999998</v>
      </c>
      <c r="D39" s="7">
        <v>87.640450000000001</v>
      </c>
      <c r="M39" s="7" t="s">
        <v>18</v>
      </c>
      <c r="N39" s="7">
        <v>38.616100000000003</v>
      </c>
      <c r="O39" s="7">
        <v>35.748199999999997</v>
      </c>
      <c r="P39" s="7">
        <v>35.357300000000002</v>
      </c>
      <c r="Q39" s="7">
        <v>37.995199999999997</v>
      </c>
      <c r="R39" s="7">
        <v>27.718800000000002</v>
      </c>
      <c r="S39" s="7">
        <v>18.443100000000001</v>
      </c>
      <c r="T39" s="7">
        <v>20.501000000000001</v>
      </c>
      <c r="U39" s="7">
        <v>29.443999999999999</v>
      </c>
    </row>
    <row r="40" spans="1:21" x14ac:dyDescent="0.25">
      <c r="B40" s="7">
        <v>5</v>
      </c>
      <c r="C40" s="7">
        <v>82.5</v>
      </c>
      <c r="D40" s="7">
        <v>76.744190000000003</v>
      </c>
      <c r="M40" s="7" t="s">
        <v>19</v>
      </c>
      <c r="N40" s="7">
        <v>12.9536</v>
      </c>
      <c r="O40" s="7">
        <v>13.5336</v>
      </c>
      <c r="P40" s="7">
        <v>16.2988</v>
      </c>
      <c r="Q40" s="7">
        <v>14.9694</v>
      </c>
      <c r="R40" s="7">
        <v>14.3422</v>
      </c>
      <c r="S40" s="7">
        <v>19.238099999999999</v>
      </c>
      <c r="T40" s="7">
        <v>15.1031</v>
      </c>
      <c r="U40" s="7">
        <v>13.5235</v>
      </c>
    </row>
    <row r="41" spans="1:21" x14ac:dyDescent="0.25">
      <c r="M41" s="7" t="s">
        <v>20</v>
      </c>
      <c r="N41" s="7">
        <v>7.1902999999999997</v>
      </c>
      <c r="O41" s="7">
        <v>7.9249999999999998</v>
      </c>
      <c r="P41" s="7">
        <v>10.6595</v>
      </c>
      <c r="Q41" s="7">
        <v>11.8643</v>
      </c>
      <c r="R41" s="7">
        <v>10.431800000000001</v>
      </c>
      <c r="S41" s="7">
        <v>10.9313</v>
      </c>
      <c r="T41" s="7">
        <v>9.9390000000000001</v>
      </c>
      <c r="U41" s="7">
        <v>10.1729</v>
      </c>
    </row>
    <row r="44" spans="1:21" x14ac:dyDescent="0.25">
      <c r="M44" s="7" t="s">
        <v>15</v>
      </c>
      <c r="N44" s="7">
        <v>1</v>
      </c>
      <c r="O44" s="7">
        <v>2</v>
      </c>
      <c r="P44" s="7">
        <v>3</v>
      </c>
      <c r="Q44" s="7">
        <v>4</v>
      </c>
      <c r="R44" s="7">
        <v>5</v>
      </c>
      <c r="S44" s="7">
        <v>6</v>
      </c>
      <c r="T44" s="7">
        <v>7</v>
      </c>
    </row>
    <row r="45" spans="1:21" x14ac:dyDescent="0.25">
      <c r="M45" s="7" t="s">
        <v>16</v>
      </c>
      <c r="N45" s="7">
        <v>15.782299999999999</v>
      </c>
      <c r="O45" s="7">
        <v>13.0846</v>
      </c>
      <c r="P45" s="7">
        <v>9.4856999999999996</v>
      </c>
      <c r="Q45" s="7">
        <v>9.0484000000000009</v>
      </c>
      <c r="R45" s="7">
        <v>7.4570999999999996</v>
      </c>
      <c r="S45" s="7">
        <v>19.604399999999998</v>
      </c>
      <c r="T45" s="7">
        <v>13.977</v>
      </c>
      <c r="U45" s="7">
        <v>12.996700000000001</v>
      </c>
    </row>
    <row r="46" spans="1:21" x14ac:dyDescent="0.25">
      <c r="M46" s="7" t="s">
        <v>17</v>
      </c>
      <c r="N46" s="7">
        <v>6.5050999999999997</v>
      </c>
      <c r="O46" s="7">
        <v>7.9447999999999999</v>
      </c>
      <c r="P46" s="7">
        <v>11.467499999999999</v>
      </c>
      <c r="Q46" s="7">
        <v>9.0510999999999999</v>
      </c>
      <c r="R46" s="7">
        <v>7.8075000000000001</v>
      </c>
      <c r="S46" s="7">
        <v>11.6371</v>
      </c>
      <c r="T46" s="7">
        <v>11.0906</v>
      </c>
      <c r="U46" s="7">
        <v>12.7623</v>
      </c>
    </row>
    <row r="47" spans="1:21" x14ac:dyDescent="0.25">
      <c r="M47" s="7" t="s">
        <v>18</v>
      </c>
      <c r="N47" s="7">
        <v>45.984299999999998</v>
      </c>
      <c r="O47" s="7">
        <v>40.837000000000003</v>
      </c>
      <c r="P47" s="7">
        <v>53.293999999999997</v>
      </c>
      <c r="Q47" s="7">
        <v>47.099699999999999</v>
      </c>
      <c r="R47" s="7">
        <v>58.235100000000003</v>
      </c>
      <c r="S47" s="7">
        <v>34.884099999999997</v>
      </c>
      <c r="T47" s="7">
        <v>34.950400000000002</v>
      </c>
      <c r="U47" s="7">
        <v>33.852400000000003</v>
      </c>
    </row>
    <row r="48" spans="1:21" x14ac:dyDescent="0.25">
      <c r="M48" s="7" t="s">
        <v>19</v>
      </c>
      <c r="N48" s="7">
        <v>17.642700000000001</v>
      </c>
      <c r="O48" s="7">
        <v>23.096599999999999</v>
      </c>
      <c r="P48" s="7">
        <v>15.739800000000001</v>
      </c>
      <c r="Q48" s="7">
        <v>23.691099999999999</v>
      </c>
      <c r="R48" s="7">
        <v>19.193999999999999</v>
      </c>
      <c r="S48" s="7">
        <v>21.034600000000001</v>
      </c>
      <c r="T48" s="7">
        <v>25.161100000000001</v>
      </c>
      <c r="U48" s="7">
        <v>25.145499999999998</v>
      </c>
    </row>
    <row r="49" spans="13:21" x14ac:dyDescent="0.25">
      <c r="M49" s="7" t="s">
        <v>20</v>
      </c>
      <c r="N49" s="7">
        <v>12.6366</v>
      </c>
      <c r="O49" s="7">
        <v>13.582800000000001</v>
      </c>
      <c r="P49" s="7">
        <v>9.1586999999999996</v>
      </c>
      <c r="Q49" s="7">
        <v>12.648099999999999</v>
      </c>
      <c r="R49" s="7">
        <v>8.2460000000000004</v>
      </c>
      <c r="S49" s="7">
        <v>10.6981</v>
      </c>
      <c r="T49" s="7">
        <v>13.170199999999999</v>
      </c>
      <c r="U49" s="7">
        <v>14.2402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9D0C-02C8-4009-A12C-79FCC0717A87}">
  <dimension ref="B1:CA60"/>
  <sheetViews>
    <sheetView topLeftCell="BK1" zoomScale="106" zoomScaleNormal="106" workbookViewId="0">
      <selection activeCell="BK1" sqref="A1:XFD1048576"/>
    </sheetView>
  </sheetViews>
  <sheetFormatPr defaultRowHeight="13.8" x14ac:dyDescent="0.25"/>
  <cols>
    <col min="1" max="3" width="8.88671875" style="4"/>
    <col min="4" max="4" width="12.109375" style="4" customWidth="1"/>
    <col min="5" max="5" width="8.88671875" style="4"/>
    <col min="6" max="6" width="11.21875" style="4" bestFit="1" customWidth="1"/>
    <col min="7" max="7" width="8.88671875" style="4"/>
    <col min="8" max="8" width="11.6640625" style="4" bestFit="1" customWidth="1"/>
    <col min="9" max="11" width="8.88671875" style="4"/>
    <col min="12" max="12" width="12.109375" style="4" bestFit="1" customWidth="1"/>
    <col min="13" max="13" width="8.88671875" style="4"/>
    <col min="14" max="14" width="11.21875" style="4" bestFit="1" customWidth="1"/>
    <col min="15" max="15" width="8.88671875" style="4"/>
    <col min="16" max="16" width="12.44140625" style="4" bestFit="1" customWidth="1"/>
    <col min="17" max="17" width="8.88671875" style="4"/>
    <col min="18" max="18" width="15" style="4" bestFit="1" customWidth="1"/>
    <col min="19" max="19" width="8.88671875" style="4"/>
    <col min="20" max="20" width="10.6640625" style="4" bestFit="1" customWidth="1"/>
    <col min="21" max="21" width="8.88671875" style="4"/>
    <col min="22" max="22" width="11.6640625" style="4" bestFit="1" customWidth="1"/>
    <col min="23" max="23" width="8.88671875" style="4"/>
    <col min="24" max="24" width="15" style="4" bestFit="1" customWidth="1"/>
    <col min="25" max="25" width="8.88671875" style="4"/>
    <col min="26" max="26" width="10.6640625" style="4" bestFit="1" customWidth="1"/>
    <col min="27" max="29" width="8.88671875" style="4"/>
    <col min="30" max="30" width="15" style="4" bestFit="1" customWidth="1"/>
    <col min="31" max="35" width="8.88671875" style="4"/>
    <col min="36" max="36" width="15" style="4" bestFit="1" customWidth="1"/>
    <col min="37" max="42" width="8.88671875" style="4"/>
    <col min="43" max="43" width="11.21875" style="4" bestFit="1" customWidth="1"/>
    <col min="44" max="54" width="8.88671875" style="4"/>
    <col min="55" max="55" width="10.88671875" style="4" customWidth="1"/>
    <col min="56" max="56" width="8.88671875" style="4"/>
    <col min="57" max="57" width="11.6640625" style="4" bestFit="1" customWidth="1"/>
    <col min="58" max="60" width="8.88671875" style="4"/>
    <col min="61" max="61" width="12.44140625" style="4" bestFit="1" customWidth="1"/>
    <col min="62" max="16384" width="8.88671875" style="4"/>
  </cols>
  <sheetData>
    <row r="1" spans="2:79" x14ac:dyDescent="0.25">
      <c r="B1" s="4" t="s">
        <v>305</v>
      </c>
      <c r="D1" s="4" t="s">
        <v>99</v>
      </c>
      <c r="E1" s="4" t="s">
        <v>93</v>
      </c>
      <c r="F1" s="4" t="s">
        <v>96</v>
      </c>
      <c r="G1" s="4" t="s">
        <v>97</v>
      </c>
      <c r="H1" s="4" t="s">
        <v>98</v>
      </c>
      <c r="J1" s="4" t="s">
        <v>306</v>
      </c>
      <c r="L1" s="4" t="s">
        <v>99</v>
      </c>
      <c r="M1" s="4" t="s">
        <v>93</v>
      </c>
      <c r="N1" s="4" t="s">
        <v>96</v>
      </c>
      <c r="O1" s="4" t="s">
        <v>102</v>
      </c>
      <c r="P1" s="4" t="s">
        <v>103</v>
      </c>
      <c r="R1" s="4" t="s">
        <v>307</v>
      </c>
      <c r="S1" s="4" t="s">
        <v>93</v>
      </c>
      <c r="T1" s="4" t="s">
        <v>106</v>
      </c>
      <c r="U1" s="4" t="s">
        <v>97</v>
      </c>
      <c r="V1" s="4" t="s">
        <v>98</v>
      </c>
      <c r="X1" s="4" t="s">
        <v>308</v>
      </c>
      <c r="Y1" s="4" t="s">
        <v>93</v>
      </c>
      <c r="Z1" s="4" t="s">
        <v>106</v>
      </c>
      <c r="AA1" s="4" t="s">
        <v>102</v>
      </c>
      <c r="AB1" s="4" t="s">
        <v>103</v>
      </c>
      <c r="AD1" s="4" t="s">
        <v>309</v>
      </c>
      <c r="AE1" s="4" t="s">
        <v>93</v>
      </c>
      <c r="AF1" s="4" t="s">
        <v>106</v>
      </c>
      <c r="AG1" s="4" t="s">
        <v>97</v>
      </c>
      <c r="AH1" s="4" t="s">
        <v>98</v>
      </c>
      <c r="AJ1" s="4" t="s">
        <v>310</v>
      </c>
      <c r="AK1" s="4" t="s">
        <v>93</v>
      </c>
      <c r="AL1" s="4" t="s">
        <v>106</v>
      </c>
      <c r="AM1" s="4" t="s">
        <v>102</v>
      </c>
      <c r="AN1" s="4" t="s">
        <v>103</v>
      </c>
      <c r="AP1" s="4" t="s">
        <v>311</v>
      </c>
      <c r="AQ1" s="4" t="s">
        <v>93</v>
      </c>
      <c r="AR1" s="4" t="s">
        <v>169</v>
      </c>
      <c r="BA1" s="4" t="s">
        <v>312</v>
      </c>
      <c r="BB1" s="4" t="s">
        <v>93</v>
      </c>
      <c r="BC1" s="4" t="s">
        <v>96</v>
      </c>
      <c r="BD1" s="4" t="s">
        <v>97</v>
      </c>
      <c r="BE1" s="4" t="s">
        <v>98</v>
      </c>
      <c r="BH1" s="4" t="s">
        <v>313</v>
      </c>
      <c r="BI1" s="4" t="s">
        <v>93</v>
      </c>
      <c r="BJ1" s="4" t="s">
        <v>169</v>
      </c>
      <c r="BS1" s="4" t="s">
        <v>304</v>
      </c>
      <c r="BT1" s="4" t="s">
        <v>93</v>
      </c>
      <c r="BU1" s="4" t="s">
        <v>96</v>
      </c>
      <c r="BV1" s="4" t="s">
        <v>26</v>
      </c>
      <c r="BW1" s="4" t="s">
        <v>103</v>
      </c>
    </row>
    <row r="2" spans="2:79" x14ac:dyDescent="0.25">
      <c r="C2" s="4" t="s">
        <v>100</v>
      </c>
      <c r="D2" s="4">
        <v>0.6</v>
      </c>
      <c r="E2" s="4">
        <v>0</v>
      </c>
      <c r="F2" s="4">
        <v>0</v>
      </c>
      <c r="G2" s="4">
        <v>0</v>
      </c>
      <c r="H2" s="4">
        <v>0</v>
      </c>
      <c r="K2" s="4" t="s">
        <v>100</v>
      </c>
      <c r="L2" s="4">
        <v>0.6</v>
      </c>
      <c r="M2" s="4">
        <v>0</v>
      </c>
      <c r="N2" s="4">
        <v>0</v>
      </c>
      <c r="O2" s="4">
        <v>0</v>
      </c>
      <c r="P2" s="4">
        <v>0</v>
      </c>
      <c r="S2" s="4">
        <v>107</v>
      </c>
      <c r="T2" s="4">
        <v>88</v>
      </c>
      <c r="U2" s="4">
        <v>93</v>
      </c>
      <c r="V2" s="4">
        <v>116</v>
      </c>
      <c r="Y2" s="4">
        <v>109</v>
      </c>
      <c r="Z2" s="4">
        <v>95</v>
      </c>
      <c r="AA2" s="4">
        <v>85</v>
      </c>
      <c r="AB2" s="4">
        <v>69</v>
      </c>
      <c r="AE2" s="4">
        <v>251</v>
      </c>
      <c r="AF2" s="4">
        <v>210</v>
      </c>
      <c r="AG2" s="4">
        <v>271</v>
      </c>
      <c r="AH2" s="4">
        <v>185</v>
      </c>
      <c r="AK2" s="4">
        <v>280</v>
      </c>
      <c r="AL2" s="4">
        <v>211</v>
      </c>
      <c r="AM2" s="4">
        <v>218</v>
      </c>
      <c r="AN2" s="4">
        <v>433</v>
      </c>
      <c r="AQ2" s="4" t="s">
        <v>118</v>
      </c>
      <c r="AR2" s="4" t="s">
        <v>111</v>
      </c>
      <c r="AS2" s="4" t="s">
        <v>94</v>
      </c>
      <c r="AT2" s="4" t="s">
        <v>112</v>
      </c>
      <c r="AU2" s="4" t="s">
        <v>113</v>
      </c>
      <c r="AV2" s="4" t="s">
        <v>114</v>
      </c>
      <c r="AW2" s="4" t="s">
        <v>115</v>
      </c>
      <c r="AX2" s="4" t="s">
        <v>116</v>
      </c>
      <c r="AY2" s="4" t="s">
        <v>117</v>
      </c>
      <c r="BB2" s="4">
        <v>64</v>
      </c>
      <c r="BC2" s="4">
        <v>68</v>
      </c>
      <c r="BD2" s="4">
        <v>63</v>
      </c>
      <c r="BE2" s="4">
        <v>67</v>
      </c>
      <c r="BI2" s="4" t="s">
        <v>118</v>
      </c>
      <c r="BJ2" s="4" t="s">
        <v>111</v>
      </c>
      <c r="BK2" s="4" t="s">
        <v>94</v>
      </c>
      <c r="BL2" s="4" t="s">
        <v>112</v>
      </c>
      <c r="BM2" s="4" t="s">
        <v>113</v>
      </c>
      <c r="BN2" s="4" t="s">
        <v>114</v>
      </c>
      <c r="BO2" s="4" t="s">
        <v>115</v>
      </c>
      <c r="BP2" s="4" t="s">
        <v>116</v>
      </c>
      <c r="BQ2" s="4" t="s">
        <v>117</v>
      </c>
      <c r="BT2" s="4">
        <v>64</v>
      </c>
      <c r="BU2" s="4">
        <v>66</v>
      </c>
      <c r="BV2" s="8">
        <v>67</v>
      </c>
      <c r="BW2" s="8">
        <v>34</v>
      </c>
    </row>
    <row r="3" spans="2:79" x14ac:dyDescent="0.25">
      <c r="B3" s="4" t="s">
        <v>95</v>
      </c>
      <c r="C3" s="4" t="s">
        <v>101</v>
      </c>
      <c r="D3" s="4">
        <v>0.65</v>
      </c>
      <c r="E3" s="4">
        <v>0</v>
      </c>
      <c r="F3" s="4">
        <v>0</v>
      </c>
      <c r="G3" s="4">
        <v>0</v>
      </c>
      <c r="H3" s="4">
        <v>0</v>
      </c>
      <c r="J3" s="4" t="s">
        <v>95</v>
      </c>
      <c r="K3" s="4" t="s">
        <v>71</v>
      </c>
      <c r="L3" s="4">
        <v>0.65</v>
      </c>
      <c r="M3" s="4">
        <v>0</v>
      </c>
      <c r="N3" s="4">
        <v>0</v>
      </c>
      <c r="O3" s="4">
        <v>0</v>
      </c>
      <c r="P3" s="4">
        <v>0</v>
      </c>
      <c r="R3" s="4" t="s">
        <v>104</v>
      </c>
      <c r="S3" s="4">
        <v>82</v>
      </c>
      <c r="T3" s="4">
        <v>102</v>
      </c>
      <c r="U3" s="4">
        <v>102</v>
      </c>
      <c r="V3" s="4">
        <v>110</v>
      </c>
      <c r="X3" s="4" t="s">
        <v>104</v>
      </c>
      <c r="Y3" s="4">
        <v>91</v>
      </c>
      <c r="Z3" s="4">
        <v>97</v>
      </c>
      <c r="AA3" s="4">
        <v>95</v>
      </c>
      <c r="AB3" s="4">
        <v>78</v>
      </c>
      <c r="AD3" s="4" t="s">
        <v>104</v>
      </c>
      <c r="AE3" s="4">
        <v>237</v>
      </c>
      <c r="AF3" s="4">
        <v>200</v>
      </c>
      <c r="AG3" s="4">
        <v>265</v>
      </c>
      <c r="AH3" s="4">
        <v>165</v>
      </c>
      <c r="AJ3" s="4" t="s">
        <v>104</v>
      </c>
      <c r="AK3" s="4">
        <v>210</v>
      </c>
      <c r="AL3" s="4">
        <v>205</v>
      </c>
      <c r="AM3" s="4">
        <v>233</v>
      </c>
      <c r="AN3" s="4">
        <v>450</v>
      </c>
      <c r="AP3" s="4" t="s">
        <v>109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BA3" s="4" t="s">
        <v>109</v>
      </c>
      <c r="BB3" s="4">
        <v>64</v>
      </c>
      <c r="BC3" s="4">
        <v>64</v>
      </c>
      <c r="BD3" s="4">
        <v>62</v>
      </c>
      <c r="BE3" s="4">
        <v>75</v>
      </c>
      <c r="BH3" s="4" t="s">
        <v>109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S3" s="4" t="s">
        <v>109</v>
      </c>
      <c r="BT3" s="4">
        <v>64</v>
      </c>
      <c r="BU3" s="4">
        <v>65</v>
      </c>
      <c r="BV3" s="8">
        <v>66</v>
      </c>
      <c r="BW3" s="8">
        <v>36</v>
      </c>
    </row>
    <row r="4" spans="2:79" x14ac:dyDescent="0.25">
      <c r="C4" s="4" t="s">
        <v>126</v>
      </c>
      <c r="D4" s="4">
        <v>0.7</v>
      </c>
      <c r="E4" s="4">
        <v>12.5</v>
      </c>
      <c r="F4" s="4">
        <v>12.5</v>
      </c>
      <c r="G4" s="4">
        <v>0</v>
      </c>
      <c r="H4" s="4">
        <v>0</v>
      </c>
      <c r="K4" s="4" t="s">
        <v>126</v>
      </c>
      <c r="L4" s="4">
        <v>0.7</v>
      </c>
      <c r="M4" s="4">
        <v>12.5</v>
      </c>
      <c r="N4" s="4">
        <v>0</v>
      </c>
      <c r="O4" s="4">
        <v>12.5</v>
      </c>
      <c r="P4" s="4">
        <v>25</v>
      </c>
      <c r="R4" s="4" t="s">
        <v>101</v>
      </c>
      <c r="S4" s="4">
        <v>93</v>
      </c>
      <c r="T4" s="4">
        <v>90</v>
      </c>
      <c r="U4" s="4">
        <v>87</v>
      </c>
      <c r="V4" s="4">
        <v>100</v>
      </c>
      <c r="X4" s="4" t="s">
        <v>101</v>
      </c>
      <c r="Y4" s="4">
        <v>96</v>
      </c>
      <c r="Z4" s="4">
        <v>96</v>
      </c>
      <c r="AA4" s="4">
        <v>97</v>
      </c>
      <c r="AB4" s="4">
        <v>88</v>
      </c>
      <c r="AD4" s="4" t="s">
        <v>107</v>
      </c>
      <c r="AE4" s="4">
        <v>303</v>
      </c>
      <c r="AF4" s="4">
        <v>327</v>
      </c>
      <c r="AG4" s="4">
        <v>321</v>
      </c>
      <c r="AH4" s="4">
        <v>160</v>
      </c>
      <c r="AJ4" s="4" t="s">
        <v>107</v>
      </c>
      <c r="AK4" s="4">
        <v>312</v>
      </c>
      <c r="AL4" s="4">
        <v>306</v>
      </c>
      <c r="AM4" s="4">
        <v>337</v>
      </c>
      <c r="AN4" s="4">
        <v>300</v>
      </c>
      <c r="AP4" s="4" t="s">
        <v>108</v>
      </c>
      <c r="AQ4" s="4">
        <v>1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BA4" s="4" t="s">
        <v>108</v>
      </c>
      <c r="BB4" s="4">
        <v>56</v>
      </c>
      <c r="BC4" s="4">
        <v>53</v>
      </c>
      <c r="BD4" s="4">
        <v>54</v>
      </c>
      <c r="BE4" s="4">
        <v>76</v>
      </c>
      <c r="BH4" s="4" t="s">
        <v>110</v>
      </c>
      <c r="BI4" s="4">
        <v>1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S4" s="4" t="s">
        <v>108</v>
      </c>
      <c r="BT4" s="4">
        <v>56</v>
      </c>
      <c r="BU4" s="4">
        <v>55</v>
      </c>
      <c r="BV4" s="8">
        <v>57</v>
      </c>
      <c r="BW4" s="8">
        <v>55</v>
      </c>
    </row>
    <row r="5" spans="2:79" x14ac:dyDescent="0.25">
      <c r="D5" s="4">
        <v>0.75</v>
      </c>
      <c r="E5" s="4">
        <v>25</v>
      </c>
      <c r="F5" s="4">
        <v>25</v>
      </c>
      <c r="G5" s="4">
        <v>25</v>
      </c>
      <c r="H5" s="4">
        <v>0</v>
      </c>
      <c r="L5" s="4">
        <v>0.75</v>
      </c>
      <c r="M5" s="4">
        <v>25</v>
      </c>
      <c r="N5" s="4">
        <v>25</v>
      </c>
      <c r="O5" s="4">
        <v>25</v>
      </c>
      <c r="P5" s="4">
        <v>50</v>
      </c>
      <c r="R5" s="4" t="s">
        <v>105</v>
      </c>
      <c r="S5" s="4">
        <v>90</v>
      </c>
      <c r="T5" s="4">
        <v>96</v>
      </c>
      <c r="U5" s="4">
        <v>91</v>
      </c>
      <c r="V5" s="4">
        <v>105</v>
      </c>
      <c r="X5" s="4" t="s">
        <v>105</v>
      </c>
      <c r="Y5" s="4">
        <v>86</v>
      </c>
      <c r="Z5" s="4">
        <v>80</v>
      </c>
      <c r="AA5" s="4">
        <v>89</v>
      </c>
      <c r="AB5" s="4">
        <v>72</v>
      </c>
      <c r="AD5" s="4" t="s">
        <v>105</v>
      </c>
      <c r="AE5" s="4">
        <v>263</v>
      </c>
      <c r="AF5" s="4">
        <v>210</v>
      </c>
      <c r="AG5" s="4">
        <v>211</v>
      </c>
      <c r="AH5" s="4">
        <v>185</v>
      </c>
      <c r="AJ5" s="4" t="s">
        <v>105</v>
      </c>
      <c r="AK5" s="4">
        <v>263</v>
      </c>
      <c r="AL5" s="4">
        <v>270</v>
      </c>
      <c r="AM5" s="4">
        <v>263</v>
      </c>
      <c r="AN5" s="4">
        <v>360</v>
      </c>
      <c r="AQ5" s="4">
        <v>2</v>
      </c>
      <c r="AR5" s="4">
        <v>2</v>
      </c>
      <c r="AS5" s="4">
        <v>0</v>
      </c>
      <c r="AT5" s="4">
        <v>1</v>
      </c>
      <c r="AU5" s="4">
        <v>2</v>
      </c>
      <c r="AV5" s="4">
        <v>0</v>
      </c>
      <c r="AW5" s="4">
        <v>1</v>
      </c>
      <c r="AX5" s="4">
        <v>2</v>
      </c>
      <c r="AY5" s="4">
        <v>1</v>
      </c>
      <c r="BA5" s="4" t="s">
        <v>119</v>
      </c>
      <c r="BB5" s="4">
        <v>63</v>
      </c>
      <c r="BC5" s="4">
        <v>68</v>
      </c>
      <c r="BD5" s="4">
        <v>68</v>
      </c>
      <c r="BE5" s="4">
        <v>70</v>
      </c>
      <c r="BI5" s="4">
        <v>2</v>
      </c>
      <c r="BJ5" s="4">
        <v>2</v>
      </c>
      <c r="BK5" s="4">
        <v>0</v>
      </c>
      <c r="BL5" s="4">
        <v>1</v>
      </c>
      <c r="BM5" s="4">
        <v>2</v>
      </c>
      <c r="BN5" s="4">
        <v>0</v>
      </c>
      <c r="BO5" s="4">
        <v>1</v>
      </c>
      <c r="BP5" s="4">
        <v>2</v>
      </c>
      <c r="BQ5" s="4">
        <v>1</v>
      </c>
      <c r="BS5" s="4" t="s">
        <v>119</v>
      </c>
      <c r="BT5" s="4">
        <v>63</v>
      </c>
      <c r="BU5" s="4">
        <v>60</v>
      </c>
      <c r="BV5" s="8">
        <v>63</v>
      </c>
      <c r="BW5" s="8">
        <v>50</v>
      </c>
    </row>
    <row r="6" spans="2:79" x14ac:dyDescent="0.25">
      <c r="D6" s="4">
        <v>0.8</v>
      </c>
      <c r="E6" s="4">
        <v>50</v>
      </c>
      <c r="F6" s="4">
        <v>25</v>
      </c>
      <c r="G6" s="4">
        <v>25</v>
      </c>
      <c r="H6" s="4">
        <v>0</v>
      </c>
      <c r="L6" s="4">
        <v>0.8</v>
      </c>
      <c r="M6" s="4">
        <v>50</v>
      </c>
      <c r="N6" s="4">
        <v>50</v>
      </c>
      <c r="O6" s="4">
        <v>50</v>
      </c>
      <c r="P6" s="4">
        <v>100</v>
      </c>
      <c r="S6" s="4">
        <v>83</v>
      </c>
      <c r="T6" s="4">
        <v>80</v>
      </c>
      <c r="U6" s="4">
        <v>86</v>
      </c>
      <c r="V6" s="4">
        <v>96</v>
      </c>
      <c r="Y6" s="4">
        <v>86</v>
      </c>
      <c r="Z6" s="4">
        <v>86</v>
      </c>
      <c r="AA6" s="4">
        <v>100</v>
      </c>
      <c r="AB6" s="4">
        <v>93</v>
      </c>
      <c r="AE6" s="4">
        <v>287</v>
      </c>
      <c r="AF6" s="4">
        <v>280</v>
      </c>
      <c r="AG6" s="4">
        <v>273</v>
      </c>
      <c r="AH6" s="4">
        <v>166</v>
      </c>
      <c r="AK6" s="4">
        <v>261</v>
      </c>
      <c r="AL6" s="4">
        <v>286</v>
      </c>
      <c r="AM6" s="4">
        <v>266</v>
      </c>
      <c r="AN6" s="4">
        <v>310</v>
      </c>
      <c r="AQ6" s="4">
        <v>3</v>
      </c>
      <c r="AR6" s="4">
        <v>3</v>
      </c>
      <c r="AS6" s="4">
        <v>3</v>
      </c>
      <c r="AT6" s="4">
        <v>2</v>
      </c>
      <c r="AU6" s="4">
        <v>3</v>
      </c>
      <c r="AV6" s="4">
        <v>2</v>
      </c>
      <c r="AW6" s="4">
        <v>2</v>
      </c>
      <c r="AX6" s="4">
        <v>3</v>
      </c>
      <c r="AY6" s="4">
        <v>2</v>
      </c>
      <c r="BB6" s="4">
        <v>57</v>
      </c>
      <c r="BC6" s="4">
        <v>56</v>
      </c>
      <c r="BD6" s="4">
        <v>58</v>
      </c>
      <c r="BE6" s="4">
        <v>75</v>
      </c>
      <c r="BI6" s="4">
        <v>3</v>
      </c>
      <c r="BJ6" s="4">
        <v>3</v>
      </c>
      <c r="BK6" s="4">
        <v>3</v>
      </c>
      <c r="BL6" s="4">
        <v>2</v>
      </c>
      <c r="BM6" s="4">
        <v>3</v>
      </c>
      <c r="BN6" s="4">
        <v>2</v>
      </c>
      <c r="BO6" s="4">
        <v>2</v>
      </c>
      <c r="BP6" s="4">
        <v>3</v>
      </c>
      <c r="BQ6" s="4">
        <v>2</v>
      </c>
      <c r="BT6" s="4">
        <v>57</v>
      </c>
      <c r="BU6" s="4">
        <v>60</v>
      </c>
      <c r="BV6" s="8">
        <v>56</v>
      </c>
      <c r="BW6" s="8">
        <v>46</v>
      </c>
    </row>
    <row r="7" spans="2:79" x14ac:dyDescent="0.25">
      <c r="D7" s="4">
        <v>0.85</v>
      </c>
      <c r="E7" s="4">
        <v>100</v>
      </c>
      <c r="F7" s="4">
        <v>100</v>
      </c>
      <c r="G7" s="4">
        <v>100</v>
      </c>
      <c r="H7" s="4">
        <v>25</v>
      </c>
      <c r="L7" s="4">
        <v>0.85</v>
      </c>
      <c r="M7" s="4">
        <v>100</v>
      </c>
      <c r="N7" s="4">
        <v>100</v>
      </c>
      <c r="O7" s="4">
        <v>100</v>
      </c>
      <c r="P7" s="4">
        <v>100</v>
      </c>
      <c r="S7" s="4">
        <v>95</v>
      </c>
      <c r="T7" s="4">
        <v>92</v>
      </c>
      <c r="U7" s="4">
        <v>79</v>
      </c>
      <c r="V7" s="4">
        <v>100</v>
      </c>
      <c r="Y7" s="4">
        <v>90</v>
      </c>
      <c r="Z7" s="4">
        <v>93</v>
      </c>
      <c r="AA7" s="4">
        <v>89</v>
      </c>
      <c r="AB7" s="4">
        <v>93</v>
      </c>
      <c r="AE7" s="4">
        <v>246</v>
      </c>
      <c r="AF7" s="4">
        <v>260</v>
      </c>
      <c r="AG7" s="4">
        <v>279</v>
      </c>
      <c r="AH7" s="4">
        <v>147</v>
      </c>
      <c r="AK7" s="4">
        <v>279</v>
      </c>
      <c r="AL7" s="4">
        <v>263</v>
      </c>
      <c r="AM7" s="4">
        <v>270</v>
      </c>
      <c r="AN7" s="4">
        <v>412</v>
      </c>
      <c r="AQ7" s="4">
        <v>4</v>
      </c>
      <c r="AR7" s="4">
        <v>6</v>
      </c>
      <c r="AS7" s="4">
        <v>8</v>
      </c>
      <c r="AT7" s="4">
        <v>5</v>
      </c>
      <c r="AU7" s="4">
        <v>6</v>
      </c>
      <c r="AV7" s="4">
        <v>3</v>
      </c>
      <c r="AW7" s="4">
        <v>5</v>
      </c>
      <c r="AX7" s="4">
        <v>3</v>
      </c>
      <c r="AY7" s="4">
        <v>3</v>
      </c>
      <c r="BB7" s="4">
        <v>60</v>
      </c>
      <c r="BC7" s="4">
        <v>59</v>
      </c>
      <c r="BD7" s="4">
        <v>59</v>
      </c>
      <c r="BE7" s="4">
        <v>74</v>
      </c>
      <c r="BI7" s="4">
        <v>4</v>
      </c>
      <c r="BJ7" s="4">
        <v>6</v>
      </c>
      <c r="BK7" s="4">
        <v>8</v>
      </c>
      <c r="BL7" s="4">
        <v>5</v>
      </c>
      <c r="BM7" s="4">
        <v>6</v>
      </c>
      <c r="BN7" s="4">
        <v>3</v>
      </c>
      <c r="BO7" s="4">
        <v>5</v>
      </c>
      <c r="BP7" s="4">
        <v>3</v>
      </c>
      <c r="BQ7" s="4">
        <v>3</v>
      </c>
      <c r="BT7" s="4">
        <v>60</v>
      </c>
      <c r="BU7" s="4">
        <v>58</v>
      </c>
      <c r="BV7" s="8">
        <v>60</v>
      </c>
      <c r="BW7" s="8">
        <v>37</v>
      </c>
    </row>
    <row r="8" spans="2:79" x14ac:dyDescent="0.25">
      <c r="D8" s="4">
        <v>0.9</v>
      </c>
      <c r="E8" s="4">
        <v>100</v>
      </c>
      <c r="F8" s="4">
        <v>100</v>
      </c>
      <c r="G8" s="4">
        <v>100</v>
      </c>
      <c r="H8" s="4">
        <v>37.5</v>
      </c>
      <c r="L8" s="4">
        <v>0.9</v>
      </c>
      <c r="M8" s="4">
        <v>100</v>
      </c>
      <c r="N8" s="4">
        <v>100</v>
      </c>
      <c r="O8" s="4">
        <v>100</v>
      </c>
      <c r="P8" s="4">
        <v>100</v>
      </c>
      <c r="S8" s="4">
        <v>88</v>
      </c>
      <c r="T8" s="4">
        <v>100</v>
      </c>
      <c r="U8" s="4">
        <v>105</v>
      </c>
      <c r="V8" s="4">
        <v>139</v>
      </c>
      <c r="Y8" s="4">
        <v>85</v>
      </c>
      <c r="Z8" s="4">
        <v>106</v>
      </c>
      <c r="AA8" s="4">
        <v>97</v>
      </c>
      <c r="AB8" s="4">
        <v>79</v>
      </c>
      <c r="AE8" s="4">
        <v>271</v>
      </c>
      <c r="AF8" s="4">
        <v>242</v>
      </c>
      <c r="AG8" s="4">
        <v>261</v>
      </c>
      <c r="AH8" s="4">
        <v>136</v>
      </c>
      <c r="AK8" s="4">
        <v>283</v>
      </c>
      <c r="AL8" s="4">
        <v>206</v>
      </c>
      <c r="AM8" s="4">
        <v>272</v>
      </c>
      <c r="AN8" s="4">
        <v>369</v>
      </c>
      <c r="AQ8" s="4">
        <v>5</v>
      </c>
      <c r="AR8" s="4">
        <v>9</v>
      </c>
      <c r="AS8" s="4">
        <v>9</v>
      </c>
      <c r="AT8" s="4">
        <v>5</v>
      </c>
      <c r="AU8" s="4">
        <v>8</v>
      </c>
      <c r="AV8" s="4">
        <v>8</v>
      </c>
      <c r="AW8" s="4">
        <v>8</v>
      </c>
      <c r="AX8" s="4">
        <v>8</v>
      </c>
      <c r="AY8" s="4">
        <v>3</v>
      </c>
      <c r="BB8" s="4">
        <v>60</v>
      </c>
      <c r="BC8" s="4">
        <v>61</v>
      </c>
      <c r="BD8" s="4">
        <v>60</v>
      </c>
      <c r="BE8" s="4">
        <v>73</v>
      </c>
      <c r="BI8" s="4">
        <v>5</v>
      </c>
      <c r="BJ8" s="4">
        <v>9</v>
      </c>
      <c r="BK8" s="4">
        <v>9</v>
      </c>
      <c r="BL8" s="4">
        <v>5</v>
      </c>
      <c r="BM8" s="4">
        <v>8</v>
      </c>
      <c r="BN8" s="4">
        <v>8</v>
      </c>
      <c r="BO8" s="4">
        <v>8</v>
      </c>
      <c r="BP8" s="4">
        <v>8</v>
      </c>
      <c r="BQ8" s="4">
        <v>3</v>
      </c>
      <c r="BT8" s="4">
        <v>60</v>
      </c>
      <c r="BU8" s="4">
        <v>64</v>
      </c>
      <c r="BV8" s="8">
        <v>61</v>
      </c>
      <c r="BW8" s="8">
        <v>40</v>
      </c>
    </row>
    <row r="9" spans="2:79" x14ac:dyDescent="0.25">
      <c r="D9" s="4">
        <v>0.95</v>
      </c>
      <c r="E9" s="4">
        <v>100</v>
      </c>
      <c r="F9" s="4">
        <v>100</v>
      </c>
      <c r="G9" s="4">
        <v>100</v>
      </c>
      <c r="H9" s="4">
        <v>75</v>
      </c>
      <c r="L9" s="4">
        <v>0.95</v>
      </c>
      <c r="M9" s="4">
        <v>100</v>
      </c>
      <c r="N9" s="4">
        <v>100</v>
      </c>
      <c r="O9" s="4">
        <v>100</v>
      </c>
      <c r="P9" s="4">
        <v>100</v>
      </c>
      <c r="S9" s="4">
        <v>95</v>
      </c>
      <c r="T9" s="4">
        <v>99</v>
      </c>
      <c r="U9" s="4">
        <v>93</v>
      </c>
      <c r="V9" s="4">
        <v>136</v>
      </c>
      <c r="Y9" s="4">
        <v>91</v>
      </c>
      <c r="Z9" s="4">
        <v>99</v>
      </c>
      <c r="AA9" s="4">
        <v>93</v>
      </c>
      <c r="AB9" s="4">
        <v>95</v>
      </c>
      <c r="AE9" s="4">
        <v>361</v>
      </c>
      <c r="AF9" s="4">
        <v>369</v>
      </c>
      <c r="AG9" s="4">
        <v>286</v>
      </c>
      <c r="AH9" s="4">
        <v>139</v>
      </c>
      <c r="AK9" s="4">
        <v>372</v>
      </c>
      <c r="AL9" s="4">
        <v>376</v>
      </c>
      <c r="AM9" s="4">
        <v>363</v>
      </c>
      <c r="AN9" s="4">
        <v>409</v>
      </c>
      <c r="AQ9" s="4">
        <v>6</v>
      </c>
      <c r="AR9" s="4">
        <v>9</v>
      </c>
      <c r="AS9" s="4">
        <v>9</v>
      </c>
      <c r="AT9" s="4">
        <v>9</v>
      </c>
      <c r="AU9" s="4">
        <v>9</v>
      </c>
      <c r="AV9" s="4">
        <v>9</v>
      </c>
      <c r="AW9" s="4">
        <v>9</v>
      </c>
      <c r="AX9" s="4">
        <v>9</v>
      </c>
      <c r="AY9" s="4">
        <v>6</v>
      </c>
      <c r="BB9" s="4">
        <v>48</v>
      </c>
      <c r="BC9" s="4">
        <v>47</v>
      </c>
      <c r="BD9" s="4">
        <v>56</v>
      </c>
      <c r="BE9" s="4">
        <v>78</v>
      </c>
      <c r="BI9" s="4">
        <v>6</v>
      </c>
      <c r="BJ9" s="4">
        <v>9</v>
      </c>
      <c r="BK9" s="4">
        <v>9</v>
      </c>
      <c r="BL9" s="4">
        <v>9</v>
      </c>
      <c r="BM9" s="4">
        <v>9</v>
      </c>
      <c r="BN9" s="4">
        <v>9</v>
      </c>
      <c r="BO9" s="4">
        <v>9</v>
      </c>
      <c r="BP9" s="4">
        <v>9</v>
      </c>
      <c r="BQ9" s="4">
        <v>6</v>
      </c>
      <c r="BT9" s="4">
        <v>48</v>
      </c>
      <c r="BU9" s="4">
        <v>42</v>
      </c>
      <c r="BV9" s="8">
        <v>50</v>
      </c>
      <c r="BW9" s="8">
        <v>41</v>
      </c>
    </row>
    <row r="10" spans="2:79" x14ac:dyDescent="0.25">
      <c r="D10" s="4">
        <v>1</v>
      </c>
      <c r="H10" s="4">
        <v>100</v>
      </c>
      <c r="L10" s="4">
        <v>1</v>
      </c>
      <c r="M10" s="4">
        <v>100</v>
      </c>
      <c r="N10" s="4">
        <v>100</v>
      </c>
      <c r="O10" s="4">
        <v>100</v>
      </c>
      <c r="P10" s="4">
        <v>100</v>
      </c>
      <c r="AQ10" s="4">
        <v>7</v>
      </c>
      <c r="AR10" s="4">
        <v>10</v>
      </c>
      <c r="AS10" s="4">
        <v>10</v>
      </c>
      <c r="AT10" s="4">
        <v>9</v>
      </c>
      <c r="AU10" s="4">
        <v>10</v>
      </c>
      <c r="AV10" s="4">
        <v>10</v>
      </c>
      <c r="AW10" s="4">
        <v>10</v>
      </c>
      <c r="AX10" s="4">
        <v>10</v>
      </c>
      <c r="AY10" s="4">
        <v>8</v>
      </c>
      <c r="BI10" s="4">
        <v>7</v>
      </c>
      <c r="BJ10" s="4">
        <v>10</v>
      </c>
      <c r="BK10" s="4">
        <v>10</v>
      </c>
      <c r="BL10" s="4">
        <v>9</v>
      </c>
      <c r="BM10" s="4">
        <v>10</v>
      </c>
      <c r="BN10" s="4">
        <v>10</v>
      </c>
      <c r="BO10" s="4">
        <v>10</v>
      </c>
      <c r="BP10" s="4">
        <v>10</v>
      </c>
      <c r="BQ10" s="4">
        <v>8</v>
      </c>
      <c r="BV10" s="3"/>
      <c r="BW10" s="3"/>
    </row>
    <row r="11" spans="2:79" x14ac:dyDescent="0.25">
      <c r="D11" s="4">
        <v>1.05</v>
      </c>
      <c r="H11" s="4">
        <v>100</v>
      </c>
      <c r="L11" s="4">
        <v>1.05</v>
      </c>
      <c r="M11" s="4">
        <v>100</v>
      </c>
      <c r="N11" s="4">
        <v>100</v>
      </c>
      <c r="O11" s="4">
        <v>100</v>
      </c>
      <c r="P11" s="4">
        <v>100</v>
      </c>
      <c r="AQ11" s="4">
        <v>8</v>
      </c>
      <c r="AR11" s="4">
        <v>10</v>
      </c>
      <c r="AS11" s="4">
        <v>10</v>
      </c>
      <c r="AT11" s="4">
        <v>10</v>
      </c>
      <c r="AU11" s="4">
        <v>10</v>
      </c>
      <c r="AV11" s="4">
        <v>10</v>
      </c>
      <c r="AW11" s="4">
        <v>10</v>
      </c>
      <c r="AX11" s="4">
        <v>10</v>
      </c>
      <c r="AY11" s="4">
        <v>10</v>
      </c>
      <c r="BI11" s="4">
        <v>8</v>
      </c>
      <c r="BJ11" s="4">
        <v>10</v>
      </c>
      <c r="BK11" s="4">
        <v>10</v>
      </c>
      <c r="BL11" s="4">
        <v>10</v>
      </c>
      <c r="BM11" s="4">
        <v>10</v>
      </c>
      <c r="BN11" s="4">
        <v>10</v>
      </c>
      <c r="BO11" s="4">
        <v>10</v>
      </c>
      <c r="BP11" s="4">
        <v>10</v>
      </c>
      <c r="BQ11" s="4">
        <v>10</v>
      </c>
      <c r="BV11" s="3"/>
      <c r="BW11" s="3"/>
    </row>
    <row r="12" spans="2:79" x14ac:dyDescent="0.25">
      <c r="D12" s="4">
        <v>1.1000000000000001</v>
      </c>
      <c r="H12" s="4">
        <v>100</v>
      </c>
      <c r="L12" s="4">
        <v>1.1000000000000001</v>
      </c>
      <c r="M12" s="4">
        <v>100</v>
      </c>
      <c r="N12" s="4">
        <v>100</v>
      </c>
      <c r="O12" s="4">
        <v>100</v>
      </c>
      <c r="P12" s="4">
        <v>100</v>
      </c>
      <c r="AQ12" s="4">
        <v>9</v>
      </c>
      <c r="AR12" s="4">
        <v>10</v>
      </c>
      <c r="AS12" s="4">
        <v>10</v>
      </c>
      <c r="AT12" s="4">
        <v>10</v>
      </c>
      <c r="AU12" s="4">
        <v>10</v>
      </c>
      <c r="AV12" s="4">
        <v>10</v>
      </c>
      <c r="AW12" s="4">
        <v>10</v>
      </c>
      <c r="AX12" s="4">
        <v>10</v>
      </c>
      <c r="AY12" s="4">
        <v>10</v>
      </c>
      <c r="BA12" s="4" t="s">
        <v>120</v>
      </c>
      <c r="BB12" s="4">
        <v>59</v>
      </c>
      <c r="BC12" s="4">
        <v>59.5</v>
      </c>
      <c r="BD12" s="4">
        <v>60</v>
      </c>
      <c r="BE12" s="4">
        <v>73.5</v>
      </c>
      <c r="BI12" s="4">
        <v>9</v>
      </c>
      <c r="BJ12" s="4">
        <v>10</v>
      </c>
      <c r="BK12" s="4">
        <v>10</v>
      </c>
      <c r="BL12" s="4">
        <v>10</v>
      </c>
      <c r="BM12" s="4">
        <v>10</v>
      </c>
      <c r="BN12" s="4">
        <v>10</v>
      </c>
      <c r="BO12" s="4">
        <v>10</v>
      </c>
      <c r="BP12" s="4">
        <v>10</v>
      </c>
      <c r="BQ12" s="4">
        <v>10</v>
      </c>
      <c r="BS12" s="4" t="s">
        <v>120</v>
      </c>
      <c r="BT12" s="4">
        <v>59</v>
      </c>
      <c r="BU12" s="4">
        <v>58.75</v>
      </c>
      <c r="BV12" s="4">
        <v>60</v>
      </c>
      <c r="BW12" s="4">
        <v>42.4</v>
      </c>
      <c r="BX12" s="3"/>
      <c r="BY12" s="3"/>
      <c r="BZ12" s="3"/>
      <c r="CA12" s="3"/>
    </row>
    <row r="13" spans="2:79" x14ac:dyDescent="0.25">
      <c r="S13" s="3"/>
      <c r="T13" s="3"/>
      <c r="AQ13" s="4">
        <v>10</v>
      </c>
      <c r="AR13" s="4">
        <v>10</v>
      </c>
      <c r="AS13" s="4">
        <v>10</v>
      </c>
      <c r="AT13" s="4">
        <v>10</v>
      </c>
      <c r="AU13" s="4">
        <v>10</v>
      </c>
      <c r="AV13" s="4">
        <v>10</v>
      </c>
      <c r="AW13" s="4">
        <v>10</v>
      </c>
      <c r="AX13" s="4">
        <v>10</v>
      </c>
      <c r="AY13" s="4">
        <v>10</v>
      </c>
      <c r="BA13" s="4" t="s">
        <v>121</v>
      </c>
      <c r="BB13" s="4">
        <v>1.9</v>
      </c>
      <c r="BC13" s="4">
        <v>2.6</v>
      </c>
      <c r="BD13" s="4">
        <v>1.5</v>
      </c>
      <c r="BE13" s="4">
        <v>1.2</v>
      </c>
      <c r="BI13" s="4">
        <v>10</v>
      </c>
      <c r="BJ13" s="4">
        <v>10</v>
      </c>
      <c r="BK13" s="4">
        <v>10</v>
      </c>
      <c r="BL13" s="4">
        <v>10</v>
      </c>
      <c r="BM13" s="4">
        <v>10</v>
      </c>
      <c r="BN13" s="4">
        <v>10</v>
      </c>
      <c r="BO13" s="4">
        <v>10</v>
      </c>
      <c r="BP13" s="4">
        <v>10</v>
      </c>
      <c r="BQ13" s="4">
        <v>10</v>
      </c>
      <c r="BS13" s="4" t="s">
        <v>121</v>
      </c>
      <c r="BT13" s="4">
        <v>1.9</v>
      </c>
      <c r="BU13" s="4">
        <v>2.73</v>
      </c>
      <c r="BV13" s="4">
        <v>1.98</v>
      </c>
      <c r="BW13" s="4">
        <v>2.6</v>
      </c>
      <c r="BX13" s="3"/>
      <c r="BY13" s="3"/>
      <c r="BZ13" s="3"/>
      <c r="CA13" s="3"/>
    </row>
    <row r="14" spans="2:79" x14ac:dyDescent="0.25">
      <c r="S14" s="3"/>
      <c r="T14" s="3"/>
      <c r="BV14" s="3"/>
      <c r="BW14" s="3"/>
      <c r="BX14" s="3"/>
      <c r="BY14" s="3"/>
      <c r="BZ14" s="3"/>
      <c r="CA14" s="3"/>
    </row>
    <row r="15" spans="2:79" x14ac:dyDescent="0.25">
      <c r="S15" s="3"/>
      <c r="T15" s="3"/>
    </row>
    <row r="16" spans="2:79" x14ac:dyDescent="0.25">
      <c r="S16" s="3"/>
      <c r="T16" s="3"/>
      <c r="AQ16" s="4" t="s">
        <v>96</v>
      </c>
      <c r="AR16" s="4" t="s">
        <v>169</v>
      </c>
      <c r="BI16" s="4" t="s">
        <v>96</v>
      </c>
      <c r="BJ16" s="4" t="s">
        <v>169</v>
      </c>
    </row>
    <row r="17" spans="19:69" x14ac:dyDescent="0.25">
      <c r="S17" s="3"/>
      <c r="T17" s="3"/>
      <c r="AQ17" s="4" t="s">
        <v>118</v>
      </c>
      <c r="AR17" s="4" t="s">
        <v>111</v>
      </c>
      <c r="AS17" s="4" t="s">
        <v>94</v>
      </c>
      <c r="AT17" s="4" t="s">
        <v>112</v>
      </c>
      <c r="AU17" s="4" t="s">
        <v>113</v>
      </c>
      <c r="AV17" s="4" t="s">
        <v>114</v>
      </c>
      <c r="AW17" s="4" t="s">
        <v>115</v>
      </c>
      <c r="AX17" s="4" t="s">
        <v>116</v>
      </c>
      <c r="AY17" s="4" t="s">
        <v>117</v>
      </c>
      <c r="BI17" s="4" t="s">
        <v>118</v>
      </c>
      <c r="BJ17" s="4" t="s">
        <v>111</v>
      </c>
      <c r="BK17" s="4" t="s">
        <v>94</v>
      </c>
      <c r="BL17" s="4" t="s">
        <v>112</v>
      </c>
      <c r="BM17" s="4" t="s">
        <v>113</v>
      </c>
      <c r="BN17" s="4" t="s">
        <v>114</v>
      </c>
      <c r="BO17" s="4" t="s">
        <v>115</v>
      </c>
      <c r="BP17" s="4" t="s">
        <v>116</v>
      </c>
      <c r="BQ17" s="4" t="s">
        <v>117</v>
      </c>
    </row>
    <row r="18" spans="19:69" x14ac:dyDescent="0.25">
      <c r="S18" s="3"/>
      <c r="T18" s="3"/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</row>
    <row r="19" spans="19:69" x14ac:dyDescent="0.25">
      <c r="S19" s="3"/>
      <c r="T19" s="3"/>
      <c r="AQ19" s="4">
        <v>1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BI19" s="4">
        <v>1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</row>
    <row r="20" spans="19:69" x14ac:dyDescent="0.25">
      <c r="AQ20" s="4">
        <v>2</v>
      </c>
      <c r="AR20" s="4">
        <v>2</v>
      </c>
      <c r="AS20" s="4">
        <v>0</v>
      </c>
      <c r="AT20" s="4">
        <v>0</v>
      </c>
      <c r="AU20" s="4">
        <v>2</v>
      </c>
      <c r="AV20" s="4">
        <v>0</v>
      </c>
      <c r="AW20" s="4">
        <v>0</v>
      </c>
      <c r="AX20" s="4">
        <v>1</v>
      </c>
      <c r="AY20" s="4">
        <v>2</v>
      </c>
      <c r="BI20" s="4">
        <v>2</v>
      </c>
      <c r="BJ20" s="4">
        <v>0</v>
      </c>
      <c r="BK20" s="4">
        <v>1</v>
      </c>
      <c r="BL20" s="4">
        <v>0</v>
      </c>
      <c r="BM20" s="4">
        <v>0</v>
      </c>
      <c r="BN20" s="4">
        <v>0</v>
      </c>
      <c r="BO20" s="4">
        <v>2</v>
      </c>
      <c r="BP20" s="4">
        <v>1</v>
      </c>
      <c r="BQ20" s="4">
        <v>1</v>
      </c>
    </row>
    <row r="21" spans="19:69" x14ac:dyDescent="0.25">
      <c r="AQ21" s="4">
        <v>3</v>
      </c>
      <c r="AR21" s="4">
        <v>5</v>
      </c>
      <c r="AS21" s="4">
        <v>3</v>
      </c>
      <c r="AT21" s="4">
        <v>2</v>
      </c>
      <c r="AU21" s="4">
        <v>6</v>
      </c>
      <c r="AV21" s="4">
        <v>2</v>
      </c>
      <c r="AW21" s="4">
        <v>2</v>
      </c>
      <c r="AX21" s="4">
        <v>3</v>
      </c>
      <c r="AY21" s="4">
        <v>2</v>
      </c>
      <c r="BI21" s="4">
        <v>3</v>
      </c>
      <c r="BJ21" s="4">
        <v>3</v>
      </c>
      <c r="BK21" s="4">
        <v>3</v>
      </c>
      <c r="BL21" s="4">
        <v>1</v>
      </c>
      <c r="BM21" s="4">
        <v>2</v>
      </c>
      <c r="BN21" s="4">
        <v>3</v>
      </c>
      <c r="BO21" s="4">
        <v>2</v>
      </c>
      <c r="BP21" s="4">
        <v>3</v>
      </c>
      <c r="BQ21" s="4">
        <v>1</v>
      </c>
    </row>
    <row r="22" spans="19:69" x14ac:dyDescent="0.25">
      <c r="AQ22" s="4">
        <v>4</v>
      </c>
      <c r="AR22" s="4">
        <v>8</v>
      </c>
      <c r="AS22" s="4">
        <v>8</v>
      </c>
      <c r="AT22" s="4">
        <v>4</v>
      </c>
      <c r="AU22" s="4">
        <v>8</v>
      </c>
      <c r="AV22" s="4">
        <v>3</v>
      </c>
      <c r="AW22" s="4">
        <v>5</v>
      </c>
      <c r="AX22" s="4">
        <v>5</v>
      </c>
      <c r="AY22" s="4">
        <v>2</v>
      </c>
      <c r="BI22" s="4">
        <v>4</v>
      </c>
      <c r="BJ22" s="4">
        <v>8</v>
      </c>
      <c r="BK22" s="4">
        <v>8</v>
      </c>
      <c r="BL22" s="4">
        <v>5</v>
      </c>
      <c r="BM22" s="4">
        <v>6</v>
      </c>
      <c r="BN22" s="4">
        <v>5</v>
      </c>
      <c r="BO22" s="4">
        <v>3</v>
      </c>
      <c r="BP22" s="4">
        <v>8</v>
      </c>
      <c r="BQ22" s="4">
        <v>1</v>
      </c>
    </row>
    <row r="23" spans="19:69" x14ac:dyDescent="0.25">
      <c r="AQ23" s="4">
        <v>5</v>
      </c>
      <c r="AR23" s="4">
        <v>9</v>
      </c>
      <c r="AS23" s="4">
        <v>9</v>
      </c>
      <c r="AT23" s="4">
        <v>5</v>
      </c>
      <c r="AU23" s="4">
        <v>8</v>
      </c>
      <c r="AV23" s="4">
        <v>8</v>
      </c>
      <c r="AW23" s="4">
        <v>8</v>
      </c>
      <c r="AX23" s="4">
        <v>8</v>
      </c>
      <c r="AY23" s="4">
        <v>3</v>
      </c>
      <c r="BI23" s="4">
        <v>5</v>
      </c>
      <c r="BJ23" s="4">
        <v>10</v>
      </c>
      <c r="BK23" s="4">
        <v>9</v>
      </c>
      <c r="BL23" s="4">
        <v>6</v>
      </c>
      <c r="BM23" s="4">
        <v>8</v>
      </c>
      <c r="BN23" s="4">
        <v>8</v>
      </c>
      <c r="BO23" s="4">
        <v>8</v>
      </c>
      <c r="BP23" s="4">
        <v>8</v>
      </c>
      <c r="BQ23" s="4">
        <v>3</v>
      </c>
    </row>
    <row r="24" spans="19:69" x14ac:dyDescent="0.25">
      <c r="AQ24" s="4">
        <v>6</v>
      </c>
      <c r="AR24" s="4">
        <v>9</v>
      </c>
      <c r="AS24" s="4">
        <v>9</v>
      </c>
      <c r="AT24" s="4">
        <v>8</v>
      </c>
      <c r="AU24" s="4">
        <v>9</v>
      </c>
      <c r="AV24" s="4">
        <v>9</v>
      </c>
      <c r="AW24" s="4">
        <v>9</v>
      </c>
      <c r="AX24" s="4">
        <v>9</v>
      </c>
      <c r="AY24" s="4">
        <v>5</v>
      </c>
      <c r="BI24" s="4">
        <v>6</v>
      </c>
      <c r="BJ24" s="4">
        <v>10</v>
      </c>
      <c r="BK24" s="4">
        <v>9</v>
      </c>
      <c r="BL24" s="4">
        <v>8</v>
      </c>
      <c r="BM24" s="4">
        <v>9</v>
      </c>
      <c r="BN24" s="4">
        <v>9</v>
      </c>
      <c r="BO24" s="4">
        <v>8</v>
      </c>
      <c r="BP24" s="4">
        <v>9</v>
      </c>
      <c r="BQ24" s="4">
        <v>3</v>
      </c>
    </row>
    <row r="25" spans="19:69" x14ac:dyDescent="0.25">
      <c r="AQ25" s="4">
        <v>7</v>
      </c>
      <c r="AR25" s="4">
        <v>10</v>
      </c>
      <c r="AS25" s="4">
        <v>10</v>
      </c>
      <c r="AT25" s="4">
        <v>9</v>
      </c>
      <c r="AU25" s="4">
        <v>10</v>
      </c>
      <c r="AV25" s="4">
        <v>9</v>
      </c>
      <c r="AW25" s="4">
        <v>10</v>
      </c>
      <c r="AX25" s="4">
        <v>10</v>
      </c>
      <c r="AY25" s="4">
        <v>8</v>
      </c>
      <c r="BI25" s="4">
        <v>7</v>
      </c>
      <c r="BJ25" s="4">
        <v>10</v>
      </c>
      <c r="BK25" s="4">
        <v>10</v>
      </c>
      <c r="BL25" s="4">
        <v>10</v>
      </c>
      <c r="BM25" s="4">
        <v>10</v>
      </c>
      <c r="BN25" s="4">
        <v>10</v>
      </c>
      <c r="BO25" s="4">
        <v>10</v>
      </c>
      <c r="BP25" s="4">
        <v>10</v>
      </c>
      <c r="BQ25" s="4">
        <v>8</v>
      </c>
    </row>
    <row r="26" spans="19:69" x14ac:dyDescent="0.25">
      <c r="AQ26" s="4">
        <v>8</v>
      </c>
      <c r="AR26" s="4">
        <v>10</v>
      </c>
      <c r="AS26" s="4">
        <v>10</v>
      </c>
      <c r="AT26" s="4">
        <v>10</v>
      </c>
      <c r="AU26" s="4">
        <v>10</v>
      </c>
      <c r="AV26" s="4">
        <v>10</v>
      </c>
      <c r="AW26" s="4">
        <v>10</v>
      </c>
      <c r="AX26" s="4">
        <v>10</v>
      </c>
      <c r="AY26" s="4">
        <v>10</v>
      </c>
      <c r="BI26" s="4">
        <v>8</v>
      </c>
      <c r="BJ26" s="4">
        <v>10</v>
      </c>
      <c r="BK26" s="4">
        <v>10</v>
      </c>
      <c r="BL26" s="4">
        <v>10</v>
      </c>
      <c r="BM26" s="4">
        <v>10</v>
      </c>
      <c r="BN26" s="4">
        <v>10</v>
      </c>
      <c r="BO26" s="4">
        <v>10</v>
      </c>
      <c r="BP26" s="4">
        <v>10</v>
      </c>
      <c r="BQ26" s="4">
        <v>10</v>
      </c>
    </row>
    <row r="27" spans="19:69" x14ac:dyDescent="0.25">
      <c r="AQ27" s="4">
        <v>9</v>
      </c>
      <c r="AR27" s="4">
        <v>10</v>
      </c>
      <c r="AS27" s="4">
        <v>10</v>
      </c>
      <c r="AT27" s="4">
        <v>10</v>
      </c>
      <c r="AU27" s="4">
        <v>10</v>
      </c>
      <c r="AV27" s="4">
        <v>10</v>
      </c>
      <c r="AW27" s="4">
        <v>10</v>
      </c>
      <c r="AX27" s="4">
        <v>10</v>
      </c>
      <c r="AY27" s="4">
        <v>10</v>
      </c>
      <c r="BI27" s="4">
        <v>9</v>
      </c>
      <c r="BJ27" s="4">
        <v>10</v>
      </c>
      <c r="BK27" s="4">
        <v>10</v>
      </c>
      <c r="BL27" s="4">
        <v>10</v>
      </c>
      <c r="BM27" s="4">
        <v>10</v>
      </c>
      <c r="BN27" s="4">
        <v>10</v>
      </c>
      <c r="BO27" s="4">
        <v>10</v>
      </c>
      <c r="BP27" s="4">
        <v>10</v>
      </c>
      <c r="BQ27" s="4">
        <v>10</v>
      </c>
    </row>
    <row r="28" spans="19:69" x14ac:dyDescent="0.25">
      <c r="AQ28" s="4">
        <v>10</v>
      </c>
      <c r="AR28" s="4">
        <v>10</v>
      </c>
      <c r="AS28" s="4">
        <v>10</v>
      </c>
      <c r="AT28" s="4">
        <v>10</v>
      </c>
      <c r="AU28" s="4">
        <v>10</v>
      </c>
      <c r="AV28" s="4">
        <v>10</v>
      </c>
      <c r="AW28" s="4">
        <v>10</v>
      </c>
      <c r="AX28" s="4">
        <v>10</v>
      </c>
      <c r="AY28" s="4">
        <v>10</v>
      </c>
      <c r="BI28" s="4">
        <v>10</v>
      </c>
      <c r="BJ28" s="4">
        <v>10</v>
      </c>
      <c r="BK28" s="4">
        <v>10</v>
      </c>
      <c r="BL28" s="4">
        <v>10</v>
      </c>
      <c r="BM28" s="4">
        <v>10</v>
      </c>
      <c r="BN28" s="4">
        <v>10</v>
      </c>
      <c r="BO28" s="4">
        <v>10</v>
      </c>
      <c r="BP28" s="4">
        <v>10</v>
      </c>
      <c r="BQ28" s="4">
        <v>10</v>
      </c>
    </row>
    <row r="32" spans="19:69" x14ac:dyDescent="0.25">
      <c r="AQ32" s="4" t="s">
        <v>97</v>
      </c>
      <c r="AR32" s="4" t="s">
        <v>169</v>
      </c>
      <c r="BI32" s="4" t="s">
        <v>102</v>
      </c>
      <c r="BJ32" s="4" t="s">
        <v>169</v>
      </c>
    </row>
    <row r="33" spans="43:69" x14ac:dyDescent="0.25">
      <c r="AQ33" s="4" t="s">
        <v>118</v>
      </c>
      <c r="AR33" s="4" t="s">
        <v>111</v>
      </c>
      <c r="AS33" s="4" t="s">
        <v>94</v>
      </c>
      <c r="AT33" s="4" t="s">
        <v>112</v>
      </c>
      <c r="AU33" s="4" t="s">
        <v>113</v>
      </c>
      <c r="AV33" s="4" t="s">
        <v>114</v>
      </c>
      <c r="AW33" s="4" t="s">
        <v>115</v>
      </c>
      <c r="AX33" s="4" t="s">
        <v>116</v>
      </c>
      <c r="AY33" s="4" t="s">
        <v>117</v>
      </c>
      <c r="BI33" s="4" t="s">
        <v>118</v>
      </c>
      <c r="BJ33" s="4" t="s">
        <v>111</v>
      </c>
      <c r="BK33" s="4" t="s">
        <v>94</v>
      </c>
      <c r="BL33" s="4" t="s">
        <v>112</v>
      </c>
      <c r="BM33" s="4" t="s">
        <v>113</v>
      </c>
      <c r="BN33" s="4" t="s">
        <v>114</v>
      </c>
      <c r="BO33" s="4" t="s">
        <v>115</v>
      </c>
      <c r="BP33" s="4" t="s">
        <v>116</v>
      </c>
      <c r="BQ33" s="4" t="s">
        <v>117</v>
      </c>
    </row>
    <row r="34" spans="43:69" x14ac:dyDescent="0.25"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</row>
    <row r="35" spans="43:69" x14ac:dyDescent="0.25">
      <c r="AQ35" s="4">
        <v>1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BI35" s="4">
        <v>1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</row>
    <row r="36" spans="43:69" x14ac:dyDescent="0.25">
      <c r="AQ36" s="4">
        <v>2</v>
      </c>
      <c r="AR36" s="4">
        <v>1</v>
      </c>
      <c r="AS36" s="4">
        <v>0</v>
      </c>
      <c r="AT36" s="4">
        <v>1</v>
      </c>
      <c r="AU36" s="4">
        <v>2</v>
      </c>
      <c r="AV36" s="4">
        <v>0</v>
      </c>
      <c r="AW36" s="4">
        <v>0</v>
      </c>
      <c r="AX36" s="4">
        <v>1</v>
      </c>
      <c r="AY36" s="4">
        <v>1</v>
      </c>
      <c r="BI36" s="4">
        <v>2</v>
      </c>
      <c r="BJ36" s="4">
        <v>3</v>
      </c>
      <c r="BK36" s="4">
        <v>2</v>
      </c>
      <c r="BL36" s="4">
        <v>0</v>
      </c>
      <c r="BM36" s="4">
        <v>2</v>
      </c>
      <c r="BN36" s="4">
        <v>0</v>
      </c>
      <c r="BO36" s="4">
        <v>0</v>
      </c>
      <c r="BP36" s="4">
        <v>1</v>
      </c>
      <c r="BQ36" s="4">
        <v>0</v>
      </c>
    </row>
    <row r="37" spans="43:69" x14ac:dyDescent="0.25">
      <c r="AQ37" s="4">
        <v>3</v>
      </c>
      <c r="AR37" s="4">
        <v>3</v>
      </c>
      <c r="AS37" s="4">
        <v>3</v>
      </c>
      <c r="AT37" s="4">
        <v>2</v>
      </c>
      <c r="AU37" s="4">
        <v>6</v>
      </c>
      <c r="AV37" s="4">
        <v>2</v>
      </c>
      <c r="AW37" s="4">
        <v>2</v>
      </c>
      <c r="AX37" s="4">
        <v>2</v>
      </c>
      <c r="AY37" s="4">
        <v>2</v>
      </c>
      <c r="BI37" s="4">
        <v>3</v>
      </c>
      <c r="BJ37" s="4">
        <v>3</v>
      </c>
      <c r="BK37" s="4">
        <v>3</v>
      </c>
      <c r="BL37" s="4">
        <v>3</v>
      </c>
      <c r="BM37" s="4">
        <v>3</v>
      </c>
      <c r="BN37" s="4">
        <v>2</v>
      </c>
      <c r="BO37" s="4">
        <v>3</v>
      </c>
      <c r="BP37" s="4">
        <v>3</v>
      </c>
      <c r="BQ37" s="4">
        <v>1</v>
      </c>
    </row>
    <row r="38" spans="43:69" x14ac:dyDescent="0.25">
      <c r="AQ38" s="4">
        <v>4</v>
      </c>
      <c r="AR38" s="4">
        <v>6</v>
      </c>
      <c r="AS38" s="4">
        <v>6</v>
      </c>
      <c r="AT38" s="4">
        <v>3</v>
      </c>
      <c r="AU38" s="4">
        <v>8</v>
      </c>
      <c r="AV38" s="4">
        <v>5</v>
      </c>
      <c r="AW38" s="4">
        <v>5</v>
      </c>
      <c r="AX38" s="4">
        <v>5</v>
      </c>
      <c r="AY38" s="4">
        <v>3</v>
      </c>
      <c r="BI38" s="4">
        <v>4</v>
      </c>
      <c r="BJ38" s="4">
        <v>8</v>
      </c>
      <c r="BK38" s="4">
        <v>8</v>
      </c>
      <c r="BL38" s="4">
        <v>5</v>
      </c>
      <c r="BM38" s="4">
        <v>6</v>
      </c>
      <c r="BN38" s="4">
        <v>3</v>
      </c>
      <c r="BO38" s="4">
        <v>5</v>
      </c>
      <c r="BP38" s="4">
        <v>5</v>
      </c>
      <c r="BQ38" s="4">
        <v>5</v>
      </c>
    </row>
    <row r="39" spans="43:69" x14ac:dyDescent="0.25">
      <c r="AQ39" s="4">
        <v>5</v>
      </c>
      <c r="AR39" s="4">
        <v>9</v>
      </c>
      <c r="AS39" s="4">
        <v>9</v>
      </c>
      <c r="AT39" s="4">
        <v>5</v>
      </c>
      <c r="AU39" s="4">
        <v>8</v>
      </c>
      <c r="AV39" s="4">
        <v>8</v>
      </c>
      <c r="AW39" s="4">
        <v>8</v>
      </c>
      <c r="AX39" s="4">
        <v>8</v>
      </c>
      <c r="AY39" s="4">
        <v>8</v>
      </c>
      <c r="BI39" s="4">
        <v>5</v>
      </c>
      <c r="BJ39" s="4">
        <v>9</v>
      </c>
      <c r="BK39" s="4">
        <v>9</v>
      </c>
      <c r="BL39" s="4">
        <v>6</v>
      </c>
      <c r="BM39" s="4">
        <v>8</v>
      </c>
      <c r="BN39" s="4">
        <v>8</v>
      </c>
      <c r="BO39" s="4">
        <v>8</v>
      </c>
      <c r="BP39" s="4">
        <v>8</v>
      </c>
      <c r="BQ39" s="4">
        <v>5</v>
      </c>
    </row>
    <row r="40" spans="43:69" x14ac:dyDescent="0.25">
      <c r="AQ40" s="4">
        <v>6</v>
      </c>
      <c r="AR40" s="4">
        <v>9</v>
      </c>
      <c r="AS40" s="4">
        <v>9</v>
      </c>
      <c r="AT40" s="4">
        <v>8</v>
      </c>
      <c r="AU40" s="4">
        <v>9</v>
      </c>
      <c r="AV40" s="4">
        <v>9</v>
      </c>
      <c r="AW40" s="4">
        <v>9</v>
      </c>
      <c r="AX40" s="4">
        <v>9</v>
      </c>
      <c r="AY40" s="4">
        <v>8</v>
      </c>
      <c r="BI40" s="4">
        <v>6</v>
      </c>
      <c r="BJ40" s="4">
        <v>9</v>
      </c>
      <c r="BK40" s="4">
        <v>9</v>
      </c>
      <c r="BL40" s="4">
        <v>8</v>
      </c>
      <c r="BM40" s="4">
        <v>9</v>
      </c>
      <c r="BN40" s="4">
        <v>9</v>
      </c>
      <c r="BO40" s="4">
        <v>9</v>
      </c>
      <c r="BP40" s="4">
        <v>9</v>
      </c>
      <c r="BQ40" s="4">
        <v>6</v>
      </c>
    </row>
    <row r="41" spans="43:69" x14ac:dyDescent="0.25">
      <c r="AQ41" s="4">
        <v>7</v>
      </c>
      <c r="AR41" s="4">
        <v>10</v>
      </c>
      <c r="AS41" s="4">
        <v>10</v>
      </c>
      <c r="AT41" s="4">
        <v>10</v>
      </c>
      <c r="AU41" s="4">
        <v>10</v>
      </c>
      <c r="AV41" s="4">
        <v>9</v>
      </c>
      <c r="AW41" s="4">
        <v>10</v>
      </c>
      <c r="AX41" s="4">
        <v>10</v>
      </c>
      <c r="AY41" s="4">
        <v>9</v>
      </c>
      <c r="BI41" s="4">
        <v>7</v>
      </c>
      <c r="BJ41" s="4">
        <v>10</v>
      </c>
      <c r="BK41" s="4">
        <v>10</v>
      </c>
      <c r="BL41" s="4">
        <v>10</v>
      </c>
      <c r="BM41" s="4">
        <v>10</v>
      </c>
      <c r="BN41" s="4">
        <v>9</v>
      </c>
      <c r="BO41" s="4">
        <v>10</v>
      </c>
      <c r="BP41" s="4">
        <v>10</v>
      </c>
      <c r="BQ41" s="4">
        <v>8</v>
      </c>
    </row>
    <row r="42" spans="43:69" x14ac:dyDescent="0.25">
      <c r="AQ42" s="4">
        <v>8</v>
      </c>
      <c r="AR42" s="4">
        <v>10</v>
      </c>
      <c r="AS42" s="4">
        <v>10</v>
      </c>
      <c r="AT42" s="4">
        <v>10</v>
      </c>
      <c r="AU42" s="4">
        <v>10</v>
      </c>
      <c r="AV42" s="4">
        <v>10</v>
      </c>
      <c r="AW42" s="4">
        <v>10</v>
      </c>
      <c r="AX42" s="4">
        <v>10</v>
      </c>
      <c r="AY42" s="4">
        <v>10</v>
      </c>
      <c r="BI42" s="4">
        <v>8</v>
      </c>
      <c r="BJ42" s="4">
        <v>10</v>
      </c>
      <c r="BK42" s="4">
        <v>10</v>
      </c>
      <c r="BL42" s="4">
        <v>10</v>
      </c>
      <c r="BM42" s="4">
        <v>10</v>
      </c>
      <c r="BN42" s="4">
        <v>10</v>
      </c>
      <c r="BO42" s="4">
        <v>10</v>
      </c>
      <c r="BP42" s="4">
        <v>10</v>
      </c>
      <c r="BQ42" s="4">
        <v>10</v>
      </c>
    </row>
    <row r="43" spans="43:69" x14ac:dyDescent="0.25">
      <c r="AQ43" s="4">
        <v>9</v>
      </c>
      <c r="AR43" s="4">
        <v>10</v>
      </c>
      <c r="AS43" s="4">
        <v>10</v>
      </c>
      <c r="AT43" s="4">
        <v>10</v>
      </c>
      <c r="AU43" s="4">
        <v>10</v>
      </c>
      <c r="AV43" s="4">
        <v>10</v>
      </c>
      <c r="AW43" s="4">
        <v>10</v>
      </c>
      <c r="AX43" s="4">
        <v>10</v>
      </c>
      <c r="AY43" s="4">
        <v>10</v>
      </c>
      <c r="BI43" s="4">
        <v>9</v>
      </c>
      <c r="BJ43" s="4">
        <v>10</v>
      </c>
      <c r="BK43" s="4">
        <v>10</v>
      </c>
      <c r="BL43" s="4">
        <v>10</v>
      </c>
      <c r="BM43" s="4">
        <v>10</v>
      </c>
      <c r="BN43" s="4">
        <v>10</v>
      </c>
      <c r="BO43" s="4">
        <v>10</v>
      </c>
      <c r="BP43" s="4">
        <v>10</v>
      </c>
      <c r="BQ43" s="4">
        <v>10</v>
      </c>
    </row>
    <row r="44" spans="43:69" x14ac:dyDescent="0.25">
      <c r="AQ44" s="4">
        <v>10</v>
      </c>
      <c r="AR44" s="4">
        <v>10</v>
      </c>
      <c r="AS44" s="4">
        <v>10</v>
      </c>
      <c r="AT44" s="4">
        <v>10</v>
      </c>
      <c r="AU44" s="4">
        <v>10</v>
      </c>
      <c r="AV44" s="4">
        <v>10</v>
      </c>
      <c r="AW44" s="4">
        <v>10</v>
      </c>
      <c r="AX44" s="4">
        <v>10</v>
      </c>
      <c r="AY44" s="4">
        <v>10</v>
      </c>
      <c r="BI44" s="4">
        <v>10</v>
      </c>
      <c r="BJ44" s="4">
        <v>10</v>
      </c>
      <c r="BK44" s="4">
        <v>10</v>
      </c>
      <c r="BL44" s="4">
        <v>10</v>
      </c>
      <c r="BM44" s="4">
        <v>10</v>
      </c>
      <c r="BN44" s="4">
        <v>10</v>
      </c>
      <c r="BO44" s="4">
        <v>10</v>
      </c>
      <c r="BP44" s="4">
        <v>10</v>
      </c>
      <c r="BQ44" s="4">
        <v>10</v>
      </c>
    </row>
    <row r="47" spans="43:69" x14ac:dyDescent="0.25">
      <c r="AQ47" s="4" t="s">
        <v>98</v>
      </c>
      <c r="AR47" s="4" t="s">
        <v>169</v>
      </c>
    </row>
    <row r="48" spans="43:69" x14ac:dyDescent="0.25">
      <c r="AQ48" s="4" t="s">
        <v>118</v>
      </c>
      <c r="AR48" s="4" t="s">
        <v>111</v>
      </c>
      <c r="AS48" s="4" t="s">
        <v>94</v>
      </c>
      <c r="AT48" s="4" t="s">
        <v>112</v>
      </c>
      <c r="AU48" s="4" t="s">
        <v>113</v>
      </c>
      <c r="AV48" s="4" t="s">
        <v>114</v>
      </c>
      <c r="AW48" s="4" t="s">
        <v>115</v>
      </c>
      <c r="AX48" s="4" t="s">
        <v>116</v>
      </c>
      <c r="AY48" s="4" t="s">
        <v>117</v>
      </c>
      <c r="BI48" s="4" t="s">
        <v>103</v>
      </c>
      <c r="BJ48" s="4" t="s">
        <v>169</v>
      </c>
    </row>
    <row r="49" spans="43:69" x14ac:dyDescent="0.25"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BI49" s="4" t="s">
        <v>118</v>
      </c>
      <c r="BJ49" s="4" t="s">
        <v>111</v>
      </c>
      <c r="BK49" s="4" t="s">
        <v>94</v>
      </c>
      <c r="BL49" s="4" t="s">
        <v>112</v>
      </c>
      <c r="BM49" s="4" t="s">
        <v>113</v>
      </c>
      <c r="BN49" s="4" t="s">
        <v>114</v>
      </c>
      <c r="BO49" s="4" t="s">
        <v>115</v>
      </c>
      <c r="BP49" s="4" t="s">
        <v>116</v>
      </c>
      <c r="BQ49" s="4" t="s">
        <v>117</v>
      </c>
    </row>
    <row r="50" spans="43:69" x14ac:dyDescent="0.25">
      <c r="AQ50" s="4">
        <v>1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</row>
    <row r="51" spans="43:69" x14ac:dyDescent="0.25">
      <c r="AQ51" s="4">
        <v>2</v>
      </c>
      <c r="AR51" s="4">
        <v>0</v>
      </c>
      <c r="AS51" s="4">
        <v>3</v>
      </c>
      <c r="AT51" s="4">
        <v>4</v>
      </c>
      <c r="AU51" s="4">
        <v>2</v>
      </c>
      <c r="AV51" s="4">
        <v>4</v>
      </c>
      <c r="AW51" s="4">
        <v>3</v>
      </c>
      <c r="AX51" s="4">
        <v>1</v>
      </c>
      <c r="AY51" s="4">
        <v>6</v>
      </c>
      <c r="BI51" s="4">
        <v>1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</row>
    <row r="52" spans="43:69" x14ac:dyDescent="0.25">
      <c r="AQ52" s="4">
        <v>3</v>
      </c>
      <c r="AR52" s="4">
        <v>4</v>
      </c>
      <c r="AS52" s="4">
        <v>8</v>
      </c>
      <c r="AT52" s="4">
        <v>8</v>
      </c>
      <c r="AU52" s="4">
        <v>5</v>
      </c>
      <c r="AV52" s="4">
        <v>8</v>
      </c>
      <c r="AW52" s="4">
        <v>8</v>
      </c>
      <c r="AX52" s="4">
        <v>8</v>
      </c>
      <c r="AY52" s="4">
        <v>8</v>
      </c>
      <c r="BI52" s="4">
        <v>2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</row>
    <row r="53" spans="43:69" x14ac:dyDescent="0.25">
      <c r="AQ53" s="4">
        <v>4</v>
      </c>
      <c r="AR53" s="4">
        <v>8</v>
      </c>
      <c r="AS53" s="4">
        <v>9</v>
      </c>
      <c r="AT53" s="4">
        <v>9</v>
      </c>
      <c r="AU53" s="4">
        <v>8</v>
      </c>
      <c r="AV53" s="4">
        <v>8</v>
      </c>
      <c r="AW53" s="4">
        <v>8</v>
      </c>
      <c r="AX53" s="4">
        <v>9</v>
      </c>
      <c r="AY53" s="4">
        <v>9</v>
      </c>
      <c r="BI53" s="4">
        <v>3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</row>
    <row r="54" spans="43:69" x14ac:dyDescent="0.25">
      <c r="AQ54" s="4">
        <v>5</v>
      </c>
      <c r="AR54" s="4">
        <v>10</v>
      </c>
      <c r="AS54" s="4">
        <v>10</v>
      </c>
      <c r="AT54" s="4">
        <v>10</v>
      </c>
      <c r="AU54" s="4">
        <v>10</v>
      </c>
      <c r="AV54" s="4">
        <v>10</v>
      </c>
      <c r="AW54" s="4">
        <v>10</v>
      </c>
      <c r="AX54" s="4">
        <v>10</v>
      </c>
      <c r="AY54" s="4">
        <v>10</v>
      </c>
      <c r="BI54" s="4">
        <v>4</v>
      </c>
      <c r="BJ54" s="4">
        <v>0</v>
      </c>
      <c r="BK54" s="4">
        <v>1</v>
      </c>
      <c r="BL54" s="4">
        <v>4</v>
      </c>
      <c r="BM54" s="4">
        <v>3</v>
      </c>
      <c r="BN54" s="4">
        <v>1</v>
      </c>
      <c r="BO54" s="4">
        <v>0</v>
      </c>
      <c r="BP54" s="4">
        <v>1</v>
      </c>
      <c r="BQ54" s="4">
        <v>0</v>
      </c>
    </row>
    <row r="55" spans="43:69" x14ac:dyDescent="0.25">
      <c r="AQ55" s="4">
        <v>6</v>
      </c>
      <c r="AR55" s="4">
        <v>10</v>
      </c>
      <c r="AS55" s="4">
        <v>10</v>
      </c>
      <c r="AT55" s="4">
        <v>10</v>
      </c>
      <c r="AU55" s="4">
        <v>10</v>
      </c>
      <c r="AV55" s="4">
        <v>10</v>
      </c>
      <c r="AW55" s="4">
        <v>10</v>
      </c>
      <c r="AX55" s="4">
        <v>10</v>
      </c>
      <c r="AY55" s="4">
        <v>10</v>
      </c>
      <c r="BI55" s="4">
        <v>5</v>
      </c>
      <c r="BJ55" s="4">
        <v>2</v>
      </c>
      <c r="BK55" s="4">
        <v>3</v>
      </c>
      <c r="BL55" s="4">
        <v>8</v>
      </c>
      <c r="BM55" s="4">
        <v>5</v>
      </c>
      <c r="BN55" s="4">
        <v>3</v>
      </c>
      <c r="BO55" s="4">
        <v>0</v>
      </c>
      <c r="BP55" s="4">
        <v>2</v>
      </c>
      <c r="BQ55" s="4">
        <v>3</v>
      </c>
    </row>
    <row r="56" spans="43:69" x14ac:dyDescent="0.25">
      <c r="AQ56" s="4">
        <v>7</v>
      </c>
      <c r="AR56" s="4">
        <v>10</v>
      </c>
      <c r="AS56" s="4">
        <v>10</v>
      </c>
      <c r="AT56" s="4">
        <v>10</v>
      </c>
      <c r="AU56" s="4">
        <v>10</v>
      </c>
      <c r="AV56" s="4">
        <v>10</v>
      </c>
      <c r="AW56" s="4">
        <v>10</v>
      </c>
      <c r="AX56" s="4">
        <v>10</v>
      </c>
      <c r="AY56" s="4">
        <v>10</v>
      </c>
      <c r="BI56" s="4">
        <v>6</v>
      </c>
      <c r="BJ56" s="4">
        <v>5</v>
      </c>
      <c r="BK56" s="4">
        <v>5</v>
      </c>
      <c r="BL56" s="4">
        <v>9</v>
      </c>
      <c r="BM56" s="4">
        <v>8</v>
      </c>
      <c r="BN56" s="4">
        <v>8</v>
      </c>
      <c r="BO56" s="4">
        <v>5</v>
      </c>
      <c r="BP56" s="4">
        <v>5</v>
      </c>
      <c r="BQ56" s="4">
        <v>5</v>
      </c>
    </row>
    <row r="57" spans="43:69" x14ac:dyDescent="0.25">
      <c r="AQ57" s="4">
        <v>8</v>
      </c>
      <c r="AR57" s="4">
        <v>10</v>
      </c>
      <c r="AS57" s="4">
        <v>10</v>
      </c>
      <c r="AT57" s="4">
        <v>10</v>
      </c>
      <c r="AU57" s="4">
        <v>10</v>
      </c>
      <c r="AV57" s="4">
        <v>10</v>
      </c>
      <c r="AW57" s="4">
        <v>10</v>
      </c>
      <c r="AX57" s="4">
        <v>10</v>
      </c>
      <c r="AY57" s="4">
        <v>10</v>
      </c>
      <c r="BI57" s="4">
        <v>7</v>
      </c>
      <c r="BJ57" s="4">
        <v>5</v>
      </c>
      <c r="BK57" s="4">
        <v>5</v>
      </c>
      <c r="BL57" s="4">
        <v>9</v>
      </c>
      <c r="BM57" s="4">
        <v>9</v>
      </c>
      <c r="BN57" s="4">
        <v>9</v>
      </c>
      <c r="BO57" s="4">
        <v>8</v>
      </c>
      <c r="BP57" s="4">
        <v>8</v>
      </c>
      <c r="BQ57" s="4">
        <v>8</v>
      </c>
    </row>
    <row r="58" spans="43:69" x14ac:dyDescent="0.25">
      <c r="AQ58" s="4">
        <v>9</v>
      </c>
      <c r="AR58" s="4">
        <v>10</v>
      </c>
      <c r="AS58" s="4">
        <v>10</v>
      </c>
      <c r="AT58" s="4">
        <v>10</v>
      </c>
      <c r="AU58" s="4">
        <v>10</v>
      </c>
      <c r="AV58" s="4">
        <v>10</v>
      </c>
      <c r="AW58" s="4">
        <v>10</v>
      </c>
      <c r="AX58" s="4">
        <v>10</v>
      </c>
      <c r="AY58" s="4">
        <v>10</v>
      </c>
      <c r="BI58" s="4">
        <v>8</v>
      </c>
      <c r="BJ58" s="4">
        <v>8</v>
      </c>
      <c r="BK58" s="4">
        <v>8</v>
      </c>
      <c r="BL58" s="4">
        <v>10</v>
      </c>
      <c r="BM58" s="4">
        <v>10</v>
      </c>
      <c r="BN58" s="4">
        <v>10</v>
      </c>
      <c r="BO58" s="4">
        <v>9</v>
      </c>
      <c r="BP58" s="4">
        <v>9</v>
      </c>
      <c r="BQ58" s="4">
        <v>10</v>
      </c>
    </row>
    <row r="59" spans="43:69" x14ac:dyDescent="0.25">
      <c r="AQ59" s="4">
        <v>10</v>
      </c>
      <c r="AR59" s="4">
        <v>10</v>
      </c>
      <c r="AS59" s="4">
        <v>10</v>
      </c>
      <c r="AT59" s="4">
        <v>10</v>
      </c>
      <c r="AU59" s="4">
        <v>10</v>
      </c>
      <c r="AV59" s="4">
        <v>10</v>
      </c>
      <c r="AW59" s="4">
        <v>10</v>
      </c>
      <c r="AX59" s="4">
        <v>10</v>
      </c>
      <c r="AY59" s="4">
        <v>10</v>
      </c>
      <c r="BI59" s="4">
        <v>9</v>
      </c>
      <c r="BJ59" s="4">
        <v>9</v>
      </c>
      <c r="BK59" s="4">
        <v>9</v>
      </c>
      <c r="BL59" s="4">
        <v>10</v>
      </c>
      <c r="BM59" s="4">
        <v>10</v>
      </c>
      <c r="BN59" s="4">
        <v>10</v>
      </c>
      <c r="BO59" s="4">
        <v>10</v>
      </c>
      <c r="BP59" s="4">
        <v>10</v>
      </c>
      <c r="BQ59" s="4">
        <v>10</v>
      </c>
    </row>
    <row r="60" spans="43:69" x14ac:dyDescent="0.25">
      <c r="BI60" s="4">
        <v>10</v>
      </c>
      <c r="BJ60" s="4">
        <v>10</v>
      </c>
      <c r="BK60" s="4">
        <v>10</v>
      </c>
      <c r="BL60" s="4">
        <v>10</v>
      </c>
      <c r="BM60" s="4">
        <v>10</v>
      </c>
      <c r="BN60" s="4">
        <v>10</v>
      </c>
      <c r="BO60" s="4">
        <v>10</v>
      </c>
      <c r="BP60" s="4">
        <v>10</v>
      </c>
      <c r="BQ60" s="4">
        <v>10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52447-5C57-4BFE-8A2B-48152AE52446}">
  <dimension ref="A1:W63"/>
  <sheetViews>
    <sheetView topLeftCell="K37" zoomScale="90" zoomScaleNormal="90" workbookViewId="0">
      <selection activeCell="P50" sqref="P50"/>
    </sheetView>
  </sheetViews>
  <sheetFormatPr defaultRowHeight="13.8" x14ac:dyDescent="0.25"/>
  <cols>
    <col min="1" max="1" width="21.6640625" style="4" customWidth="1"/>
    <col min="2" max="16384" width="8.88671875" style="4"/>
  </cols>
  <sheetData>
    <row r="1" spans="1:23" x14ac:dyDescent="0.25">
      <c r="A1" s="4" t="s">
        <v>294</v>
      </c>
      <c r="B1" s="4" t="s">
        <v>25</v>
      </c>
      <c r="F1" s="4" t="s">
        <v>24</v>
      </c>
    </row>
    <row r="2" spans="1:23" x14ac:dyDescent="0.25">
      <c r="A2" s="4" t="s">
        <v>33</v>
      </c>
      <c r="B2" s="4" t="s">
        <v>22</v>
      </c>
      <c r="C2" s="4" t="s">
        <v>23</v>
      </c>
      <c r="D2" s="4" t="s">
        <v>22</v>
      </c>
      <c r="F2" s="4" t="s">
        <v>22</v>
      </c>
      <c r="G2" s="4" t="s">
        <v>23</v>
      </c>
      <c r="H2" s="4" t="s">
        <v>22</v>
      </c>
      <c r="L2" s="4" t="s">
        <v>170</v>
      </c>
      <c r="M2" s="4" t="s">
        <v>171</v>
      </c>
      <c r="N2" s="4" t="s">
        <v>172</v>
      </c>
      <c r="O2" s="4" t="s">
        <v>173</v>
      </c>
      <c r="P2" s="4" t="s">
        <v>174</v>
      </c>
      <c r="Q2" s="4" t="s">
        <v>175</v>
      </c>
      <c r="R2" s="4" t="s">
        <v>176</v>
      </c>
      <c r="S2" s="4" t="s">
        <v>177</v>
      </c>
      <c r="T2" s="4" t="s">
        <v>178</v>
      </c>
      <c r="U2" s="4" t="s">
        <v>179</v>
      </c>
    </row>
    <row r="3" spans="1:23" ht="13.95" customHeight="1" x14ac:dyDescent="0.25">
      <c r="B3" s="4">
        <v>51.67</v>
      </c>
      <c r="C3" s="4">
        <v>55</v>
      </c>
      <c r="D3" s="4">
        <v>36.67</v>
      </c>
      <c r="F3" s="4">
        <v>60</v>
      </c>
      <c r="G3" s="4">
        <v>20</v>
      </c>
      <c r="H3" s="4">
        <v>58.33</v>
      </c>
      <c r="K3" s="4" t="s">
        <v>300</v>
      </c>
      <c r="L3" s="4" t="s">
        <v>129</v>
      </c>
      <c r="V3" s="4" t="s">
        <v>127</v>
      </c>
      <c r="W3" s="4" t="s">
        <v>128</v>
      </c>
    </row>
    <row r="4" spans="1:23" ht="13.95" customHeight="1" x14ac:dyDescent="0.25">
      <c r="B4" s="4">
        <v>53.33</v>
      </c>
      <c r="C4" s="4">
        <v>51.67</v>
      </c>
      <c r="D4" s="4">
        <v>63.33</v>
      </c>
      <c r="F4" s="4">
        <v>60</v>
      </c>
      <c r="G4" s="4">
        <v>26.67</v>
      </c>
      <c r="H4" s="4">
        <v>46.67</v>
      </c>
      <c r="K4" s="4" t="s">
        <v>16</v>
      </c>
      <c r="L4" s="4">
        <v>32.404899999999998</v>
      </c>
      <c r="M4" s="4">
        <v>42.552799999999998</v>
      </c>
      <c r="N4" s="4">
        <v>36.399000000000001</v>
      </c>
      <c r="O4" s="4">
        <v>39.634</v>
      </c>
      <c r="P4" s="4">
        <v>43.938800000000001</v>
      </c>
      <c r="Q4" s="4">
        <v>42.107100000000003</v>
      </c>
      <c r="R4" s="4">
        <v>38.162599999999998</v>
      </c>
      <c r="S4" s="4">
        <v>41.000999999999998</v>
      </c>
      <c r="T4" s="4">
        <v>38.582900000000002</v>
      </c>
      <c r="U4" s="4">
        <v>39.103000000000002</v>
      </c>
      <c r="V4" s="4">
        <f>AVERAGE(L4:S4)</f>
        <v>39.525024999999999</v>
      </c>
      <c r="W4" s="4">
        <f>STDEV(L4:S4)/SQRT(8)</f>
        <v>1.3351747775839795</v>
      </c>
    </row>
    <row r="5" spans="1:23" ht="13.95" customHeight="1" x14ac:dyDescent="0.25">
      <c r="B5" s="4">
        <v>56.67</v>
      </c>
      <c r="C5" s="4">
        <v>58.33</v>
      </c>
      <c r="D5" s="4">
        <v>56.67</v>
      </c>
      <c r="F5" s="4">
        <v>63.33</v>
      </c>
      <c r="G5" s="4">
        <v>25</v>
      </c>
      <c r="H5" s="4">
        <v>50</v>
      </c>
      <c r="K5" s="4" t="s">
        <v>17</v>
      </c>
      <c r="L5" s="4">
        <v>34.063499999999998</v>
      </c>
      <c r="M5" s="4">
        <v>26.4758</v>
      </c>
      <c r="N5" s="4">
        <v>22.5198</v>
      </c>
      <c r="O5" s="4">
        <v>23.3065</v>
      </c>
      <c r="P5" s="4">
        <v>29.6892</v>
      </c>
      <c r="Q5" s="4">
        <v>27.980599999999999</v>
      </c>
      <c r="R5" s="4">
        <v>28.0185</v>
      </c>
      <c r="S5" s="4">
        <v>26.794799999999999</v>
      </c>
      <c r="T5" s="4">
        <v>22.790600000000001</v>
      </c>
      <c r="U5" s="4">
        <v>18.367799999999999</v>
      </c>
      <c r="V5" s="4">
        <f t="shared" ref="V5:V57" si="0">AVERAGE(L5:S5)</f>
        <v>27.356087500000001</v>
      </c>
      <c r="W5" s="4">
        <f t="shared" ref="W5:W16" si="1">STDEV(L5:S5)/SQRT(8)</f>
        <v>1.2827174558665637</v>
      </c>
    </row>
    <row r="6" spans="1:23" ht="13.95" customHeight="1" x14ac:dyDescent="0.25">
      <c r="B6" s="4">
        <v>53.33</v>
      </c>
      <c r="C6" s="4">
        <v>55</v>
      </c>
      <c r="D6" s="4">
        <v>50</v>
      </c>
      <c r="F6" s="4">
        <v>61.67</v>
      </c>
      <c r="G6" s="4">
        <v>25</v>
      </c>
      <c r="H6" s="4">
        <v>53.33</v>
      </c>
      <c r="K6" s="4" t="s">
        <v>18</v>
      </c>
      <c r="L6" s="4">
        <v>10.4948</v>
      </c>
      <c r="M6" s="4">
        <v>14.1911</v>
      </c>
      <c r="N6" s="4">
        <v>18.7135</v>
      </c>
      <c r="O6" s="4">
        <v>16.039899999999999</v>
      </c>
      <c r="P6" s="4">
        <v>11.392200000000001</v>
      </c>
      <c r="Q6" s="4">
        <v>13.143800000000001</v>
      </c>
      <c r="R6" s="4">
        <v>15.250500000000001</v>
      </c>
      <c r="S6" s="4">
        <v>15.484400000000001</v>
      </c>
      <c r="T6" s="4">
        <v>18.187799999999999</v>
      </c>
      <c r="U6" s="4">
        <v>15.9536</v>
      </c>
      <c r="V6" s="4">
        <f t="shared" si="0"/>
        <v>14.338775000000002</v>
      </c>
      <c r="W6" s="4">
        <f t="shared" si="1"/>
        <v>0.93621545706827891</v>
      </c>
    </row>
    <row r="7" spans="1:23" ht="13.95" customHeight="1" x14ac:dyDescent="0.25">
      <c r="B7" s="4">
        <v>63.33</v>
      </c>
      <c r="C7" s="4">
        <v>61.67</v>
      </c>
      <c r="D7" s="4">
        <v>71.66</v>
      </c>
      <c r="F7" s="4">
        <v>56.67</v>
      </c>
      <c r="G7" s="4">
        <v>33.33</v>
      </c>
      <c r="H7" s="4">
        <v>65</v>
      </c>
      <c r="K7" s="4" t="s">
        <v>19</v>
      </c>
      <c r="L7" s="4">
        <v>16.127099999999999</v>
      </c>
      <c r="M7" s="4">
        <v>11.029500000000001</v>
      </c>
      <c r="N7" s="4">
        <v>15.924899999999999</v>
      </c>
      <c r="O7" s="4">
        <v>15.977600000000001</v>
      </c>
      <c r="P7" s="4">
        <v>9.6664999999999992</v>
      </c>
      <c r="Q7" s="4">
        <v>12.6244</v>
      </c>
      <c r="R7" s="4">
        <v>14.135400000000001</v>
      </c>
      <c r="S7" s="4">
        <v>12.630699999999999</v>
      </c>
      <c r="T7" s="4">
        <v>14.3468</v>
      </c>
      <c r="U7" s="4">
        <v>19.486599999999999</v>
      </c>
      <c r="V7" s="4">
        <f t="shared" si="0"/>
        <v>13.5145125</v>
      </c>
      <c r="W7" s="4">
        <f t="shared" si="1"/>
        <v>0.86234517025159396</v>
      </c>
    </row>
    <row r="8" spans="1:23" ht="13.95" customHeight="1" x14ac:dyDescent="0.25">
      <c r="B8" s="4">
        <v>75</v>
      </c>
      <c r="C8" s="4">
        <v>73.33</v>
      </c>
      <c r="D8" s="4">
        <v>68.33</v>
      </c>
      <c r="F8" s="4">
        <v>50</v>
      </c>
      <c r="G8" s="4">
        <v>36.67</v>
      </c>
      <c r="H8" s="4">
        <v>60</v>
      </c>
      <c r="K8" s="4" t="s">
        <v>20</v>
      </c>
      <c r="L8" s="4">
        <v>5.4680999999999997</v>
      </c>
      <c r="M8" s="4">
        <v>2.5952000000000002</v>
      </c>
      <c r="N8" s="4">
        <v>3.8961999999999999</v>
      </c>
      <c r="O8" s="4">
        <v>3.0314000000000001</v>
      </c>
      <c r="P8" s="4">
        <v>1.7396</v>
      </c>
      <c r="Q8" s="4">
        <v>2.1753999999999998</v>
      </c>
      <c r="R8" s="4">
        <v>2.3119999999999998</v>
      </c>
      <c r="S8" s="4">
        <v>1.952</v>
      </c>
      <c r="T8" s="4">
        <v>3.4468999999999999</v>
      </c>
      <c r="U8" s="4">
        <v>4.5069999999999997</v>
      </c>
      <c r="V8" s="4">
        <f t="shared" si="0"/>
        <v>2.8962374999999998</v>
      </c>
      <c r="W8" s="4">
        <f t="shared" si="1"/>
        <v>0.43943204250222667</v>
      </c>
    </row>
    <row r="9" spans="1:23" x14ac:dyDescent="0.25">
      <c r="A9" s="4" t="s">
        <v>28</v>
      </c>
      <c r="B9" s="4">
        <f>AVERAGE(B3:B8)</f>
        <v>58.888333333333328</v>
      </c>
      <c r="C9" s="4">
        <f t="shared" ref="C9:H9" si="2">AVERAGE(C3:C8)</f>
        <v>59.166666666666664</v>
      </c>
      <c r="D9" s="4">
        <f t="shared" si="2"/>
        <v>57.776666666666671</v>
      </c>
      <c r="E9" s="4" t="e">
        <f t="shared" si="2"/>
        <v>#DIV/0!</v>
      </c>
      <c r="F9" s="4">
        <f t="shared" si="2"/>
        <v>58.611666666666672</v>
      </c>
      <c r="G9" s="4">
        <f t="shared" si="2"/>
        <v>27.778333333333336</v>
      </c>
      <c r="H9" s="4">
        <f t="shared" si="2"/>
        <v>55.555</v>
      </c>
    </row>
    <row r="10" spans="1:23" x14ac:dyDescent="0.25">
      <c r="A10" s="4" t="s">
        <v>30</v>
      </c>
      <c r="B10" s="4">
        <f>STDEV(B3:B8)/SQRT(6)</f>
        <v>3.6429369256747428</v>
      </c>
      <c r="C10" s="4">
        <f t="shared" ref="C10:H10" si="3">STDEV(C3:C8)/SQRT(6)</f>
        <v>3.1543035857556601</v>
      </c>
      <c r="D10" s="4">
        <f t="shared" si="3"/>
        <v>5.2982762396001046</v>
      </c>
      <c r="E10" s="4" t="e">
        <f t="shared" si="3"/>
        <v>#DIV/0!</v>
      </c>
      <c r="F10" s="4">
        <f t="shared" si="3"/>
        <v>1.9442383541576835</v>
      </c>
      <c r="G10" s="4">
        <f t="shared" si="3"/>
        <v>2.4970107684545044</v>
      </c>
      <c r="H10" s="4">
        <f t="shared" si="3"/>
        <v>2.7774001632222065</v>
      </c>
    </row>
    <row r="11" spans="1:23" x14ac:dyDescent="0.25">
      <c r="K11" s="4" t="s">
        <v>300</v>
      </c>
      <c r="L11" s="4" t="s">
        <v>130</v>
      </c>
    </row>
    <row r="12" spans="1:23" ht="13.95" customHeight="1" x14ac:dyDescent="0.25">
      <c r="K12" s="4" t="s">
        <v>16</v>
      </c>
      <c r="L12" s="4">
        <v>28.129899999999999</v>
      </c>
      <c r="M12" s="4">
        <v>36.312899999999999</v>
      </c>
      <c r="N12" s="4">
        <v>30.7639</v>
      </c>
      <c r="O12" s="4">
        <v>38.314100000000003</v>
      </c>
      <c r="P12" s="4">
        <v>30.427199999999999</v>
      </c>
      <c r="Q12" s="4">
        <v>36.712200000000003</v>
      </c>
      <c r="R12" s="4">
        <v>38.009099999999997</v>
      </c>
      <c r="S12" s="4">
        <v>40.9039</v>
      </c>
      <c r="T12" s="4">
        <v>30.9648</v>
      </c>
      <c r="U12" s="4">
        <v>34.321300000000001</v>
      </c>
      <c r="V12" s="4">
        <f t="shared" si="0"/>
        <v>34.946649999999998</v>
      </c>
      <c r="W12" s="4">
        <f t="shared" si="1"/>
        <v>1.6123400217430275</v>
      </c>
    </row>
    <row r="13" spans="1:23" ht="13.95" customHeight="1" x14ac:dyDescent="0.25">
      <c r="A13" s="4" t="s">
        <v>295</v>
      </c>
      <c r="B13" s="4" t="s">
        <v>25</v>
      </c>
      <c r="F13" s="4" t="s">
        <v>26</v>
      </c>
      <c r="K13" s="4" t="s">
        <v>17</v>
      </c>
      <c r="L13" s="4">
        <v>28.365100000000002</v>
      </c>
      <c r="M13" s="4">
        <v>28.360499999999998</v>
      </c>
      <c r="N13" s="4">
        <v>22.013100000000001</v>
      </c>
      <c r="O13" s="4">
        <v>18.9511</v>
      </c>
      <c r="P13" s="4">
        <v>27.558700000000002</v>
      </c>
      <c r="Q13" s="4">
        <v>27.8964</v>
      </c>
      <c r="R13" s="4">
        <v>21.964700000000001</v>
      </c>
      <c r="S13" s="4">
        <v>19.956700000000001</v>
      </c>
      <c r="T13" s="4">
        <v>22.126100000000001</v>
      </c>
      <c r="U13" s="4">
        <v>15.3805</v>
      </c>
      <c r="V13" s="4">
        <f t="shared" si="0"/>
        <v>24.383287500000002</v>
      </c>
      <c r="W13" s="4">
        <f t="shared" si="1"/>
        <v>1.4309646237562799</v>
      </c>
    </row>
    <row r="14" spans="1:23" ht="13.95" customHeight="1" x14ac:dyDescent="0.25">
      <c r="A14" s="4" t="s">
        <v>32</v>
      </c>
      <c r="B14" s="4" t="s">
        <v>22</v>
      </c>
      <c r="C14" s="4" t="s">
        <v>23</v>
      </c>
      <c r="D14" s="4" t="s">
        <v>22</v>
      </c>
      <c r="F14" s="4" t="s">
        <v>22</v>
      </c>
      <c r="G14" s="4" t="s">
        <v>23</v>
      </c>
      <c r="H14" s="4" t="s">
        <v>22</v>
      </c>
      <c r="K14" s="4" t="s">
        <v>18</v>
      </c>
      <c r="L14" s="4">
        <v>8.4412000000000003</v>
      </c>
      <c r="M14" s="4">
        <v>17.049700000000001</v>
      </c>
      <c r="N14" s="4">
        <v>15.279400000000001</v>
      </c>
      <c r="O14" s="4">
        <v>15.833</v>
      </c>
      <c r="P14" s="4">
        <v>21.341100000000001</v>
      </c>
      <c r="Q14" s="4">
        <v>16.892299999999999</v>
      </c>
      <c r="R14" s="4">
        <v>18.604399999999998</v>
      </c>
      <c r="S14" s="4">
        <v>17.386099999999999</v>
      </c>
      <c r="T14" s="4">
        <v>15.3001</v>
      </c>
      <c r="U14" s="4">
        <v>14.350199999999999</v>
      </c>
      <c r="V14" s="4">
        <f t="shared" si="0"/>
        <v>16.353400000000001</v>
      </c>
      <c r="W14" s="4">
        <f t="shared" si="1"/>
        <v>1.3080319832808789</v>
      </c>
    </row>
    <row r="15" spans="1:23" ht="13.95" customHeight="1" x14ac:dyDescent="0.25">
      <c r="B15" s="4">
        <v>78.3</v>
      </c>
      <c r="C15" s="4">
        <v>75</v>
      </c>
      <c r="D15" s="4">
        <v>75</v>
      </c>
      <c r="F15" s="4">
        <v>65.599999999999994</v>
      </c>
      <c r="G15" s="4">
        <v>77.900000000000006</v>
      </c>
      <c r="H15" s="4">
        <v>76.599999999999994</v>
      </c>
      <c r="K15" s="4" t="s">
        <v>19</v>
      </c>
      <c r="L15" s="4">
        <v>25.0303</v>
      </c>
      <c r="M15" s="4">
        <v>13.8667</v>
      </c>
      <c r="N15" s="4">
        <v>25.886299999999999</v>
      </c>
      <c r="O15" s="4">
        <v>21.583600000000001</v>
      </c>
      <c r="P15" s="4">
        <v>16.654599999999999</v>
      </c>
      <c r="Q15" s="4">
        <v>14.5723</v>
      </c>
      <c r="R15" s="4">
        <v>17.122499999999999</v>
      </c>
      <c r="S15" s="4">
        <v>16.639600000000002</v>
      </c>
      <c r="T15" s="4">
        <v>25.599599999999999</v>
      </c>
      <c r="U15" s="4">
        <v>29.287299999999998</v>
      </c>
      <c r="V15" s="4">
        <f t="shared" si="0"/>
        <v>18.919487499999999</v>
      </c>
      <c r="W15" s="4">
        <f t="shared" si="1"/>
        <v>1.6418710384625124</v>
      </c>
    </row>
    <row r="16" spans="1:23" ht="13.95" customHeight="1" x14ac:dyDescent="0.25">
      <c r="B16" s="4">
        <v>73.3</v>
      </c>
      <c r="C16" s="4">
        <v>71.599999999999994</v>
      </c>
      <c r="D16" s="4">
        <v>75</v>
      </c>
      <c r="F16" s="4">
        <v>74.58</v>
      </c>
      <c r="G16" s="4">
        <v>83.3</v>
      </c>
      <c r="H16" s="4">
        <v>75</v>
      </c>
      <c r="K16" s="4" t="s">
        <v>20</v>
      </c>
      <c r="L16" s="4">
        <v>9.3034999999999997</v>
      </c>
      <c r="M16" s="4">
        <v>1.9835</v>
      </c>
      <c r="N16" s="4">
        <v>4.4053000000000004</v>
      </c>
      <c r="O16" s="4">
        <v>3.8628</v>
      </c>
      <c r="P16" s="4">
        <v>2.0065</v>
      </c>
      <c r="Q16" s="4">
        <v>1.8408</v>
      </c>
      <c r="R16" s="4">
        <v>2.1373000000000002</v>
      </c>
      <c r="S16" s="4">
        <v>2.0788000000000002</v>
      </c>
      <c r="T16" s="4">
        <v>4.3651</v>
      </c>
      <c r="U16" s="4">
        <v>4.8129</v>
      </c>
      <c r="V16" s="4">
        <f t="shared" si="0"/>
        <v>3.4523125000000001</v>
      </c>
      <c r="W16" s="4">
        <f t="shared" si="1"/>
        <v>0.90409417244900425</v>
      </c>
    </row>
    <row r="17" spans="1:23" ht="13.95" customHeight="1" x14ac:dyDescent="0.25">
      <c r="B17" s="4">
        <v>65</v>
      </c>
      <c r="C17" s="4">
        <v>66.7</v>
      </c>
      <c r="D17" s="4">
        <v>66.7</v>
      </c>
      <c r="F17" s="4">
        <v>68.3</v>
      </c>
      <c r="G17" s="4">
        <v>79.2</v>
      </c>
      <c r="H17" s="4">
        <v>81.7</v>
      </c>
      <c r="K17" s="4" t="s">
        <v>301</v>
      </c>
      <c r="L17" s="4" t="s">
        <v>129</v>
      </c>
    </row>
    <row r="18" spans="1:23" ht="13.95" customHeight="1" x14ac:dyDescent="0.25">
      <c r="B18" s="4">
        <v>71.599999999999994</v>
      </c>
      <c r="C18" s="4">
        <v>73.3</v>
      </c>
      <c r="D18" s="4">
        <v>75</v>
      </c>
      <c r="F18" s="4">
        <v>72.8</v>
      </c>
      <c r="G18" s="4">
        <v>79.16</v>
      </c>
      <c r="H18" s="4">
        <v>81.599999999999994</v>
      </c>
      <c r="K18" s="4" t="s">
        <v>16</v>
      </c>
      <c r="L18" s="4">
        <v>34.409700000000001</v>
      </c>
      <c r="M18" s="4">
        <v>30.506599999999999</v>
      </c>
      <c r="N18" s="4">
        <v>37.203099999999999</v>
      </c>
      <c r="O18" s="4">
        <v>43.7014</v>
      </c>
      <c r="P18" s="4">
        <v>32.153500000000001</v>
      </c>
      <c r="Q18" s="4">
        <v>35.301200000000001</v>
      </c>
      <c r="V18" s="4">
        <f t="shared" si="0"/>
        <v>35.54591666666667</v>
      </c>
      <c r="W18" s="4">
        <f>STDEV(L18:S18)/SQRT(6)</f>
        <v>1.8930772379764089</v>
      </c>
    </row>
    <row r="19" spans="1:23" ht="13.95" customHeight="1" x14ac:dyDescent="0.25">
      <c r="B19" s="4">
        <v>83.3</v>
      </c>
      <c r="C19" s="4">
        <v>78.599999999999994</v>
      </c>
      <c r="D19" s="4">
        <v>85</v>
      </c>
      <c r="F19" s="4">
        <v>70</v>
      </c>
      <c r="G19" s="4">
        <v>75</v>
      </c>
      <c r="H19" s="4">
        <v>76.599999999999994</v>
      </c>
      <c r="K19" s="4" t="s">
        <v>17</v>
      </c>
      <c r="L19" s="4">
        <v>30.127099999999999</v>
      </c>
      <c r="M19" s="4">
        <v>28.045300000000001</v>
      </c>
      <c r="N19" s="4">
        <v>22.659300000000002</v>
      </c>
      <c r="O19" s="4">
        <v>17.801600000000001</v>
      </c>
      <c r="P19" s="4">
        <v>21.159700000000001</v>
      </c>
      <c r="Q19" s="4">
        <v>20.290400000000002</v>
      </c>
      <c r="V19" s="4">
        <f t="shared" si="0"/>
        <v>23.347233333333332</v>
      </c>
      <c r="W19" s="4">
        <f t="shared" ref="W19:W57" si="4">STDEV(L19:S19)/SQRT(6)</f>
        <v>1.9441815405060476</v>
      </c>
    </row>
    <row r="20" spans="1:23" ht="13.95" customHeight="1" x14ac:dyDescent="0.25">
      <c r="B20" s="4">
        <v>75</v>
      </c>
      <c r="C20" s="4">
        <v>73.33</v>
      </c>
      <c r="D20" s="4">
        <v>73.33</v>
      </c>
      <c r="F20" s="4">
        <v>73.3</v>
      </c>
      <c r="G20" s="4">
        <v>78.3</v>
      </c>
      <c r="H20" s="4">
        <v>83.3</v>
      </c>
      <c r="K20" s="4" t="s">
        <v>18</v>
      </c>
      <c r="L20" s="4">
        <v>13.060600000000001</v>
      </c>
      <c r="M20" s="4">
        <v>17.008800000000001</v>
      </c>
      <c r="N20" s="4">
        <v>15.341900000000001</v>
      </c>
      <c r="O20" s="4">
        <v>14.5372</v>
      </c>
      <c r="P20" s="4">
        <v>19.049099999999999</v>
      </c>
      <c r="Q20" s="4">
        <v>14.4682</v>
      </c>
      <c r="V20" s="4">
        <f t="shared" si="0"/>
        <v>15.577633333333333</v>
      </c>
      <c r="W20" s="4">
        <f t="shared" si="4"/>
        <v>0.87185032532985762</v>
      </c>
    </row>
    <row r="21" spans="1:23" ht="13.95" customHeight="1" x14ac:dyDescent="0.25">
      <c r="A21" s="4" t="s">
        <v>28</v>
      </c>
      <c r="B21" s="4">
        <f>AVERAGE(B15:B20)</f>
        <v>74.416666666666671</v>
      </c>
      <c r="C21" s="4">
        <f t="shared" ref="C21:H21" si="5">AVERAGE(C15:C20)</f>
        <v>73.088333333333338</v>
      </c>
      <c r="D21" s="4">
        <f t="shared" si="5"/>
        <v>75.004999999999995</v>
      </c>
      <c r="E21" s="4" t="e">
        <f t="shared" si="5"/>
        <v>#DIV/0!</v>
      </c>
      <c r="F21" s="4">
        <f t="shared" si="5"/>
        <v>70.763333333333335</v>
      </c>
      <c r="G21" s="4">
        <f t="shared" si="5"/>
        <v>78.809999999999988</v>
      </c>
      <c r="H21" s="4">
        <f t="shared" si="5"/>
        <v>79.13333333333334</v>
      </c>
      <c r="K21" s="4" t="s">
        <v>19</v>
      </c>
      <c r="L21" s="4">
        <v>16.0228</v>
      </c>
      <c r="M21" s="4">
        <v>18.711500000000001</v>
      </c>
      <c r="N21" s="4">
        <v>19.288699999999999</v>
      </c>
      <c r="O21" s="4">
        <v>19.434899999999999</v>
      </c>
      <c r="P21" s="4">
        <v>21.8627</v>
      </c>
      <c r="Q21" s="4">
        <v>22.146699999999999</v>
      </c>
      <c r="V21" s="4">
        <f t="shared" si="0"/>
        <v>19.577883333333332</v>
      </c>
      <c r="W21" s="4">
        <f t="shared" si="4"/>
        <v>0.91855892731193989</v>
      </c>
    </row>
    <row r="22" spans="1:23" ht="13.95" customHeight="1" x14ac:dyDescent="0.25">
      <c r="A22" s="4" t="s">
        <v>30</v>
      </c>
      <c r="B22" s="4">
        <f>STDEV(B15:B20)/SQRT(6)</f>
        <v>2.531062578795273</v>
      </c>
      <c r="C22" s="4">
        <f t="shared" ref="C22:H22" si="6">STDEV(C15:C20)/SQRT(6)</f>
        <v>1.6037672662965914</v>
      </c>
      <c r="D22" s="4">
        <f t="shared" si="6"/>
        <v>2.3922008694923589</v>
      </c>
      <c r="E22" s="4" t="e">
        <f t="shared" si="6"/>
        <v>#DIV/0!</v>
      </c>
      <c r="F22" s="4">
        <f t="shared" si="6"/>
        <v>1.3959504925955573</v>
      </c>
      <c r="G22" s="4">
        <f t="shared" si="6"/>
        <v>1.0960383204979647</v>
      </c>
      <c r="H22" s="4">
        <f t="shared" si="6"/>
        <v>1.4136634834515764</v>
      </c>
      <c r="K22" s="4" t="s">
        <v>20</v>
      </c>
      <c r="L22" s="4">
        <v>4.1811999999999996</v>
      </c>
      <c r="M22" s="4">
        <v>3.7517999999999998</v>
      </c>
      <c r="N22" s="4">
        <v>3.6964999999999999</v>
      </c>
      <c r="O22" s="4">
        <v>2.9636</v>
      </c>
      <c r="P22" s="4">
        <v>3.9969999999999999</v>
      </c>
      <c r="Q22" s="4">
        <v>5.1997999999999998</v>
      </c>
      <c r="V22" s="4">
        <f t="shared" si="0"/>
        <v>3.9649833333333331</v>
      </c>
      <c r="W22" s="4">
        <f t="shared" si="4"/>
        <v>0.29960228794928084</v>
      </c>
    </row>
    <row r="23" spans="1:23" x14ac:dyDescent="0.25">
      <c r="K23" s="4" t="s">
        <v>301</v>
      </c>
      <c r="L23" s="4" t="s">
        <v>130</v>
      </c>
    </row>
    <row r="24" spans="1:23" ht="13.95" customHeight="1" x14ac:dyDescent="0.25">
      <c r="K24" s="4" t="s">
        <v>16</v>
      </c>
      <c r="L24" s="4">
        <v>32.808300000000003</v>
      </c>
      <c r="M24" s="4">
        <v>31.347999999999999</v>
      </c>
      <c r="N24" s="4">
        <v>36.6828</v>
      </c>
      <c r="O24" s="4">
        <v>43.225900000000003</v>
      </c>
      <c r="P24" s="4">
        <v>29.651</v>
      </c>
      <c r="Q24" s="4">
        <v>33.704900000000002</v>
      </c>
      <c r="V24" s="4">
        <f t="shared" si="0"/>
        <v>34.570150000000005</v>
      </c>
      <c r="W24" s="4">
        <f t="shared" si="4"/>
        <v>1.9817362624308208</v>
      </c>
    </row>
    <row r="25" spans="1:23" x14ac:dyDescent="0.25">
      <c r="A25" s="4" t="s">
        <v>296</v>
      </c>
      <c r="B25" s="4" t="s">
        <v>31</v>
      </c>
      <c r="C25" s="4" t="s">
        <v>16</v>
      </c>
      <c r="D25" s="4" t="s">
        <v>17</v>
      </c>
      <c r="E25" s="4" t="s">
        <v>18</v>
      </c>
      <c r="F25" s="4" t="s">
        <v>19</v>
      </c>
      <c r="G25" s="4" t="s">
        <v>20</v>
      </c>
      <c r="K25" s="4" t="s">
        <v>17</v>
      </c>
      <c r="L25" s="4">
        <v>31.0839</v>
      </c>
      <c r="M25" s="4">
        <v>32.691499999999998</v>
      </c>
      <c r="N25" s="4">
        <v>21.445799999999998</v>
      </c>
      <c r="O25" s="4">
        <v>17.206700000000001</v>
      </c>
      <c r="P25" s="4">
        <v>23.985499999999998</v>
      </c>
      <c r="Q25" s="4">
        <v>20.6128</v>
      </c>
      <c r="V25" s="4">
        <f t="shared" si="0"/>
        <v>24.504366666666666</v>
      </c>
      <c r="W25" s="4">
        <f t="shared" si="4"/>
        <v>2.505618311404282</v>
      </c>
    </row>
    <row r="26" spans="1:23" ht="13.95" customHeight="1" x14ac:dyDescent="0.25">
      <c r="A26" s="4" t="s">
        <v>34</v>
      </c>
      <c r="B26" s="4" t="s">
        <v>28</v>
      </c>
      <c r="C26" s="4">
        <v>39.525024999999999</v>
      </c>
      <c r="D26" s="4">
        <v>27.356087500000001</v>
      </c>
      <c r="E26" s="4">
        <v>14.338775000000002</v>
      </c>
      <c r="F26" s="4">
        <v>13.5145125</v>
      </c>
      <c r="G26" s="4">
        <v>2.8962374999999998</v>
      </c>
      <c r="K26" s="4" t="s">
        <v>18</v>
      </c>
      <c r="L26" s="4">
        <v>13.6036</v>
      </c>
      <c r="M26" s="4">
        <v>16.971399999999999</v>
      </c>
      <c r="N26" s="4">
        <v>17.119199999999999</v>
      </c>
      <c r="O26" s="4">
        <v>14.7576</v>
      </c>
      <c r="P26" s="4">
        <v>19.0852</v>
      </c>
      <c r="Q26" s="4">
        <v>14.6416</v>
      </c>
      <c r="V26" s="4">
        <f t="shared" si="0"/>
        <v>16.029766666666664</v>
      </c>
      <c r="W26" s="4">
        <f t="shared" si="4"/>
        <v>0.83348486475627437</v>
      </c>
    </row>
    <row r="27" spans="1:23" ht="13.95" customHeight="1" x14ac:dyDescent="0.25">
      <c r="B27" s="4" t="s">
        <v>30</v>
      </c>
      <c r="C27" s="4">
        <v>1.3351747775839795</v>
      </c>
      <c r="D27" s="4">
        <v>1.2827174558665637</v>
      </c>
      <c r="E27" s="4">
        <v>0.93621545706827891</v>
      </c>
      <c r="F27" s="4">
        <v>0.86234517025159396</v>
      </c>
      <c r="G27" s="4">
        <v>0.43943204250222667</v>
      </c>
      <c r="K27" s="4" t="s">
        <v>19</v>
      </c>
      <c r="L27" s="4">
        <v>16.282699999999998</v>
      </c>
      <c r="M27" s="4">
        <v>14.3286</v>
      </c>
      <c r="N27" s="4">
        <v>19.214200000000002</v>
      </c>
      <c r="O27" s="4">
        <v>20.302700000000002</v>
      </c>
      <c r="P27" s="4">
        <v>22.0837</v>
      </c>
      <c r="Q27" s="4">
        <v>23.678699999999999</v>
      </c>
      <c r="V27" s="4">
        <f t="shared" si="0"/>
        <v>19.315100000000001</v>
      </c>
      <c r="W27" s="4">
        <f t="shared" si="4"/>
        <v>1.4347162030636311</v>
      </c>
    </row>
    <row r="28" spans="1:23" ht="13.95" customHeight="1" x14ac:dyDescent="0.25">
      <c r="K28" s="4" t="s">
        <v>20</v>
      </c>
      <c r="L28" s="4">
        <v>3.8712</v>
      </c>
      <c r="M28" s="4">
        <v>2.8626999999999998</v>
      </c>
      <c r="N28" s="4">
        <v>3.8826000000000001</v>
      </c>
      <c r="O28" s="4">
        <v>2.8940999999999999</v>
      </c>
      <c r="P28" s="4">
        <v>3.3313000000000001</v>
      </c>
      <c r="Q28" s="4">
        <v>5.3509000000000002</v>
      </c>
      <c r="V28" s="4">
        <f t="shared" si="0"/>
        <v>3.6987999999999999</v>
      </c>
      <c r="W28" s="4">
        <f t="shared" si="4"/>
        <v>0.37747406798348504</v>
      </c>
    </row>
    <row r="29" spans="1:23" x14ac:dyDescent="0.25">
      <c r="B29" s="4" t="s">
        <v>15</v>
      </c>
      <c r="C29" s="4" t="s">
        <v>16</v>
      </c>
      <c r="D29" s="4" t="s">
        <v>17</v>
      </c>
      <c r="E29" s="4" t="s">
        <v>18</v>
      </c>
      <c r="F29" s="4" t="s">
        <v>19</v>
      </c>
      <c r="G29" s="4" t="s">
        <v>20</v>
      </c>
    </row>
    <row r="30" spans="1:23" x14ac:dyDescent="0.25">
      <c r="B30" s="4" t="s">
        <v>28</v>
      </c>
      <c r="C30" s="4">
        <v>34.946649999999998</v>
      </c>
      <c r="D30" s="4">
        <v>24.383287500000002</v>
      </c>
      <c r="E30" s="4">
        <v>16.353400000000001</v>
      </c>
      <c r="F30" s="4">
        <v>18.919487499999999</v>
      </c>
      <c r="G30" s="4">
        <v>3.4523125000000001</v>
      </c>
      <c r="K30" s="4" t="s">
        <v>302</v>
      </c>
      <c r="L30" s="4" t="s">
        <v>129</v>
      </c>
    </row>
    <row r="31" spans="1:23" x14ac:dyDescent="0.25">
      <c r="B31" s="4" t="s">
        <v>30</v>
      </c>
      <c r="C31" s="4">
        <v>1.6123400217430275</v>
      </c>
      <c r="D31" s="4">
        <v>1.4309646237562799</v>
      </c>
      <c r="E31" s="4">
        <v>1.3080319832808789</v>
      </c>
      <c r="F31" s="4">
        <v>1.6418710384625124</v>
      </c>
      <c r="G31" s="4">
        <v>0.90409417244900425</v>
      </c>
      <c r="K31" s="4" t="s">
        <v>16</v>
      </c>
      <c r="L31" s="4">
        <v>40.110680000000002</v>
      </c>
      <c r="M31" s="4">
        <v>51.990099999999998</v>
      </c>
      <c r="N31" s="4">
        <v>55.458300000000001</v>
      </c>
      <c r="O31" s="4">
        <v>55.569929999999999</v>
      </c>
      <c r="P31" s="4">
        <v>42.818689999999997</v>
      </c>
      <c r="Q31" s="4">
        <v>41.813229999999997</v>
      </c>
      <c r="R31" s="4">
        <v>34.842799999999997</v>
      </c>
      <c r="S31" s="4">
        <v>36.699170000000002</v>
      </c>
      <c r="T31" s="4">
        <v>55.509439999999998</v>
      </c>
      <c r="U31" s="4">
        <v>42.66901</v>
      </c>
      <c r="V31" s="4">
        <f>AVERAGE(L31:U31)</f>
        <v>45.748134999999998</v>
      </c>
      <c r="W31" s="4">
        <f>STDEV(L31:U31)/SQRT(6)</f>
        <v>3.3086231268449997</v>
      </c>
    </row>
    <row r="32" spans="1:23" x14ac:dyDescent="0.25">
      <c r="K32" s="4" t="s">
        <v>17</v>
      </c>
      <c r="L32" s="4">
        <v>27.501999999999999</v>
      </c>
      <c r="M32" s="4">
        <v>22.1328</v>
      </c>
      <c r="N32" s="4">
        <v>19.373200000000001</v>
      </c>
      <c r="O32" s="4">
        <v>20.533570000000001</v>
      </c>
      <c r="P32" s="4">
        <v>29.182539999999999</v>
      </c>
      <c r="Q32" s="4">
        <v>28.6295</v>
      </c>
      <c r="R32" s="4">
        <v>32.590400000000002</v>
      </c>
      <c r="S32" s="4">
        <v>24.130610000000001</v>
      </c>
      <c r="T32" s="4">
        <v>20.54036</v>
      </c>
      <c r="U32" s="4">
        <v>28.445160000000001</v>
      </c>
      <c r="V32" s="4">
        <f t="shared" ref="V32:V35" si="7">AVERAGE(L32:U32)</f>
        <v>25.306013999999998</v>
      </c>
      <c r="W32" s="4">
        <f t="shared" ref="W32:W35" si="8">STDEV(L32:U32)/SQRT(6)</f>
        <v>1.8556655386492418</v>
      </c>
    </row>
    <row r="33" spans="1:23" x14ac:dyDescent="0.25">
      <c r="K33" s="4" t="s">
        <v>18</v>
      </c>
      <c r="L33" s="4">
        <v>13.212350000000001</v>
      </c>
      <c r="M33" s="4">
        <v>9.4149999999999991</v>
      </c>
      <c r="N33" s="4">
        <v>9.7301000000000002</v>
      </c>
      <c r="O33" s="4">
        <v>8.9588710000000003</v>
      </c>
      <c r="P33" s="4">
        <v>13.4056</v>
      </c>
      <c r="Q33" s="4">
        <v>14.70377</v>
      </c>
      <c r="R33" s="4">
        <v>12.8691</v>
      </c>
      <c r="S33" s="4">
        <v>16.40164</v>
      </c>
      <c r="T33" s="4">
        <v>9.0236079999999994</v>
      </c>
      <c r="U33" s="4">
        <v>12.79914</v>
      </c>
      <c r="V33" s="4">
        <f t="shared" si="7"/>
        <v>12.051917899999999</v>
      </c>
      <c r="W33" s="4">
        <f t="shared" si="8"/>
        <v>1.0666611249291891</v>
      </c>
    </row>
    <row r="34" spans="1:23" x14ac:dyDescent="0.25">
      <c r="A34" s="4" t="s">
        <v>297</v>
      </c>
      <c r="B34" s="4" t="s">
        <v>31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20</v>
      </c>
      <c r="K34" s="4" t="s">
        <v>19</v>
      </c>
      <c r="L34" s="4">
        <v>13.91812</v>
      </c>
      <c r="M34" s="4">
        <v>10.085100000000001</v>
      </c>
      <c r="N34" s="4">
        <v>8.5745000000000005</v>
      </c>
      <c r="O34" s="4">
        <v>8.1433669999999996</v>
      </c>
      <c r="P34" s="4">
        <v>10.64597</v>
      </c>
      <c r="Q34" s="4">
        <v>10.825839999999999</v>
      </c>
      <c r="R34" s="4">
        <v>14.8048</v>
      </c>
      <c r="S34" s="4">
        <v>13.07076</v>
      </c>
      <c r="T34" s="4">
        <v>8.1816150000000007</v>
      </c>
      <c r="U34" s="4">
        <v>10.99672</v>
      </c>
      <c r="V34" s="4">
        <f t="shared" si="7"/>
        <v>10.924679199999998</v>
      </c>
      <c r="W34" s="4">
        <f t="shared" si="8"/>
        <v>0.96419857522047026</v>
      </c>
    </row>
    <row r="35" spans="1:23" x14ac:dyDescent="0.25">
      <c r="A35" s="4" t="s">
        <v>35</v>
      </c>
      <c r="B35" s="4" t="s">
        <v>28</v>
      </c>
      <c r="C35" s="4">
        <v>35.54591666666667</v>
      </c>
      <c r="D35" s="4">
        <v>23.347233333333332</v>
      </c>
      <c r="E35" s="4">
        <v>15.577633333333333</v>
      </c>
      <c r="F35" s="4">
        <v>19.577883333333332</v>
      </c>
      <c r="G35" s="4">
        <v>3.9649833333333331</v>
      </c>
      <c r="K35" s="4" t="s">
        <v>20</v>
      </c>
      <c r="L35" s="4">
        <v>2.5156399999999999</v>
      </c>
      <c r="M35" s="4">
        <v>2.1311</v>
      </c>
      <c r="N35" s="4">
        <v>1.7116</v>
      </c>
      <c r="O35" s="4">
        <v>1.34555</v>
      </c>
      <c r="P35" s="4">
        <v>1.8317810000000001</v>
      </c>
      <c r="Q35" s="4">
        <v>1.7790319999999999</v>
      </c>
      <c r="R35" s="4">
        <v>3.1368</v>
      </c>
      <c r="S35" s="4">
        <v>4.8813639999999996</v>
      </c>
      <c r="T35" s="4">
        <v>1.334797</v>
      </c>
      <c r="U35" s="4">
        <v>2.2400449999999998</v>
      </c>
      <c r="V35" s="4">
        <f t="shared" si="7"/>
        <v>2.2907709000000001</v>
      </c>
      <c r="W35" s="4">
        <f t="shared" si="8"/>
        <v>0.43292476213042302</v>
      </c>
    </row>
    <row r="36" spans="1:23" x14ac:dyDescent="0.25">
      <c r="B36" s="4" t="s">
        <v>30</v>
      </c>
      <c r="C36" s="4">
        <v>1.8930772379764089</v>
      </c>
      <c r="D36" s="4">
        <v>1.9441815405060476</v>
      </c>
      <c r="E36" s="4">
        <v>0.87185032532985762</v>
      </c>
      <c r="F36" s="4">
        <v>0.91855892731193989</v>
      </c>
      <c r="G36" s="4">
        <v>0.29960228794928084</v>
      </c>
    </row>
    <row r="37" spans="1:23" x14ac:dyDescent="0.25">
      <c r="K37" s="4" t="s">
        <v>302</v>
      </c>
      <c r="L37" s="4" t="s">
        <v>130</v>
      </c>
    </row>
    <row r="38" spans="1:23" x14ac:dyDescent="0.25">
      <c r="B38" s="4" t="s">
        <v>15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20</v>
      </c>
      <c r="K38" s="4" t="s">
        <v>16</v>
      </c>
      <c r="L38" s="3">
        <v>46.44211</v>
      </c>
      <c r="M38" s="3">
        <v>55.166899999999998</v>
      </c>
      <c r="N38" s="3">
        <v>55.499400000000001</v>
      </c>
      <c r="O38" s="3">
        <v>58.128439999999998</v>
      </c>
      <c r="P38" s="4">
        <v>43.244450000000001</v>
      </c>
      <c r="Q38" s="4">
        <v>47.21584</v>
      </c>
      <c r="R38" s="4">
        <v>36.479300000000002</v>
      </c>
      <c r="S38" s="4">
        <v>35.650269999999999</v>
      </c>
      <c r="T38" s="4">
        <v>58.056350000000002</v>
      </c>
      <c r="U38" s="4">
        <v>50.156350000000003</v>
      </c>
      <c r="V38" s="4">
        <f>AVERAGE(L38:U38)</f>
        <v>48.603941000000006</v>
      </c>
      <c r="W38" s="4">
        <f>STDEV(L38:U38)/SQRT(6)</f>
        <v>3.39722890793441</v>
      </c>
    </row>
    <row r="39" spans="1:23" ht="13.95" customHeight="1" x14ac:dyDescent="0.25">
      <c r="B39" s="4" t="s">
        <v>28</v>
      </c>
      <c r="C39" s="4">
        <v>34.570150000000005</v>
      </c>
      <c r="D39" s="4">
        <v>24.504366666666666</v>
      </c>
      <c r="E39" s="4">
        <v>16.029766666666664</v>
      </c>
      <c r="F39" s="4">
        <v>19.315100000000001</v>
      </c>
      <c r="G39" s="4">
        <v>3.6987999999999999</v>
      </c>
      <c r="K39" s="4" t="s">
        <v>17</v>
      </c>
      <c r="L39" s="3">
        <v>24.565580000000001</v>
      </c>
      <c r="M39" s="3">
        <v>21.408899999999999</v>
      </c>
      <c r="N39" s="3">
        <v>19.162099999999999</v>
      </c>
      <c r="O39" s="3">
        <v>19.91075</v>
      </c>
      <c r="P39" s="4">
        <v>28.31915</v>
      </c>
      <c r="Q39" s="4">
        <v>25.98312</v>
      </c>
      <c r="R39" s="4">
        <v>33.987900000000003</v>
      </c>
      <c r="S39" s="4">
        <v>25.832249999999998</v>
      </c>
      <c r="T39" s="4">
        <v>19.939609999999998</v>
      </c>
      <c r="U39" s="4">
        <v>25.350480000000001</v>
      </c>
      <c r="V39" s="4">
        <f t="shared" ref="V39:V42" si="9">AVERAGE(L39:U39)</f>
        <v>24.445983999999999</v>
      </c>
      <c r="W39" s="4">
        <f t="shared" ref="W39:W42" si="10">STDEV(L39:U39)/SQRT(6)</f>
        <v>1.8717469357886234</v>
      </c>
    </row>
    <row r="40" spans="1:23" ht="13.95" customHeight="1" x14ac:dyDescent="0.25">
      <c r="B40" s="4" t="s">
        <v>30</v>
      </c>
      <c r="C40" s="4">
        <v>1.9817362624308208</v>
      </c>
      <c r="D40" s="4">
        <v>2.505618311404282</v>
      </c>
      <c r="E40" s="4">
        <v>0.83348486475627437</v>
      </c>
      <c r="F40" s="4">
        <v>1.4347162030636311</v>
      </c>
      <c r="G40" s="4">
        <v>0.37747406798348504</v>
      </c>
      <c r="K40" s="4" t="s">
        <v>18</v>
      </c>
      <c r="L40" s="3">
        <v>13.01224</v>
      </c>
      <c r="M40" s="3">
        <v>9.4722000000000008</v>
      </c>
      <c r="N40" s="3">
        <v>9.8938000000000006</v>
      </c>
      <c r="O40" s="3">
        <v>8.8414319999999993</v>
      </c>
      <c r="P40" s="4">
        <v>13.871</v>
      </c>
      <c r="Q40" s="4">
        <v>11.592890000000001</v>
      </c>
      <c r="R40" s="4">
        <v>12.8507</v>
      </c>
      <c r="S40" s="4">
        <v>16.07207</v>
      </c>
      <c r="T40" s="4">
        <v>8.8791460000000004</v>
      </c>
      <c r="U40" s="4">
        <v>11.15441</v>
      </c>
      <c r="V40" s="4">
        <f t="shared" si="9"/>
        <v>11.563988800000001</v>
      </c>
      <c r="W40" s="4">
        <f t="shared" si="10"/>
        <v>0.97517853548091271</v>
      </c>
    </row>
    <row r="41" spans="1:23" ht="13.95" customHeight="1" x14ac:dyDescent="0.25">
      <c r="K41" s="4" t="s">
        <v>19</v>
      </c>
      <c r="L41" s="3">
        <v>10.325519999999999</v>
      </c>
      <c r="M41" s="3">
        <v>8.1681000000000008</v>
      </c>
      <c r="N41" s="3">
        <v>8.8483000000000001</v>
      </c>
      <c r="O41" s="3">
        <v>7.2857779999999996</v>
      </c>
      <c r="P41" s="4">
        <v>10.62716</v>
      </c>
      <c r="Q41" s="4">
        <v>10.133599999999999</v>
      </c>
      <c r="R41" s="4">
        <v>12.562900000000001</v>
      </c>
      <c r="S41" s="4">
        <v>12.42088</v>
      </c>
      <c r="T41" s="4">
        <v>7.2932569999999997</v>
      </c>
      <c r="U41" s="4">
        <v>8.6028490000000009</v>
      </c>
      <c r="V41" s="4">
        <f t="shared" si="9"/>
        <v>9.6268343999999999</v>
      </c>
      <c r="W41" s="4">
        <f t="shared" si="10"/>
        <v>0.78033104062860781</v>
      </c>
    </row>
    <row r="42" spans="1:23" ht="13.95" customHeight="1" x14ac:dyDescent="0.25">
      <c r="K42" s="4" t="s">
        <v>20</v>
      </c>
      <c r="L42" s="3">
        <v>1.801695</v>
      </c>
      <c r="M42" s="3">
        <v>1.5639000000000001</v>
      </c>
      <c r="N42" s="3">
        <v>1.6287</v>
      </c>
      <c r="O42" s="3">
        <v>1.2160960000000001</v>
      </c>
      <c r="P42" s="4">
        <v>1.855553</v>
      </c>
      <c r="Q42" s="4">
        <v>1.956507</v>
      </c>
      <c r="R42" s="4">
        <v>2.4847000000000001</v>
      </c>
      <c r="S42" s="4">
        <v>3.9013620000000002</v>
      </c>
      <c r="T42" s="4">
        <v>1.2181070000000001</v>
      </c>
      <c r="U42" s="4">
        <v>1.460734</v>
      </c>
      <c r="V42" s="4">
        <f t="shared" si="9"/>
        <v>1.9087353999999999</v>
      </c>
      <c r="W42" s="4">
        <f t="shared" si="10"/>
        <v>0.32414038985806914</v>
      </c>
    </row>
    <row r="43" spans="1:23" x14ac:dyDescent="0.25">
      <c r="A43" s="4" t="s">
        <v>298</v>
      </c>
      <c r="B43" s="4" t="s">
        <v>31</v>
      </c>
      <c r="C43" s="4" t="s">
        <v>16</v>
      </c>
      <c r="D43" s="4" t="s">
        <v>17</v>
      </c>
      <c r="E43" s="4" t="s">
        <v>18</v>
      </c>
      <c r="F43" s="4" t="s">
        <v>19</v>
      </c>
      <c r="G43" s="4" t="s">
        <v>20</v>
      </c>
    </row>
    <row r="44" spans="1:23" x14ac:dyDescent="0.25">
      <c r="A44" s="4" t="s">
        <v>36</v>
      </c>
      <c r="B44" s="4" t="s">
        <v>28</v>
      </c>
      <c r="C44" s="4">
        <v>45.748134999999998</v>
      </c>
      <c r="D44" s="4">
        <v>25.306013999999998</v>
      </c>
      <c r="E44" s="4">
        <v>12.051917899999999</v>
      </c>
      <c r="F44" s="4">
        <v>10.924679199999998</v>
      </c>
      <c r="G44" s="4">
        <v>2.2907709000000001</v>
      </c>
    </row>
    <row r="45" spans="1:23" x14ac:dyDescent="0.25">
      <c r="B45" s="4" t="s">
        <v>30</v>
      </c>
      <c r="C45" s="4">
        <v>3.3086231268449997</v>
      </c>
      <c r="D45" s="4">
        <v>1.8556655386492418</v>
      </c>
      <c r="E45" s="4">
        <v>1.0666611249291891</v>
      </c>
      <c r="F45" s="4">
        <v>0.96419857522047026</v>
      </c>
      <c r="G45" s="4">
        <v>0.43292476213042302</v>
      </c>
      <c r="K45" s="4" t="s">
        <v>303</v>
      </c>
      <c r="L45" s="4" t="s">
        <v>129</v>
      </c>
    </row>
    <row r="46" spans="1:23" ht="13.95" customHeight="1" x14ac:dyDescent="0.25">
      <c r="K46" s="4" t="s">
        <v>16</v>
      </c>
      <c r="L46" s="4">
        <v>52.800600000000003</v>
      </c>
      <c r="M46" s="4">
        <v>51.452300000000001</v>
      </c>
      <c r="N46" s="4">
        <v>53.770470000000003</v>
      </c>
      <c r="O46" s="4">
        <v>48.04269</v>
      </c>
      <c r="P46" s="4">
        <v>44.284750000000003</v>
      </c>
      <c r="Q46" s="4">
        <v>45.381619999999998</v>
      </c>
      <c r="V46" s="4">
        <f t="shared" si="0"/>
        <v>49.288738333333335</v>
      </c>
      <c r="W46" s="4">
        <f t="shared" si="4"/>
        <v>1.6223254866916954</v>
      </c>
    </row>
    <row r="47" spans="1:23" x14ac:dyDescent="0.25">
      <c r="B47" s="4" t="s">
        <v>15</v>
      </c>
      <c r="C47" s="4" t="s">
        <v>16</v>
      </c>
      <c r="D47" s="4" t="s">
        <v>17</v>
      </c>
      <c r="E47" s="4" t="s">
        <v>18</v>
      </c>
      <c r="F47" s="4" t="s">
        <v>19</v>
      </c>
      <c r="G47" s="4" t="s">
        <v>20</v>
      </c>
      <c r="K47" s="4" t="s">
        <v>17</v>
      </c>
      <c r="L47" s="4">
        <v>18.150099999999998</v>
      </c>
      <c r="M47" s="4">
        <v>20.638999999999999</v>
      </c>
      <c r="N47" s="4">
        <v>18.3004</v>
      </c>
      <c r="O47" s="4">
        <v>24.315110000000001</v>
      </c>
      <c r="P47" s="4">
        <v>26.023779999999999</v>
      </c>
      <c r="Q47" s="4">
        <v>27.756810000000002</v>
      </c>
      <c r="V47" s="4">
        <f t="shared" si="0"/>
        <v>22.530866666666668</v>
      </c>
      <c r="W47" s="4">
        <f t="shared" si="4"/>
        <v>1.6669490678075403</v>
      </c>
    </row>
    <row r="48" spans="1:23" ht="13.95" customHeight="1" x14ac:dyDescent="0.25">
      <c r="B48" s="4" t="s">
        <v>28</v>
      </c>
      <c r="C48" s="4">
        <v>48.603941000000006</v>
      </c>
      <c r="D48" s="4">
        <v>24.445983999999999</v>
      </c>
      <c r="E48" s="4">
        <v>11.563988800000001</v>
      </c>
      <c r="F48" s="4">
        <v>9.6268343999999999</v>
      </c>
      <c r="G48" s="4">
        <v>1.9087353999999999</v>
      </c>
      <c r="K48" s="4" t="s">
        <v>18</v>
      </c>
      <c r="L48" s="4">
        <v>9.5299999999999994</v>
      </c>
      <c r="M48" s="4">
        <v>10.576700000000001</v>
      </c>
      <c r="N48" s="4">
        <v>11.80771</v>
      </c>
      <c r="O48" s="4">
        <v>12.24751</v>
      </c>
      <c r="P48" s="4">
        <v>14.323650000000001</v>
      </c>
      <c r="Q48" s="4">
        <v>12.68512</v>
      </c>
      <c r="V48" s="4">
        <f t="shared" si="0"/>
        <v>11.861781666666667</v>
      </c>
      <c r="W48" s="4">
        <f t="shared" si="4"/>
        <v>0.68261830293567305</v>
      </c>
    </row>
    <row r="49" spans="1:23" ht="13.95" customHeight="1" x14ac:dyDescent="0.25">
      <c r="B49" s="4" t="s">
        <v>30</v>
      </c>
      <c r="C49" s="4">
        <v>3.39722890793441</v>
      </c>
      <c r="D49" s="4">
        <v>1.8717469357886234</v>
      </c>
      <c r="E49" s="4">
        <v>0.97517853548091271</v>
      </c>
      <c r="F49" s="4">
        <v>0.78033104062860781</v>
      </c>
      <c r="G49" s="4">
        <v>0.32414038985806914</v>
      </c>
      <c r="K49" s="4" t="s">
        <v>19</v>
      </c>
      <c r="L49" s="4">
        <v>11.426299999999999</v>
      </c>
      <c r="M49" s="4">
        <v>10.514200000000001</v>
      </c>
      <c r="N49" s="4">
        <v>9.7234820000000006</v>
      </c>
      <c r="O49" s="4">
        <v>9.7850380000000001</v>
      </c>
      <c r="P49" s="4">
        <v>10.40972</v>
      </c>
      <c r="Q49" s="4">
        <v>10.10783</v>
      </c>
      <c r="V49" s="4">
        <f t="shared" si="0"/>
        <v>10.327761666666667</v>
      </c>
      <c r="W49" s="4">
        <f t="shared" si="4"/>
        <v>0.25536481891934737</v>
      </c>
    </row>
    <row r="50" spans="1:23" ht="13.95" customHeight="1" x14ac:dyDescent="0.25">
      <c r="K50" s="4" t="s">
        <v>20</v>
      </c>
      <c r="L50" s="4">
        <v>2.5842000000000001</v>
      </c>
      <c r="M50" s="4">
        <v>2.7871999999999999</v>
      </c>
      <c r="N50" s="4">
        <v>2.0485630000000001</v>
      </c>
      <c r="O50" s="4">
        <v>1.7723979999999999</v>
      </c>
      <c r="P50" s="4">
        <v>2.2554120000000002</v>
      </c>
      <c r="Q50" s="4">
        <v>1.7419500000000001</v>
      </c>
      <c r="V50" s="4">
        <f t="shared" si="0"/>
        <v>2.1982871666666663</v>
      </c>
      <c r="W50" s="4">
        <f t="shared" si="4"/>
        <v>0.17426539193892862</v>
      </c>
    </row>
    <row r="52" spans="1:23" x14ac:dyDescent="0.25">
      <c r="A52" s="4" t="s">
        <v>299</v>
      </c>
      <c r="B52" s="4" t="s">
        <v>31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20</v>
      </c>
      <c r="K52" s="4" t="s">
        <v>303</v>
      </c>
      <c r="L52" s="4" t="s">
        <v>130</v>
      </c>
    </row>
    <row r="53" spans="1:23" ht="13.95" customHeight="1" x14ac:dyDescent="0.25">
      <c r="A53" s="4" t="s">
        <v>35</v>
      </c>
      <c r="B53" s="4" t="s">
        <v>28</v>
      </c>
      <c r="C53" s="4">
        <v>49.288738333333335</v>
      </c>
      <c r="D53" s="4">
        <v>22.530866666666668</v>
      </c>
      <c r="E53" s="4">
        <v>11.861781666666667</v>
      </c>
      <c r="F53" s="4">
        <v>10.327761666666667</v>
      </c>
      <c r="G53" s="4">
        <v>2.1982871666666663</v>
      </c>
      <c r="K53" s="4" t="s">
        <v>16</v>
      </c>
      <c r="L53" s="4">
        <v>52.642899999999997</v>
      </c>
      <c r="M53" s="4">
        <v>51.984000000000002</v>
      </c>
      <c r="N53" s="4">
        <v>52.350659999999998</v>
      </c>
      <c r="O53" s="4">
        <v>49.07864</v>
      </c>
      <c r="P53" s="4">
        <v>44.566609999999997</v>
      </c>
      <c r="Q53" s="4">
        <v>44.164029999999997</v>
      </c>
      <c r="V53" s="4">
        <f t="shared" si="0"/>
        <v>49.131139999999995</v>
      </c>
      <c r="W53" s="4">
        <f t="shared" si="4"/>
        <v>1.5952685210814306</v>
      </c>
    </row>
    <row r="54" spans="1:23" ht="13.95" customHeight="1" x14ac:dyDescent="0.25">
      <c r="B54" s="4" t="s">
        <v>30</v>
      </c>
      <c r="C54" s="4">
        <v>1.6223254866916954</v>
      </c>
      <c r="D54" s="4">
        <v>1.6669490678075403</v>
      </c>
      <c r="E54" s="4">
        <v>0.68261830293567305</v>
      </c>
      <c r="F54" s="4">
        <v>0.25536481891934737</v>
      </c>
      <c r="G54" s="4">
        <v>0.17426539193892862</v>
      </c>
      <c r="K54" s="4" t="s">
        <v>17</v>
      </c>
      <c r="L54" s="4">
        <v>19.536300000000001</v>
      </c>
      <c r="M54" s="4">
        <v>21.706099999999999</v>
      </c>
      <c r="N54" s="4">
        <v>20.876989999999999</v>
      </c>
      <c r="O54" s="4">
        <v>26.05416</v>
      </c>
      <c r="P54" s="4">
        <v>26.221589999999999</v>
      </c>
      <c r="Q54" s="4">
        <v>29.165150000000001</v>
      </c>
      <c r="V54" s="4">
        <f t="shared" si="0"/>
        <v>23.926715000000002</v>
      </c>
      <c r="W54" s="4">
        <f t="shared" si="4"/>
        <v>1.5355929600532114</v>
      </c>
    </row>
    <row r="55" spans="1:23" ht="13.95" customHeight="1" x14ac:dyDescent="0.25">
      <c r="K55" s="4" t="s">
        <v>18</v>
      </c>
      <c r="L55" s="4">
        <v>10.041</v>
      </c>
      <c r="M55" s="4">
        <v>10.083299999999999</v>
      </c>
      <c r="N55" s="4">
        <v>10.72335</v>
      </c>
      <c r="O55" s="4">
        <v>11.34013</v>
      </c>
      <c r="P55" s="4">
        <v>13.327400000000001</v>
      </c>
      <c r="Q55" s="4">
        <v>12.099069999999999</v>
      </c>
      <c r="V55" s="4">
        <f t="shared" si="0"/>
        <v>11.269041666666666</v>
      </c>
      <c r="W55" s="4">
        <f t="shared" si="4"/>
        <v>0.52098268185815255</v>
      </c>
    </row>
    <row r="56" spans="1:23" x14ac:dyDescent="0.25">
      <c r="B56" s="4" t="s">
        <v>15</v>
      </c>
      <c r="C56" s="4" t="s">
        <v>16</v>
      </c>
      <c r="D56" s="4" t="s">
        <v>17</v>
      </c>
      <c r="E56" s="4" t="s">
        <v>18</v>
      </c>
      <c r="F56" s="4" t="s">
        <v>19</v>
      </c>
      <c r="G56" s="4" t="s">
        <v>20</v>
      </c>
      <c r="K56" s="4" t="s">
        <v>19</v>
      </c>
      <c r="L56" s="4">
        <v>11.0052</v>
      </c>
      <c r="M56" s="4">
        <v>8.8177000000000003</v>
      </c>
      <c r="N56" s="4">
        <v>9.7042260000000002</v>
      </c>
      <c r="O56" s="4">
        <v>8.8420970000000008</v>
      </c>
      <c r="P56" s="4">
        <v>10.96062</v>
      </c>
      <c r="Q56" s="4">
        <v>9.7083630000000003</v>
      </c>
      <c r="V56" s="4">
        <f t="shared" si="0"/>
        <v>9.8397009999999998</v>
      </c>
      <c r="W56" s="4">
        <f t="shared" si="4"/>
        <v>0.39539643626146487</v>
      </c>
    </row>
    <row r="57" spans="1:23" ht="13.95" customHeight="1" x14ac:dyDescent="0.25">
      <c r="B57" s="4" t="s">
        <v>28</v>
      </c>
      <c r="C57" s="4">
        <v>49.131139999999995</v>
      </c>
      <c r="D57" s="4">
        <v>23.926715000000002</v>
      </c>
      <c r="E57" s="4">
        <v>11.269041666666666</v>
      </c>
      <c r="F57" s="4">
        <v>9.8397009999999998</v>
      </c>
      <c r="G57" s="4">
        <v>2.0061843333333336</v>
      </c>
      <c r="K57" s="4" t="s">
        <v>20</v>
      </c>
      <c r="L57" s="4">
        <v>2.1520999999999999</v>
      </c>
      <c r="M57" s="4">
        <v>2.1315</v>
      </c>
      <c r="N57" s="4">
        <v>1.9864029999999999</v>
      </c>
      <c r="O57" s="4">
        <v>1.5113589999999999</v>
      </c>
      <c r="P57" s="4">
        <v>2.0022419999999999</v>
      </c>
      <c r="Q57" s="4">
        <v>2.2535020000000001</v>
      </c>
      <c r="V57" s="4">
        <f t="shared" si="0"/>
        <v>2.0061843333333336</v>
      </c>
      <c r="W57" s="4">
        <f t="shared" si="4"/>
        <v>0.10699227074658635</v>
      </c>
    </row>
    <row r="58" spans="1:23" x14ac:dyDescent="0.25">
      <c r="B58" s="4" t="s">
        <v>30</v>
      </c>
      <c r="C58" s="4">
        <v>1.5952685210814306</v>
      </c>
      <c r="D58" s="4">
        <v>1.5355929600532114</v>
      </c>
      <c r="E58" s="4">
        <v>0.52098268185815255</v>
      </c>
      <c r="F58" s="4">
        <v>0.39539643626146487</v>
      </c>
      <c r="G58" s="4">
        <v>0.10699227074658635</v>
      </c>
    </row>
    <row r="60" spans="1:23" x14ac:dyDescent="0.25">
      <c r="L60" s="3"/>
      <c r="M60" s="3"/>
      <c r="N60" s="3"/>
      <c r="O60" s="3"/>
      <c r="P60" s="3"/>
    </row>
    <row r="61" spans="1:23" x14ac:dyDescent="0.25">
      <c r="L61" s="3"/>
      <c r="M61" s="3"/>
      <c r="N61" s="3"/>
      <c r="O61" s="3"/>
      <c r="P61" s="3"/>
    </row>
    <row r="62" spans="1:23" x14ac:dyDescent="0.25">
      <c r="L62" s="3"/>
      <c r="M62" s="3"/>
      <c r="N62" s="3"/>
      <c r="O62" s="3"/>
      <c r="P62" s="3"/>
    </row>
    <row r="63" spans="1:23" x14ac:dyDescent="0.25">
      <c r="L63" s="3"/>
      <c r="M63" s="3"/>
      <c r="N63" s="3"/>
      <c r="O63" s="3"/>
      <c r="P63" s="3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3C5FB-85D5-46A0-9F6E-1AFB1BE5F27B}">
  <dimension ref="B1:AN50"/>
  <sheetViews>
    <sheetView workbookViewId="0">
      <selection sqref="A1:XFD1048576"/>
    </sheetView>
  </sheetViews>
  <sheetFormatPr defaultRowHeight="13.8" x14ac:dyDescent="0.25"/>
  <cols>
    <col min="1" max="1" width="8.88671875" style="4"/>
    <col min="2" max="2" width="13" style="4" bestFit="1" customWidth="1"/>
    <col min="3" max="3" width="8.88671875" style="4"/>
    <col min="4" max="4" width="11.21875" style="4" bestFit="1" customWidth="1"/>
    <col min="5" max="5" width="8.88671875" style="4"/>
    <col min="6" max="6" width="18.109375" style="4" customWidth="1"/>
    <col min="7" max="7" width="12.33203125" style="4" customWidth="1"/>
    <col min="8" max="8" width="12.44140625" style="4" customWidth="1"/>
    <col min="9" max="9" width="8.88671875" style="4"/>
    <col min="10" max="10" width="12.6640625" style="4" customWidth="1"/>
    <col min="11" max="21" width="8.88671875" style="4"/>
    <col min="22" max="22" width="14.5546875" style="4" customWidth="1"/>
    <col min="23" max="16384" width="8.88671875" style="4"/>
  </cols>
  <sheetData>
    <row r="1" spans="2:40" x14ac:dyDescent="0.25">
      <c r="B1" s="4" t="s">
        <v>290</v>
      </c>
      <c r="F1" s="4" t="s">
        <v>291</v>
      </c>
      <c r="G1" s="4" t="s">
        <v>38</v>
      </c>
      <c r="H1" s="4" t="s">
        <v>39</v>
      </c>
      <c r="J1" s="4" t="s">
        <v>293</v>
      </c>
      <c r="L1" s="4" t="s">
        <v>134</v>
      </c>
      <c r="Q1" s="4" t="s">
        <v>25</v>
      </c>
      <c r="V1" s="4" t="s">
        <v>289</v>
      </c>
      <c r="Y1" s="4" t="s">
        <v>134</v>
      </c>
      <c r="AD1" s="4" t="s">
        <v>25</v>
      </c>
      <c r="AN1" s="4" t="s">
        <v>37</v>
      </c>
    </row>
    <row r="2" spans="2:40" x14ac:dyDescent="0.25">
      <c r="B2" s="4" t="s">
        <v>133</v>
      </c>
      <c r="C2" s="4" t="s">
        <v>131</v>
      </c>
      <c r="D2" s="4" t="s">
        <v>132</v>
      </c>
      <c r="F2" s="4" t="s">
        <v>40</v>
      </c>
      <c r="G2" s="4">
        <v>95</v>
      </c>
      <c r="H2" s="4">
        <v>5</v>
      </c>
      <c r="J2" s="4" t="s">
        <v>47</v>
      </c>
      <c r="L2" s="4" t="s">
        <v>42</v>
      </c>
      <c r="M2" s="4" t="s">
        <v>43</v>
      </c>
      <c r="N2" s="4" t="s">
        <v>44</v>
      </c>
      <c r="O2" s="4" t="s">
        <v>45</v>
      </c>
      <c r="Q2" s="4" t="s">
        <v>42</v>
      </c>
      <c r="R2" s="4" t="s">
        <v>43</v>
      </c>
      <c r="S2" s="4" t="s">
        <v>44</v>
      </c>
      <c r="T2" s="4" t="s">
        <v>45</v>
      </c>
      <c r="Y2" s="4" t="s">
        <v>42</v>
      </c>
      <c r="Z2" s="4" t="s">
        <v>43</v>
      </c>
      <c r="AA2" s="4" t="s">
        <v>44</v>
      </c>
      <c r="AB2" s="4" t="s">
        <v>45</v>
      </c>
      <c r="AD2" s="4" t="s">
        <v>42</v>
      </c>
      <c r="AE2" s="4" t="s">
        <v>43</v>
      </c>
      <c r="AF2" s="4" t="s">
        <v>44</v>
      </c>
      <c r="AG2" s="4" t="s">
        <v>45</v>
      </c>
    </row>
    <row r="3" spans="2:40" x14ac:dyDescent="0.25">
      <c r="C3" s="4">
        <v>297</v>
      </c>
      <c r="D3" s="4">
        <v>192</v>
      </c>
      <c r="G3" s="4">
        <v>92.18</v>
      </c>
      <c r="H3" s="4">
        <v>7.81</v>
      </c>
      <c r="K3" s="4">
        <v>1</v>
      </c>
      <c r="L3" s="4">
        <v>5.8261399999999997</v>
      </c>
      <c r="M3" s="4">
        <v>5.1636600000000001</v>
      </c>
      <c r="N3" s="4">
        <v>5.5945900000000002</v>
      </c>
      <c r="O3" s="4">
        <v>-21.063300000000002</v>
      </c>
      <c r="P3" s="4">
        <v>1</v>
      </c>
      <c r="Q3" s="4">
        <v>3.3224800000000001</v>
      </c>
      <c r="R3" s="4">
        <v>3.0349400000000002</v>
      </c>
      <c r="S3" s="4">
        <v>2.08656</v>
      </c>
      <c r="T3" s="4">
        <v>-2.72783</v>
      </c>
      <c r="V3" s="4" t="s">
        <v>48</v>
      </c>
      <c r="X3" s="4">
        <v>1</v>
      </c>
      <c r="Y3" s="4">
        <v>2.8936299999999999</v>
      </c>
      <c r="Z3" s="4">
        <v>6.732418</v>
      </c>
      <c r="AA3" s="4">
        <v>5.1636600000000001</v>
      </c>
      <c r="AB3" s="4">
        <v>-35.731000000000002</v>
      </c>
      <c r="AC3" s="4">
        <v>1</v>
      </c>
      <c r="AD3" s="4">
        <v>4.1216480000000004</v>
      </c>
      <c r="AE3" s="4">
        <v>-2.6274099999999998</v>
      </c>
      <c r="AF3" s="4">
        <v>3.4104670000000001</v>
      </c>
      <c r="AG3" s="4">
        <v>3.4104670000000001</v>
      </c>
    </row>
    <row r="4" spans="2:40" x14ac:dyDescent="0.25">
      <c r="C4" s="4">
        <v>231</v>
      </c>
      <c r="D4" s="4">
        <v>134</v>
      </c>
      <c r="G4" s="4">
        <v>93.06</v>
      </c>
      <c r="H4" s="4">
        <v>6.94</v>
      </c>
      <c r="K4" s="4">
        <v>2</v>
      </c>
      <c r="L4" s="4">
        <v>9.1370699999999996</v>
      </c>
      <c r="M4" s="4">
        <v>6.8313899999999999</v>
      </c>
      <c r="N4" s="4">
        <v>5.3635299999999999</v>
      </c>
      <c r="O4" s="4">
        <v>-13.0853</v>
      </c>
      <c r="P4" s="4">
        <v>2</v>
      </c>
      <c r="Q4" s="4">
        <v>3.1067999999999998</v>
      </c>
      <c r="R4" s="4">
        <v>2.6182599999999998</v>
      </c>
      <c r="S4" s="4">
        <v>2.7036799999999999</v>
      </c>
      <c r="T4" s="4">
        <v>-2.3275299999999999</v>
      </c>
      <c r="X4" s="4">
        <v>2</v>
      </c>
      <c r="Y4" s="4">
        <v>9.27989</v>
      </c>
      <c r="Z4" s="4">
        <v>17.819050000000001</v>
      </c>
      <c r="AA4" s="4">
        <v>6.8313899999999999</v>
      </c>
      <c r="AB4" s="4">
        <v>-22.660299999999999</v>
      </c>
      <c r="AC4" s="4">
        <v>2</v>
      </c>
      <c r="AD4" s="4">
        <v>2.5491480000000002</v>
      </c>
      <c r="AE4" s="4">
        <v>-1.3184199999999999</v>
      </c>
      <c r="AF4" s="4">
        <v>2.8094939999999999</v>
      </c>
      <c r="AG4" s="4">
        <v>2.8094939999999999</v>
      </c>
    </row>
    <row r="5" spans="2:40" x14ac:dyDescent="0.25">
      <c r="C5" s="4">
        <v>264</v>
      </c>
      <c r="D5" s="4">
        <v>181</v>
      </c>
      <c r="K5" s="4">
        <v>3</v>
      </c>
      <c r="L5" s="4">
        <v>12.403700000000001</v>
      </c>
      <c r="M5" s="4">
        <v>5.2129599999999998</v>
      </c>
      <c r="N5" s="4">
        <v>6.6999599999999999</v>
      </c>
      <c r="O5" s="4">
        <v>-6.0565800000000003</v>
      </c>
      <c r="P5" s="4">
        <v>3</v>
      </c>
      <c r="Q5" s="4">
        <v>2.3954499999999999</v>
      </c>
      <c r="R5" s="4">
        <v>3.01573</v>
      </c>
      <c r="S5" s="4">
        <v>4.0679400000000001</v>
      </c>
      <c r="T5" s="4">
        <v>-3.0753300000000001</v>
      </c>
      <c r="X5" s="4">
        <v>3</v>
      </c>
      <c r="Y5" s="4">
        <v>44.25</v>
      </c>
      <c r="Z5" s="4">
        <v>16.924040000000002</v>
      </c>
      <c r="AA5" s="4">
        <v>5.2129599999999998</v>
      </c>
      <c r="AB5" s="4">
        <v>-2.6183900000000002</v>
      </c>
      <c r="AC5" s="4">
        <v>3</v>
      </c>
      <c r="AD5" s="4">
        <v>-2.3643100000000001</v>
      </c>
      <c r="AE5" s="4">
        <v>2.7092640000000001</v>
      </c>
      <c r="AF5" s="4">
        <v>-3.7454299999999998</v>
      </c>
      <c r="AG5" s="4">
        <v>-5.4634</v>
      </c>
    </row>
    <row r="6" spans="2:40" x14ac:dyDescent="0.25">
      <c r="C6" s="4">
        <v>219</v>
      </c>
      <c r="D6" s="4">
        <v>159</v>
      </c>
      <c r="K6" s="4">
        <v>4</v>
      </c>
      <c r="L6" s="4">
        <v>7.2187099999999997</v>
      </c>
      <c r="M6" s="4">
        <v>4.48102</v>
      </c>
      <c r="N6" s="4">
        <v>6.1315099999999996</v>
      </c>
      <c r="O6" s="4">
        <v>-13.2544</v>
      </c>
      <c r="P6" s="4">
        <v>4</v>
      </c>
      <c r="Q6" s="4">
        <v>2.9864000000000002</v>
      </c>
      <c r="R6" s="4">
        <v>2.4491399999999999</v>
      </c>
      <c r="S6" s="4">
        <v>2.30172</v>
      </c>
      <c r="T6" s="4">
        <v>-3.00204</v>
      </c>
      <c r="X6" s="4">
        <v>4</v>
      </c>
      <c r="Y6" s="4">
        <v>10.9811</v>
      </c>
      <c r="Z6" s="4">
        <v>25.230129999999999</v>
      </c>
      <c r="AA6" s="4">
        <v>4.48102</v>
      </c>
      <c r="AB6" s="4">
        <v>3.0167519999999999</v>
      </c>
      <c r="AC6" s="4">
        <v>4</v>
      </c>
      <c r="AD6" s="4">
        <v>-2.4742000000000002</v>
      </c>
      <c r="AE6" s="4">
        <v>-1.3654900000000001</v>
      </c>
      <c r="AF6" s="4">
        <v>-7.5149999999999995E-2</v>
      </c>
      <c r="AG6" s="4">
        <v>3.138773</v>
      </c>
    </row>
    <row r="7" spans="2:40" x14ac:dyDescent="0.25">
      <c r="C7" s="4">
        <v>306</v>
      </c>
      <c r="D7" s="4">
        <v>203</v>
      </c>
      <c r="F7" s="4" t="s">
        <v>28</v>
      </c>
      <c r="G7" s="4">
        <f>AVERAGE(G2:G4)</f>
        <v>93.413333333333341</v>
      </c>
      <c r="H7" s="4">
        <f>AVERAGE(H2:H4)</f>
        <v>6.583333333333333</v>
      </c>
      <c r="K7" s="4">
        <v>5</v>
      </c>
      <c r="L7" s="4">
        <v>5.3228400000000002</v>
      </c>
      <c r="M7" s="4">
        <v>4.1521600000000003</v>
      </c>
      <c r="N7" s="4">
        <v>9.1236999999999995</v>
      </c>
      <c r="O7" s="4">
        <v>-13.776</v>
      </c>
      <c r="P7" s="4">
        <v>5</v>
      </c>
      <c r="Q7" s="4">
        <v>3.3892500000000001</v>
      </c>
      <c r="R7" s="4">
        <v>3.2345899999999999</v>
      </c>
      <c r="S7" s="4">
        <v>2.9186000000000001</v>
      </c>
      <c r="T7" s="4">
        <v>-3.2934299999999999</v>
      </c>
      <c r="X7" s="4">
        <v>5</v>
      </c>
      <c r="Y7" s="4">
        <v>4.38</v>
      </c>
      <c r="Z7" s="4">
        <v>27.126650000000001</v>
      </c>
      <c r="AA7" s="4">
        <v>4.1521600000000003</v>
      </c>
      <c r="AB7" s="4">
        <v>-32.8354</v>
      </c>
      <c r="AC7" s="4">
        <v>5</v>
      </c>
      <c r="AD7" s="4">
        <v>2.401443</v>
      </c>
      <c r="AE7" s="4">
        <v>-2.4155899999999999</v>
      </c>
      <c r="AF7" s="4">
        <v>-0.27307999999999999</v>
      </c>
      <c r="AG7" s="4">
        <v>-8.0280799999999992</v>
      </c>
    </row>
    <row r="8" spans="2:40" x14ac:dyDescent="0.25">
      <c r="C8" s="4">
        <v>255</v>
      </c>
      <c r="D8" s="4">
        <v>117</v>
      </c>
      <c r="F8" s="4" t="s">
        <v>30</v>
      </c>
      <c r="G8" s="4">
        <f>STDEV(G2:G4)/SQRT(3)</f>
        <v>0.83301327186972729</v>
      </c>
      <c r="H8" s="4">
        <f>STDEV(H2:H4)/SQRT(3)</f>
        <v>0.83054868075935651</v>
      </c>
      <c r="K8" s="4">
        <v>6</v>
      </c>
      <c r="L8" s="4">
        <v>9.8861600000000003</v>
      </c>
      <c r="M8" s="4">
        <v>6.1922600000000001</v>
      </c>
      <c r="N8" s="4">
        <v>5.0691199999999998</v>
      </c>
      <c r="O8" s="4">
        <v>-7.9990399999999999</v>
      </c>
      <c r="P8" s="4">
        <v>6</v>
      </c>
      <c r="Q8" s="4">
        <v>3.1223700000000001</v>
      </c>
      <c r="R8" s="4">
        <v>3.0442999999999998</v>
      </c>
      <c r="S8" s="4">
        <v>2.8049400000000002</v>
      </c>
      <c r="T8" s="4">
        <v>-4.6970099999999997</v>
      </c>
      <c r="X8" s="4">
        <v>6</v>
      </c>
      <c r="Y8" s="4">
        <v>18.0215</v>
      </c>
      <c r="Z8" s="4">
        <v>16.153759999999998</v>
      </c>
      <c r="AA8" s="4">
        <v>6.1922600000000001</v>
      </c>
      <c r="AB8" s="4">
        <v>-12.07</v>
      </c>
      <c r="AC8" s="4">
        <v>6</v>
      </c>
      <c r="AD8" s="4">
        <v>-1.2031700000000001</v>
      </c>
      <c r="AE8" s="4">
        <v>-1.5096700000000001</v>
      </c>
      <c r="AF8" s="4">
        <v>-7.0312799999999998</v>
      </c>
      <c r="AG8" s="4">
        <v>-2.2494999999999998</v>
      </c>
    </row>
    <row r="9" spans="2:40" x14ac:dyDescent="0.25">
      <c r="K9" s="4">
        <v>7</v>
      </c>
      <c r="L9" s="4">
        <v>6.9202300000000001</v>
      </c>
      <c r="M9" s="4">
        <v>8.7045200000000005</v>
      </c>
      <c r="N9" s="4">
        <v>4.9178899999999999</v>
      </c>
      <c r="O9" s="4">
        <v>-13.043900000000001</v>
      </c>
      <c r="P9" s="4">
        <v>7</v>
      </c>
      <c r="Q9" s="4">
        <v>1.4436</v>
      </c>
      <c r="R9" s="4">
        <v>1.51014</v>
      </c>
      <c r="S9" s="4">
        <v>1.4099299999999999</v>
      </c>
      <c r="T9" s="4">
        <v>-4.2076900000000004</v>
      </c>
      <c r="X9" s="4">
        <v>7</v>
      </c>
      <c r="Y9" s="4">
        <v>24.238800000000001</v>
      </c>
      <c r="Z9" s="4">
        <v>26.208629999999999</v>
      </c>
      <c r="AA9" s="4">
        <v>8.7045200000000005</v>
      </c>
      <c r="AB9" s="4">
        <v>-17.587800000000001</v>
      </c>
      <c r="AC9" s="4">
        <v>7</v>
      </c>
      <c r="AD9" s="4">
        <v>-0.12354</v>
      </c>
      <c r="AE9" s="4">
        <v>-1.77044</v>
      </c>
      <c r="AF9" s="4">
        <v>-5.6162000000000001</v>
      </c>
      <c r="AG9" s="4">
        <v>-11.697900000000001</v>
      </c>
    </row>
    <row r="10" spans="2:40" x14ac:dyDescent="0.25">
      <c r="K10" s="4">
        <v>8</v>
      </c>
      <c r="L10" s="4">
        <v>4.3036899999999996</v>
      </c>
      <c r="M10" s="4">
        <v>4.4671799999999999</v>
      </c>
      <c r="N10" s="4">
        <v>4.4530599999999998</v>
      </c>
      <c r="O10" s="4">
        <v>-11.273199999999999</v>
      </c>
      <c r="P10" s="4">
        <v>8</v>
      </c>
      <c r="Q10" s="4">
        <v>1.2392000000000001</v>
      </c>
      <c r="R10" s="4">
        <v>2.5137299999999998</v>
      </c>
      <c r="S10" s="4">
        <v>1.9400900000000001</v>
      </c>
      <c r="T10" s="4">
        <v>-1.3027200000000001</v>
      </c>
      <c r="X10" s="4">
        <v>8</v>
      </c>
      <c r="Y10" s="4">
        <v>2.3199999999999998</v>
      </c>
      <c r="Z10" s="4">
        <v>18.078189999999999</v>
      </c>
      <c r="AA10" s="4">
        <v>4.4671799999999999</v>
      </c>
      <c r="AB10" s="4">
        <v>1.878009</v>
      </c>
      <c r="AC10" s="4">
        <v>8</v>
      </c>
      <c r="AD10" s="4">
        <v>-0.8175</v>
      </c>
      <c r="AE10" s="4">
        <v>-0.77790999999999999</v>
      </c>
      <c r="AF10" s="4">
        <v>-0.37458999999999998</v>
      </c>
      <c r="AG10" s="4">
        <v>-0.69308999999999998</v>
      </c>
    </row>
    <row r="11" spans="2:40" x14ac:dyDescent="0.25">
      <c r="K11" s="4">
        <v>9</v>
      </c>
      <c r="L11" s="4">
        <v>6.8613900000000001</v>
      </c>
      <c r="M11" s="4">
        <v>7.9116900000000001</v>
      </c>
      <c r="N11" s="4">
        <v>5.72316</v>
      </c>
      <c r="O11" s="4">
        <v>-9.1708999999999996</v>
      </c>
      <c r="X11" s="4">
        <v>9</v>
      </c>
      <c r="Y11" s="4">
        <v>6.3055380000000003</v>
      </c>
      <c r="Z11" s="4">
        <v>23.413959999999999</v>
      </c>
      <c r="AA11" s="4">
        <v>7.9116900000000001</v>
      </c>
      <c r="AB11" s="4">
        <v>-6.4140899999999998</v>
      </c>
    </row>
    <row r="12" spans="2:40" x14ac:dyDescent="0.25">
      <c r="F12" s="4" t="s">
        <v>292</v>
      </c>
      <c r="G12" s="4" t="s">
        <v>324</v>
      </c>
      <c r="H12" s="4" t="s">
        <v>325</v>
      </c>
      <c r="K12" s="4">
        <v>10</v>
      </c>
      <c r="L12" s="4">
        <v>6.0515999999999996</v>
      </c>
      <c r="M12" s="4">
        <v>4.5072900000000002</v>
      </c>
      <c r="N12" s="4">
        <v>6.7258800000000001</v>
      </c>
      <c r="O12" s="4">
        <v>-8.0047999999999995</v>
      </c>
      <c r="X12" s="4">
        <v>10</v>
      </c>
      <c r="Y12" s="4">
        <v>10.08178</v>
      </c>
      <c r="Z12" s="4">
        <v>27.325690000000002</v>
      </c>
      <c r="AA12" s="4">
        <v>4.5072900000000002</v>
      </c>
      <c r="AB12" s="4">
        <v>-11.9711</v>
      </c>
    </row>
    <row r="13" spans="2:40" x14ac:dyDescent="0.25">
      <c r="F13" s="4" t="s">
        <v>41</v>
      </c>
      <c r="G13" s="4">
        <v>93.33</v>
      </c>
      <c r="H13" s="4">
        <v>39.1</v>
      </c>
      <c r="K13" s="4">
        <v>11</v>
      </c>
      <c r="L13" s="4">
        <v>6.4382599999999996</v>
      </c>
      <c r="M13" s="4">
        <v>4.9671000000000003</v>
      </c>
      <c r="N13" s="4">
        <v>3.8554400000000002</v>
      </c>
      <c r="O13" s="4">
        <v>-9.3190100000000005</v>
      </c>
      <c r="X13" s="4">
        <v>11</v>
      </c>
      <c r="Y13" s="4">
        <v>5.71</v>
      </c>
      <c r="Z13" s="4">
        <v>1.841426</v>
      </c>
      <c r="AA13" s="4">
        <v>4.9671000000000003</v>
      </c>
      <c r="AB13" s="4">
        <v>-25.554099999999998</v>
      </c>
    </row>
    <row r="14" spans="2:40" x14ac:dyDescent="0.25">
      <c r="G14" s="4">
        <v>100</v>
      </c>
      <c r="H14" s="4">
        <v>33.299999999999997</v>
      </c>
      <c r="K14" s="4">
        <v>12</v>
      </c>
      <c r="L14" s="4">
        <v>6.7033399999999999</v>
      </c>
      <c r="M14" s="4">
        <v>9.7495600000000007</v>
      </c>
      <c r="N14" s="4">
        <v>9.8638600000000007</v>
      </c>
      <c r="O14" s="4">
        <v>-8.8399099999999997</v>
      </c>
      <c r="X14" s="4">
        <v>12</v>
      </c>
      <c r="Y14" s="4">
        <v>16.60191</v>
      </c>
      <c r="Z14" s="4">
        <v>32.84084</v>
      </c>
      <c r="AA14" s="4">
        <v>9.7495600000000007</v>
      </c>
      <c r="AB14" s="4">
        <v>-9.56846</v>
      </c>
    </row>
    <row r="15" spans="2:40" x14ac:dyDescent="0.25">
      <c r="G15" s="4">
        <v>92.31</v>
      </c>
      <c r="H15" s="4">
        <v>21.8</v>
      </c>
      <c r="K15" s="4">
        <v>13</v>
      </c>
      <c r="L15" s="4">
        <v>10.945</v>
      </c>
      <c r="M15" s="4">
        <v>5.1108200000000004</v>
      </c>
      <c r="N15" s="4">
        <v>9.4415600000000008</v>
      </c>
      <c r="O15" s="4">
        <v>-5.5348699999999997</v>
      </c>
      <c r="X15" s="4">
        <v>13</v>
      </c>
      <c r="Y15" s="4">
        <v>19.09</v>
      </c>
      <c r="Z15" s="4">
        <v>34.261220000000002</v>
      </c>
      <c r="AA15" s="4">
        <v>5.1108200000000004</v>
      </c>
      <c r="AB15" s="4">
        <v>-5.8746</v>
      </c>
    </row>
    <row r="16" spans="2:40" x14ac:dyDescent="0.25">
      <c r="K16" s="4">
        <v>14</v>
      </c>
      <c r="L16" s="4">
        <v>7.01898</v>
      </c>
      <c r="M16" s="4">
        <v>3.4416799999999999</v>
      </c>
      <c r="N16" s="4">
        <v>10.1158</v>
      </c>
      <c r="O16" s="4">
        <v>-5.2569100000000004</v>
      </c>
      <c r="X16" s="4">
        <v>14</v>
      </c>
      <c r="Y16" s="4">
        <v>11.307930000000001</v>
      </c>
      <c r="Z16" s="4">
        <v>55.38259</v>
      </c>
      <c r="AA16" s="4">
        <v>3.4416799999999999</v>
      </c>
      <c r="AB16" s="4">
        <v>-13.619400000000001</v>
      </c>
    </row>
    <row r="17" spans="6:33" x14ac:dyDescent="0.25">
      <c r="K17" s="4">
        <v>15</v>
      </c>
      <c r="L17" s="4">
        <v>7.9444999999999997</v>
      </c>
      <c r="M17" s="4">
        <v>3.2216499999999999</v>
      </c>
      <c r="N17" s="4">
        <v>5.1730499999999999</v>
      </c>
      <c r="O17" s="4">
        <v>-8.7567799999999991</v>
      </c>
      <c r="X17" s="4">
        <v>15</v>
      </c>
      <c r="Y17" s="4">
        <v>23.564509999999999</v>
      </c>
      <c r="Z17" s="4">
        <v>30.662279999999999</v>
      </c>
      <c r="AA17" s="4">
        <v>3.2216499999999999</v>
      </c>
      <c r="AB17" s="4">
        <v>-20.929400000000001</v>
      </c>
    </row>
    <row r="18" spans="6:33" x14ac:dyDescent="0.25">
      <c r="F18" s="4" t="s">
        <v>28</v>
      </c>
      <c r="G18" s="4">
        <f>AVERAGE(G13:G15)</f>
        <v>95.213333333333324</v>
      </c>
      <c r="H18" s="4">
        <f>AVERAGE(H13:H15)</f>
        <v>31.400000000000002</v>
      </c>
    </row>
    <row r="19" spans="6:33" x14ac:dyDescent="0.25">
      <c r="F19" s="4" t="s">
        <v>30</v>
      </c>
      <c r="G19" s="4">
        <f>STDEV(G13:G15)/SQRT(3)</f>
        <v>2.4113781214161421</v>
      </c>
      <c r="H19" s="4">
        <f>STDEV(H13:H15)/SQRT(3)</f>
        <v>5.0836338708971924</v>
      </c>
      <c r="K19" s="4" t="s">
        <v>28</v>
      </c>
      <c r="L19" s="4">
        <f>AVERAGE(L3:L17)</f>
        <v>7.5321073333333324</v>
      </c>
      <c r="M19" s="4">
        <f>AVERAGE(M3:M17)</f>
        <v>5.6076626666666671</v>
      </c>
      <c r="N19" s="4">
        <f>AVERAGE(N3:N17)</f>
        <v>6.5501406666666666</v>
      </c>
      <c r="O19" s="4">
        <f>AVERAGE(O3:O17)</f>
        <v>-10.29566</v>
      </c>
      <c r="Q19" s="4">
        <f t="shared" ref="Q19" si="0">AVERAGE(Q3:Q17)</f>
        <v>2.6256937499999999</v>
      </c>
      <c r="R19" s="4">
        <f t="shared" ref="R19" si="1">AVERAGE(R3:R17)</f>
        <v>2.6776037499999998</v>
      </c>
      <c r="S19" s="4">
        <f t="shared" ref="S19" si="2">AVERAGE(S3:S17)</f>
        <v>2.5291825000000001</v>
      </c>
      <c r="T19" s="4">
        <f t="shared" ref="T19" si="3">AVERAGE(T3:T17)</f>
        <v>-3.0791975000000003</v>
      </c>
      <c r="X19" s="4" t="s">
        <v>46</v>
      </c>
      <c r="Y19" s="4">
        <f>AVERAGE(Y3:Y17)</f>
        <v>13.935105866666667</v>
      </c>
      <c r="Z19" s="4">
        <f t="shared" ref="Z19" si="4">AVERAGE(Z3:Z17)</f>
        <v>24.000058266666667</v>
      </c>
      <c r="AA19" s="4">
        <f t="shared" ref="AA19" si="5">AVERAGE(AA3:AA17)</f>
        <v>5.6076626666666671</v>
      </c>
      <c r="AB19" s="4">
        <f t="shared" ref="AB19" si="6">AVERAGE(AB3:AB17)</f>
        <v>-14.169285266666664</v>
      </c>
      <c r="AD19" s="4">
        <f t="shared" ref="AD19" si="7">AVERAGE(AD3:AD17)</f>
        <v>0.26118987500000013</v>
      </c>
      <c r="AE19" s="4">
        <f t="shared" ref="AE19" si="8">AVERAGE(AE3:AE17)</f>
        <v>-1.13445825</v>
      </c>
      <c r="AF19" s="4">
        <f t="shared" ref="AF19" si="9">AVERAGE(AF3:AF17)</f>
        <v>-1.3619711249999999</v>
      </c>
      <c r="AG19" s="4">
        <f t="shared" ref="AG19" si="10">AVERAGE(AG3:AG17)</f>
        <v>-2.3466545000000001</v>
      </c>
    </row>
    <row r="20" spans="6:33" x14ac:dyDescent="0.25">
      <c r="K20" s="4" t="s">
        <v>30</v>
      </c>
      <c r="L20" s="4">
        <f>STDEV(L3:L17)/SQRT(15)</f>
        <v>0.56544414010536248</v>
      </c>
      <c r="M20" s="4">
        <f>STDEV(M3:M17)/SQRT(15)</f>
        <v>0.49371099585492673</v>
      </c>
      <c r="N20" s="4">
        <f>STDEV(N3:N17)/SQRT(15)</f>
        <v>0.53596809883430863</v>
      </c>
      <c r="O20" s="4">
        <f>STDEV(O3:O17)/SQRT(15)</f>
        <v>1.0608895507019427</v>
      </c>
      <c r="Q20" s="4">
        <f>STDEV(Q3:Q17)/SQRT(8)</f>
        <v>0.30028294638995723</v>
      </c>
      <c r="R20" s="4">
        <f t="shared" ref="R20:T20" si="11">STDEV(R3:R17)/SQRT(8)</f>
        <v>0.19513099804030487</v>
      </c>
      <c r="S20" s="4">
        <f t="shared" si="11"/>
        <v>0.28263183422425064</v>
      </c>
      <c r="T20" s="4">
        <f t="shared" si="11"/>
        <v>0.37289915976397453</v>
      </c>
      <c r="X20" s="4" t="s">
        <v>30</v>
      </c>
      <c r="Y20" s="4">
        <f>STDEV(Y3:Y17)/SQRT(15)</f>
        <v>2.8405253460045761</v>
      </c>
      <c r="Z20" s="4">
        <f t="shared" ref="Z20:AA20" si="12">STDEV(Z3:Z17)/SQRT(15)</f>
        <v>3.2472357031654258</v>
      </c>
      <c r="AA20" s="4">
        <f t="shared" si="12"/>
        <v>0.49371099585492673</v>
      </c>
      <c r="AB20" s="4">
        <f>STDEV(AB3:AB17)/SQRT(15)</f>
        <v>3.0224404097420301</v>
      </c>
      <c r="AD20" s="4">
        <f>STDEV(AD3:AD17)/SQRT(8)</f>
        <v>0.87167858268069753</v>
      </c>
      <c r="AE20" s="4">
        <f t="shared" ref="AE20:AG20" si="13">STDEV(AE3:AE17)/SQRT(8)</f>
        <v>0.58864258372625367</v>
      </c>
      <c r="AF20" s="4">
        <f t="shared" si="13"/>
        <v>1.3357328350529083</v>
      </c>
      <c r="AG20" s="4">
        <f t="shared" si="13"/>
        <v>1.9910623302074915</v>
      </c>
    </row>
    <row r="30" spans="6:33" x14ac:dyDescent="0.25">
      <c r="U30" s="3"/>
      <c r="V30" s="3"/>
      <c r="W30" s="3"/>
    </row>
    <row r="31" spans="6:33" x14ac:dyDescent="0.25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6:33" x14ac:dyDescent="0.25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1:25" x14ac:dyDescent="0.25">
      <c r="K33" s="3"/>
      <c r="L33" s="3"/>
      <c r="M33" s="3"/>
      <c r="N33" s="3"/>
      <c r="O33" s="3"/>
      <c r="P33" s="3"/>
      <c r="U33" s="3"/>
      <c r="V33" s="3"/>
      <c r="W33" s="3"/>
      <c r="X33" s="3"/>
      <c r="Y33" s="3"/>
    </row>
    <row r="34" spans="11:25" x14ac:dyDescent="0.25">
      <c r="K34" s="3"/>
      <c r="L34" s="3"/>
      <c r="M34" s="3"/>
      <c r="N34" s="3"/>
      <c r="O34" s="3"/>
      <c r="P34" s="3"/>
      <c r="X34" s="3"/>
      <c r="Y34" s="3"/>
    </row>
    <row r="36" spans="11:25" x14ac:dyDescent="0.25">
      <c r="K36" s="3"/>
      <c r="L36" s="3"/>
      <c r="M36" s="3"/>
      <c r="N36" s="3"/>
    </row>
    <row r="37" spans="11:25" x14ac:dyDescent="0.25">
      <c r="K37" s="3"/>
      <c r="L37" s="3"/>
      <c r="M37" s="3"/>
      <c r="N37" s="3"/>
    </row>
    <row r="38" spans="11:25" x14ac:dyDescent="0.25">
      <c r="K38" s="3"/>
      <c r="L38" s="3"/>
      <c r="M38" s="3"/>
      <c r="N38" s="3"/>
    </row>
    <row r="39" spans="11:25" x14ac:dyDescent="0.25">
      <c r="K39" s="3"/>
      <c r="L39" s="3"/>
      <c r="M39" s="3"/>
      <c r="N39" s="3"/>
    </row>
    <row r="40" spans="11:25" x14ac:dyDescent="0.25">
      <c r="K40" s="3"/>
      <c r="L40" s="3"/>
      <c r="M40" s="3"/>
      <c r="N40" s="3"/>
    </row>
    <row r="41" spans="11:25" x14ac:dyDescent="0.25">
      <c r="K41" s="3"/>
      <c r="L41" s="3"/>
      <c r="M41" s="3"/>
      <c r="N41" s="3"/>
    </row>
    <row r="42" spans="11:25" x14ac:dyDescent="0.25">
      <c r="K42" s="3"/>
      <c r="L42" s="3"/>
      <c r="M42" s="3"/>
      <c r="N42" s="3"/>
    </row>
    <row r="43" spans="11:25" x14ac:dyDescent="0.25">
      <c r="K43" s="3"/>
      <c r="L43" s="3"/>
      <c r="M43" s="3"/>
      <c r="N43" s="3"/>
    </row>
    <row r="44" spans="11:25" x14ac:dyDescent="0.25">
      <c r="K44" s="3"/>
      <c r="L44" s="3"/>
      <c r="M44" s="3"/>
      <c r="N44" s="3"/>
    </row>
    <row r="45" spans="11:25" x14ac:dyDescent="0.25">
      <c r="K45" s="3"/>
      <c r="L45" s="3"/>
      <c r="M45" s="3"/>
      <c r="N45" s="3"/>
    </row>
    <row r="46" spans="11:25" x14ac:dyDescent="0.25">
      <c r="K46" s="3"/>
      <c r="L46" s="3"/>
      <c r="M46" s="3"/>
      <c r="N46" s="3"/>
    </row>
    <row r="47" spans="11:25" x14ac:dyDescent="0.25">
      <c r="K47" s="3"/>
      <c r="L47" s="3"/>
      <c r="M47" s="3"/>
      <c r="N47" s="3"/>
    </row>
    <row r="48" spans="11:25" x14ac:dyDescent="0.25">
      <c r="K48" s="3"/>
      <c r="L48" s="3"/>
      <c r="M48" s="3"/>
      <c r="N48" s="3"/>
    </row>
    <row r="49" spans="11:14" x14ac:dyDescent="0.25">
      <c r="K49" s="3"/>
      <c r="L49" s="3"/>
      <c r="M49" s="3"/>
      <c r="N49" s="3"/>
    </row>
    <row r="50" spans="11:14" x14ac:dyDescent="0.25">
      <c r="K50" s="3"/>
      <c r="L50" s="3"/>
      <c r="M50" s="3"/>
      <c r="N50" s="3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604D-298F-4264-95E1-DFBDF738AF5C}">
  <dimension ref="A1:V86"/>
  <sheetViews>
    <sheetView topLeftCell="K1" zoomScaleNormal="100" workbookViewId="0">
      <selection activeCell="K1" sqref="A1:XFD1048576"/>
    </sheetView>
  </sheetViews>
  <sheetFormatPr defaultRowHeight="13.8" x14ac:dyDescent="0.25"/>
  <cols>
    <col min="1" max="1" width="20" style="4" customWidth="1"/>
    <col min="2" max="10" width="8.88671875" style="4"/>
    <col min="11" max="11" width="8.6640625" style="4" customWidth="1"/>
    <col min="12" max="19" width="8.6640625" style="9"/>
    <col min="20" max="20" width="8.88671875" style="9"/>
    <col min="21" max="16384" width="8.88671875" style="4"/>
  </cols>
  <sheetData>
    <row r="1" spans="1:22" x14ac:dyDescent="0.25">
      <c r="K1" s="4" t="s">
        <v>286</v>
      </c>
      <c r="L1" s="4" t="s">
        <v>51</v>
      </c>
      <c r="M1" s="4"/>
      <c r="N1" s="4"/>
      <c r="O1" s="4"/>
      <c r="P1" s="4"/>
      <c r="Q1" s="4"/>
      <c r="R1" s="4"/>
      <c r="S1" s="4"/>
      <c r="T1" s="4"/>
      <c r="U1" s="4" t="s">
        <v>127</v>
      </c>
      <c r="V1" s="4" t="s">
        <v>128</v>
      </c>
    </row>
    <row r="2" spans="1:22" x14ac:dyDescent="0.25">
      <c r="L2" s="4">
        <v>1</v>
      </c>
      <c r="M2" s="4">
        <v>2</v>
      </c>
      <c r="N2" s="4">
        <v>3</v>
      </c>
      <c r="O2" s="4">
        <v>4</v>
      </c>
      <c r="P2" s="4">
        <v>5</v>
      </c>
      <c r="Q2" s="4">
        <v>6</v>
      </c>
      <c r="R2" s="4">
        <v>7</v>
      </c>
      <c r="S2" s="4">
        <v>8</v>
      </c>
      <c r="T2" s="4"/>
    </row>
    <row r="3" spans="1:22" x14ac:dyDescent="0.25">
      <c r="A3" s="4" t="s">
        <v>286</v>
      </c>
      <c r="B3" s="4" t="s">
        <v>31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K3" s="4" t="s">
        <v>16</v>
      </c>
      <c r="L3" s="4">
        <v>41.024900000000002</v>
      </c>
      <c r="M3" s="4">
        <v>42.954300000000003</v>
      </c>
      <c r="N3" s="4">
        <v>39.551200000000001</v>
      </c>
      <c r="O3" s="4">
        <v>36.031399999999998</v>
      </c>
      <c r="P3" s="4">
        <v>30.8932</v>
      </c>
      <c r="Q3" s="4">
        <v>36.037199999999999</v>
      </c>
      <c r="R3" s="4">
        <v>32.834899999999998</v>
      </c>
      <c r="S3" s="4">
        <v>28.642499999999998</v>
      </c>
      <c r="T3" s="4"/>
      <c r="U3" s="4">
        <f>AVERAGE(L3:S3)</f>
        <v>35.996200000000002</v>
      </c>
      <c r="V3" s="4">
        <f>STDEV(L3:S3)/SQRT(8)</f>
        <v>1.7751018819855213</v>
      </c>
    </row>
    <row r="4" spans="1:22" x14ac:dyDescent="0.25">
      <c r="A4" s="4" t="s">
        <v>49</v>
      </c>
      <c r="B4" s="4" t="s">
        <v>28</v>
      </c>
      <c r="C4" s="4">
        <v>35.996200000000002</v>
      </c>
      <c r="D4" s="4">
        <v>30.476162499999997</v>
      </c>
      <c r="E4" s="4">
        <v>13.9385625</v>
      </c>
      <c r="F4" s="4">
        <v>12.173475</v>
      </c>
      <c r="G4" s="4">
        <v>6.1204124999999996</v>
      </c>
      <c r="K4" s="4" t="s">
        <v>17</v>
      </c>
      <c r="L4" s="4">
        <v>31.823699999999999</v>
      </c>
      <c r="M4" s="4">
        <v>26.945900000000002</v>
      </c>
      <c r="N4" s="4">
        <v>28.662700000000001</v>
      </c>
      <c r="O4" s="4">
        <v>34.488999999999997</v>
      </c>
      <c r="P4" s="4">
        <v>32.844799999999999</v>
      </c>
      <c r="Q4" s="4">
        <v>32.320700000000002</v>
      </c>
      <c r="R4" s="4">
        <v>21.5824</v>
      </c>
      <c r="S4" s="4">
        <v>35.140099999999997</v>
      </c>
      <c r="T4" s="4"/>
      <c r="U4" s="4">
        <f>AVERAGE(L4:S4)</f>
        <v>30.476162499999997</v>
      </c>
      <c r="V4" s="4">
        <f>STDEV(L4:S4)/SQRT(8)</f>
        <v>1.6009718492592413</v>
      </c>
    </row>
    <row r="5" spans="1:22" x14ac:dyDescent="0.25">
      <c r="B5" s="4" t="s">
        <v>30</v>
      </c>
      <c r="C5" s="4">
        <v>1.7751018819855213</v>
      </c>
      <c r="D5" s="4">
        <v>1.6009718492592413</v>
      </c>
      <c r="E5" s="4">
        <v>1.1300211077259792</v>
      </c>
      <c r="F5" s="4">
        <v>0.47768756366703063</v>
      </c>
      <c r="G5" s="4">
        <v>0.4336336202196765</v>
      </c>
      <c r="K5" s="4" t="s">
        <v>18</v>
      </c>
      <c r="L5" s="4">
        <v>11.924799999999999</v>
      </c>
      <c r="M5" s="4">
        <v>11.7948</v>
      </c>
      <c r="N5" s="4">
        <v>13.781000000000001</v>
      </c>
      <c r="O5" s="4">
        <v>11.0067</v>
      </c>
      <c r="P5" s="4">
        <v>15.69</v>
      </c>
      <c r="Q5" s="4">
        <v>11.831899999999999</v>
      </c>
      <c r="R5" s="4">
        <v>20.725899999999999</v>
      </c>
      <c r="S5" s="4">
        <v>14.753399999999999</v>
      </c>
      <c r="T5" s="4"/>
      <c r="U5" s="4">
        <f>AVERAGE(L5:S5)</f>
        <v>13.9385625</v>
      </c>
      <c r="V5" s="4">
        <f>STDEV(L5:S5)/SQRT(8)</f>
        <v>1.1300211077259792</v>
      </c>
    </row>
    <row r="6" spans="1:22" x14ac:dyDescent="0.25">
      <c r="K6" s="4" t="s">
        <v>19</v>
      </c>
      <c r="L6" s="4">
        <v>10.141299999999999</v>
      </c>
      <c r="M6" s="4">
        <v>11.654400000000001</v>
      </c>
      <c r="N6" s="4">
        <v>11.4055</v>
      </c>
      <c r="O6" s="4">
        <v>11.372999999999999</v>
      </c>
      <c r="P6" s="4">
        <v>12.185600000000001</v>
      </c>
      <c r="Q6" s="4">
        <v>12.545</v>
      </c>
      <c r="R6" s="4">
        <v>14.1669</v>
      </c>
      <c r="S6" s="4">
        <v>13.9161</v>
      </c>
      <c r="T6" s="4"/>
      <c r="U6" s="4">
        <f>AVERAGE(L6:S6)</f>
        <v>12.173475</v>
      </c>
      <c r="V6" s="4">
        <f>STDEV(L6:S6)/SQRT(8)</f>
        <v>0.47768756366703063</v>
      </c>
    </row>
    <row r="7" spans="1:22" x14ac:dyDescent="0.25">
      <c r="B7" s="4" t="s">
        <v>23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K7" s="4" t="s">
        <v>20</v>
      </c>
      <c r="L7" s="4">
        <v>4.2953999999999999</v>
      </c>
      <c r="M7" s="4">
        <v>5.2450999999999999</v>
      </c>
      <c r="N7" s="4">
        <v>5.3319000000000001</v>
      </c>
      <c r="O7" s="4">
        <v>6.0867000000000004</v>
      </c>
      <c r="P7" s="4">
        <v>7.0545999999999998</v>
      </c>
      <c r="Q7" s="4">
        <v>6.4588999999999999</v>
      </c>
      <c r="R7" s="4">
        <v>8.3158999999999992</v>
      </c>
      <c r="S7" s="4">
        <v>6.1748000000000003</v>
      </c>
      <c r="T7" s="4"/>
      <c r="U7" s="4">
        <f>AVERAGE(L7:S7)</f>
        <v>6.1204124999999996</v>
      </c>
      <c r="V7" s="4">
        <f>STDEV(L7:S7)/SQRT(8)</f>
        <v>0.4336336202196765</v>
      </c>
    </row>
    <row r="8" spans="1:22" x14ac:dyDescent="0.25">
      <c r="B8" s="4" t="s">
        <v>28</v>
      </c>
      <c r="C8" s="4">
        <v>24.396812499999999</v>
      </c>
      <c r="D8" s="4">
        <v>27.956462500000001</v>
      </c>
      <c r="E8" s="4">
        <v>23.441537499999999</v>
      </c>
      <c r="F8" s="4">
        <v>13.887224999999999</v>
      </c>
      <c r="G8" s="4">
        <v>8.9939625000000003</v>
      </c>
      <c r="L8" s="4"/>
      <c r="M8" s="4"/>
      <c r="N8" s="4"/>
      <c r="O8" s="4"/>
      <c r="P8" s="4"/>
      <c r="Q8" s="4"/>
      <c r="R8" s="4"/>
      <c r="S8" s="4"/>
      <c r="T8" s="4"/>
    </row>
    <row r="9" spans="1:22" x14ac:dyDescent="0.25">
      <c r="B9" s="4" t="s">
        <v>30</v>
      </c>
      <c r="C9" s="4">
        <v>1.570786054636961</v>
      </c>
      <c r="D9" s="4">
        <v>2.3393221150991499</v>
      </c>
      <c r="E9" s="4">
        <v>1.6355504284204287</v>
      </c>
      <c r="F9" s="4">
        <v>0.42179916630599029</v>
      </c>
      <c r="G9" s="4">
        <v>0.83539270148353761</v>
      </c>
      <c r="L9" s="4" t="s">
        <v>53</v>
      </c>
      <c r="M9" s="4"/>
      <c r="N9" s="4"/>
      <c r="O9" s="4"/>
      <c r="P9" s="4"/>
      <c r="Q9" s="4"/>
      <c r="R9" s="4"/>
      <c r="S9" s="4"/>
      <c r="T9" s="4"/>
    </row>
    <row r="10" spans="1:22" x14ac:dyDescent="0.25">
      <c r="L10" s="4">
        <v>1</v>
      </c>
      <c r="M10" s="4">
        <v>2</v>
      </c>
      <c r="N10" s="4">
        <v>3</v>
      </c>
      <c r="O10" s="4">
        <v>4</v>
      </c>
      <c r="P10" s="4">
        <v>5</v>
      </c>
      <c r="Q10" s="4">
        <v>6</v>
      </c>
      <c r="R10" s="4">
        <v>7</v>
      </c>
      <c r="S10" s="4">
        <v>8</v>
      </c>
      <c r="T10" s="4"/>
    </row>
    <row r="11" spans="1:22" x14ac:dyDescent="0.25">
      <c r="K11" s="4" t="s">
        <v>16</v>
      </c>
      <c r="L11" s="4">
        <v>25.802199999999999</v>
      </c>
      <c r="M11" s="4">
        <v>22.959199999999999</v>
      </c>
      <c r="N11" s="4">
        <v>19.041</v>
      </c>
      <c r="O11" s="4">
        <v>19.337599999999998</v>
      </c>
      <c r="P11" s="4">
        <v>28.882000000000001</v>
      </c>
      <c r="Q11" s="4">
        <v>21.749600000000001</v>
      </c>
      <c r="R11" s="4">
        <v>31.5002</v>
      </c>
      <c r="S11" s="4">
        <v>25.902699999999999</v>
      </c>
      <c r="T11" s="4"/>
      <c r="U11" s="4">
        <f>AVERAGE(L11:S11)</f>
        <v>24.396812499999999</v>
      </c>
      <c r="V11" s="4">
        <f>STDEV(L11:S11)/SQRT(8)</f>
        <v>1.570786054636961</v>
      </c>
    </row>
    <row r="12" spans="1:22" x14ac:dyDescent="0.25">
      <c r="A12" s="4" t="s">
        <v>287</v>
      </c>
      <c r="B12" s="4" t="s">
        <v>31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K12" s="4" t="s">
        <v>17</v>
      </c>
      <c r="L12" s="4">
        <v>26.358799999999999</v>
      </c>
      <c r="M12" s="4">
        <v>26.262899999999998</v>
      </c>
      <c r="N12" s="4">
        <v>22.222999999999999</v>
      </c>
      <c r="O12" s="4">
        <v>30.414300000000001</v>
      </c>
      <c r="P12" s="4">
        <v>33.612900000000003</v>
      </c>
      <c r="Q12" s="4">
        <v>34.495699999999999</v>
      </c>
      <c r="R12" s="4">
        <v>15.8813</v>
      </c>
      <c r="S12" s="4">
        <v>34.402799999999999</v>
      </c>
      <c r="T12" s="4"/>
      <c r="U12" s="4">
        <f>AVERAGE(L12:S12)</f>
        <v>27.956462500000001</v>
      </c>
      <c r="V12" s="4">
        <f>STDEV(L12:S12)/SQRT(8)</f>
        <v>2.3393221150991499</v>
      </c>
    </row>
    <row r="13" spans="1:22" x14ac:dyDescent="0.25">
      <c r="A13" s="4" t="s">
        <v>135</v>
      </c>
      <c r="B13" s="4" t="s">
        <v>28</v>
      </c>
      <c r="C13" s="4">
        <v>27.4173875</v>
      </c>
      <c r="D13" s="4">
        <v>28.249299999999998</v>
      </c>
      <c r="E13" s="4">
        <v>21.325687500000001</v>
      </c>
      <c r="F13" s="4">
        <v>13.193187500000001</v>
      </c>
      <c r="G13" s="4">
        <v>8.0904124999999993</v>
      </c>
      <c r="K13" s="4" t="s">
        <v>18</v>
      </c>
      <c r="L13" s="4">
        <v>26.024000000000001</v>
      </c>
      <c r="M13" s="4">
        <v>27.701699999999999</v>
      </c>
      <c r="N13" s="4">
        <v>27.873000000000001</v>
      </c>
      <c r="O13" s="4">
        <v>26.0976</v>
      </c>
      <c r="P13" s="4">
        <v>15.943899999999999</v>
      </c>
      <c r="Q13" s="4">
        <v>18.346699999999998</v>
      </c>
      <c r="R13" s="4">
        <v>25.531700000000001</v>
      </c>
      <c r="S13" s="4">
        <v>20.0137</v>
      </c>
      <c r="T13" s="4"/>
      <c r="U13" s="4">
        <f>AVERAGE(L13:S13)</f>
        <v>23.441537499999999</v>
      </c>
      <c r="V13" s="4">
        <f>STDEV(L13:S13)/SQRT(8)</f>
        <v>1.6355504284204287</v>
      </c>
    </row>
    <row r="14" spans="1:22" x14ac:dyDescent="0.25">
      <c r="B14" s="4" t="s">
        <v>30</v>
      </c>
      <c r="C14" s="4">
        <v>1.6541965666835639</v>
      </c>
      <c r="D14" s="4">
        <v>2.2750459320324015</v>
      </c>
      <c r="E14" s="4">
        <v>1.6709337241534719</v>
      </c>
      <c r="F14" s="4">
        <v>0.54057475875137351</v>
      </c>
      <c r="G14" s="4">
        <v>0.46989693035414865</v>
      </c>
      <c r="K14" s="4" t="s">
        <v>19</v>
      </c>
      <c r="L14" s="4">
        <v>13.6731</v>
      </c>
      <c r="M14" s="4">
        <v>13.464499999999999</v>
      </c>
      <c r="N14" s="4">
        <v>15.844799999999999</v>
      </c>
      <c r="O14" s="4">
        <v>14.0327</v>
      </c>
      <c r="P14" s="4">
        <v>12.88</v>
      </c>
      <c r="Q14" s="4">
        <v>14.1311</v>
      </c>
      <c r="R14" s="4">
        <v>15.0465</v>
      </c>
      <c r="S14" s="4">
        <v>12.0251</v>
      </c>
      <c r="T14" s="4"/>
      <c r="U14" s="4">
        <f>AVERAGE(L14:S14)</f>
        <v>13.887224999999999</v>
      </c>
      <c r="V14" s="4">
        <f>STDEV(L14:S14)/SQRT(8)</f>
        <v>0.42179916630599029</v>
      </c>
    </row>
    <row r="15" spans="1:22" x14ac:dyDescent="0.25">
      <c r="K15" s="4" t="s">
        <v>20</v>
      </c>
      <c r="L15" s="4">
        <v>7.0711000000000004</v>
      </c>
      <c r="M15" s="4">
        <v>8.1815999999999995</v>
      </c>
      <c r="N15" s="4">
        <v>13.9847</v>
      </c>
      <c r="O15" s="4">
        <v>8.8880999999999997</v>
      </c>
      <c r="P15" s="4">
        <v>7.4579000000000004</v>
      </c>
      <c r="Q15" s="4">
        <v>10.326599999999999</v>
      </c>
      <c r="R15" s="4">
        <v>9.3948999999999998</v>
      </c>
      <c r="S15" s="4">
        <v>6.6467999999999998</v>
      </c>
      <c r="T15" s="4"/>
      <c r="U15" s="4">
        <f>AVERAGE(L15:S15)</f>
        <v>8.9939625000000003</v>
      </c>
      <c r="V15" s="4">
        <f>STDEV(L15:S15)/SQRT(8)</f>
        <v>0.83539270148353761</v>
      </c>
    </row>
    <row r="16" spans="1:22" x14ac:dyDescent="0.25">
      <c r="B16" s="4" t="s">
        <v>23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20</v>
      </c>
      <c r="L16" s="4"/>
      <c r="M16" s="4"/>
      <c r="N16" s="4"/>
      <c r="O16" s="4"/>
      <c r="P16" s="4"/>
      <c r="Q16" s="4"/>
      <c r="R16" s="4"/>
      <c r="S16" s="4"/>
      <c r="T16" s="4"/>
    </row>
    <row r="17" spans="1:22" x14ac:dyDescent="0.25">
      <c r="B17" s="4" t="s">
        <v>28</v>
      </c>
      <c r="C17" s="4">
        <v>25.2511875</v>
      </c>
      <c r="D17" s="4">
        <v>29.364287500000003</v>
      </c>
      <c r="E17" s="4">
        <v>21.532687500000002</v>
      </c>
      <c r="F17" s="4">
        <v>13.8610375</v>
      </c>
      <c r="G17" s="4">
        <v>8.5288749999999993</v>
      </c>
      <c r="K17" s="4" t="s">
        <v>287</v>
      </c>
      <c r="L17" s="4" t="s">
        <v>136</v>
      </c>
      <c r="M17" s="4"/>
      <c r="N17" s="4"/>
      <c r="O17" s="4"/>
      <c r="P17" s="4"/>
      <c r="Q17" s="4"/>
      <c r="R17" s="4"/>
      <c r="S17" s="4"/>
      <c r="T17" s="4"/>
    </row>
    <row r="18" spans="1:22" x14ac:dyDescent="0.25">
      <c r="B18" s="4" t="s">
        <v>30</v>
      </c>
      <c r="C18" s="4">
        <v>1.8864511843327778</v>
      </c>
      <c r="D18" s="4">
        <v>2.3248396054073326</v>
      </c>
      <c r="E18" s="4">
        <v>2.1174258484602642</v>
      </c>
      <c r="F18" s="4">
        <v>0.54564792479658208</v>
      </c>
      <c r="G18" s="4">
        <v>0.84595322581562149</v>
      </c>
      <c r="L18" s="4">
        <v>1</v>
      </c>
      <c r="M18" s="4">
        <v>2</v>
      </c>
      <c r="N18" s="4">
        <v>3</v>
      </c>
      <c r="O18" s="4">
        <v>4</v>
      </c>
      <c r="P18" s="4">
        <v>5</v>
      </c>
      <c r="Q18" s="4">
        <v>6</v>
      </c>
      <c r="R18" s="4">
        <v>7</v>
      </c>
      <c r="S18" s="4">
        <v>8</v>
      </c>
      <c r="T18" s="4"/>
    </row>
    <row r="19" spans="1:22" x14ac:dyDescent="0.25">
      <c r="K19" s="4" t="s">
        <v>16</v>
      </c>
      <c r="L19" s="4">
        <v>32.474200000000003</v>
      </c>
      <c r="M19" s="4">
        <v>33.110100000000003</v>
      </c>
      <c r="N19" s="4">
        <v>28.7438</v>
      </c>
      <c r="O19" s="4">
        <v>25.617699999999999</v>
      </c>
      <c r="P19" s="4">
        <v>29.4192</v>
      </c>
      <c r="Q19" s="4">
        <v>26.6021</v>
      </c>
      <c r="R19" s="4">
        <v>18.532399999999999</v>
      </c>
      <c r="S19" s="4">
        <v>24.839600000000001</v>
      </c>
      <c r="T19" s="4"/>
      <c r="U19" s="4">
        <f>AVERAGE(L19:S19)</f>
        <v>27.4173875</v>
      </c>
      <c r="V19" s="4">
        <f>STDEV(L19:S19)/SQRT(8)</f>
        <v>1.6541965666835639</v>
      </c>
    </row>
    <row r="20" spans="1:22" x14ac:dyDescent="0.25">
      <c r="K20" s="4" t="s">
        <v>17</v>
      </c>
      <c r="L20" s="4">
        <v>28.915800000000001</v>
      </c>
      <c r="M20" s="4">
        <v>27.179600000000001</v>
      </c>
      <c r="N20" s="4">
        <v>29.237100000000002</v>
      </c>
      <c r="O20" s="4">
        <v>21.1722</v>
      </c>
      <c r="P20" s="4">
        <v>19.759699999999999</v>
      </c>
      <c r="Q20" s="4">
        <v>31.828700000000001</v>
      </c>
      <c r="R20" s="4">
        <v>40.557499999999997</v>
      </c>
      <c r="S20" s="4">
        <v>27.343800000000002</v>
      </c>
      <c r="T20" s="4"/>
      <c r="U20" s="4">
        <f>AVERAGE(L20:S20)</f>
        <v>28.249299999999998</v>
      </c>
      <c r="V20" s="4">
        <f>STDEV(L20:S20)/SQRT(8)</f>
        <v>2.2750459320324015</v>
      </c>
    </row>
    <row r="21" spans="1:22" x14ac:dyDescent="0.25">
      <c r="A21" s="4" t="s">
        <v>288</v>
      </c>
      <c r="B21" s="4" t="s">
        <v>31</v>
      </c>
      <c r="C21" s="4" t="s">
        <v>16</v>
      </c>
      <c r="D21" s="4" t="s">
        <v>17</v>
      </c>
      <c r="E21" s="4" t="s">
        <v>18</v>
      </c>
      <c r="F21" s="4" t="s">
        <v>19</v>
      </c>
      <c r="G21" s="4" t="s">
        <v>20</v>
      </c>
      <c r="K21" s="4" t="s">
        <v>18</v>
      </c>
      <c r="L21" s="4">
        <v>15.5695</v>
      </c>
      <c r="M21" s="4">
        <v>21.162099999999999</v>
      </c>
      <c r="N21" s="4">
        <v>18.0108</v>
      </c>
      <c r="O21" s="4">
        <v>26.150200000000002</v>
      </c>
      <c r="P21" s="4">
        <v>25.4252</v>
      </c>
      <c r="Q21" s="4">
        <v>20.252300000000002</v>
      </c>
      <c r="R21" s="4">
        <v>16.101099999999999</v>
      </c>
      <c r="S21" s="4">
        <v>27.9343</v>
      </c>
      <c r="T21" s="4"/>
      <c r="U21" s="4">
        <f>AVERAGE(L21:S21)</f>
        <v>21.325687500000001</v>
      </c>
      <c r="V21" s="4">
        <f>STDEV(L21:S21)/SQRT(8)</f>
        <v>1.6709337241534719</v>
      </c>
    </row>
    <row r="22" spans="1:22" x14ac:dyDescent="0.25">
      <c r="A22" s="4" t="s">
        <v>50</v>
      </c>
      <c r="B22" s="4" t="s">
        <v>28</v>
      </c>
      <c r="C22" s="4">
        <v>19.443262499999999</v>
      </c>
      <c r="D22" s="4">
        <v>25.520350000000001</v>
      </c>
      <c r="E22" s="4">
        <v>30.179300000000001</v>
      </c>
      <c r="F22" s="4">
        <v>14.761912500000001</v>
      </c>
      <c r="G22" s="4">
        <v>8.8398625000000006</v>
      </c>
      <c r="K22" s="4" t="s">
        <v>19</v>
      </c>
      <c r="L22" s="4">
        <v>14.4986</v>
      </c>
      <c r="M22" s="4">
        <v>11.092599999999999</v>
      </c>
      <c r="N22" s="4">
        <v>13.533200000000001</v>
      </c>
      <c r="O22" s="4">
        <v>15.0343</v>
      </c>
      <c r="P22" s="4">
        <v>13.436500000000001</v>
      </c>
      <c r="Q22" s="4">
        <v>12.1568</v>
      </c>
      <c r="R22" s="4">
        <v>14.545</v>
      </c>
      <c r="S22" s="4">
        <v>11.2485</v>
      </c>
      <c r="T22" s="4"/>
      <c r="U22" s="4">
        <f>AVERAGE(L22:S22)</f>
        <v>13.193187500000001</v>
      </c>
      <c r="V22" s="4">
        <f>STDEV(L22:S22)/SQRT(8)</f>
        <v>0.54057475875137351</v>
      </c>
    </row>
    <row r="23" spans="1:22" x14ac:dyDescent="0.25">
      <c r="B23" s="4" t="s">
        <v>30</v>
      </c>
      <c r="C23" s="4">
        <v>1.6992642522298465</v>
      </c>
      <c r="D23" s="4">
        <v>0.87531532644772392</v>
      </c>
      <c r="E23" s="4">
        <v>1.9476955061412515</v>
      </c>
      <c r="F23" s="4">
        <v>0.47900263473682625</v>
      </c>
      <c r="G23" s="4">
        <v>0.52337018036181859</v>
      </c>
      <c r="K23" s="4" t="s">
        <v>20</v>
      </c>
      <c r="L23" s="4">
        <v>7.4938000000000002</v>
      </c>
      <c r="M23" s="4">
        <v>5.9984000000000002</v>
      </c>
      <c r="N23" s="4">
        <v>8.8430999999999997</v>
      </c>
      <c r="O23" s="4">
        <v>9.9052000000000007</v>
      </c>
      <c r="P23" s="4">
        <v>9.7208000000000006</v>
      </c>
      <c r="Q23" s="4">
        <v>7.4931999999999999</v>
      </c>
      <c r="R23" s="4">
        <v>8.0478000000000005</v>
      </c>
      <c r="S23" s="4">
        <v>7.2210000000000001</v>
      </c>
      <c r="T23" s="4"/>
      <c r="U23" s="4">
        <f>AVERAGE(L23:S23)</f>
        <v>8.0904124999999993</v>
      </c>
      <c r="V23" s="4">
        <f>STDEV(L23:S23)/SQRT(8)</f>
        <v>0.46989693035414865</v>
      </c>
    </row>
    <row r="24" spans="1:22" x14ac:dyDescent="0.25">
      <c r="L24" s="4"/>
      <c r="M24" s="4"/>
      <c r="N24" s="4"/>
      <c r="O24" s="4"/>
      <c r="P24" s="4"/>
      <c r="Q24" s="4"/>
      <c r="R24" s="4"/>
      <c r="S24" s="4"/>
      <c r="T24" s="4"/>
    </row>
    <row r="25" spans="1:22" x14ac:dyDescent="0.25">
      <c r="B25" s="4" t="s">
        <v>23</v>
      </c>
      <c r="C25" s="4" t="s">
        <v>16</v>
      </c>
      <c r="D25" s="4" t="s">
        <v>17</v>
      </c>
      <c r="E25" s="4" t="s">
        <v>18</v>
      </c>
      <c r="F25" s="4" t="s">
        <v>19</v>
      </c>
      <c r="G25" s="4" t="s">
        <v>20</v>
      </c>
      <c r="L25" s="4" t="s">
        <v>137</v>
      </c>
      <c r="M25" s="4"/>
      <c r="N25" s="4"/>
      <c r="O25" s="4"/>
      <c r="P25" s="4"/>
      <c r="Q25" s="4"/>
      <c r="R25" s="4"/>
      <c r="S25" s="4"/>
      <c r="T25" s="4"/>
    </row>
    <row r="26" spans="1:22" x14ac:dyDescent="0.25">
      <c r="B26" s="4" t="s">
        <v>28</v>
      </c>
      <c r="C26" s="4">
        <v>24.690487500000003</v>
      </c>
      <c r="D26" s="4">
        <v>26.901150000000001</v>
      </c>
      <c r="E26" s="4">
        <v>24.042437499999998</v>
      </c>
      <c r="F26" s="4">
        <v>14.466150000000001</v>
      </c>
      <c r="G26" s="4">
        <v>8.5378875000000001</v>
      </c>
      <c r="L26" s="4">
        <v>1</v>
      </c>
      <c r="M26" s="4">
        <v>2</v>
      </c>
      <c r="N26" s="4">
        <v>3</v>
      </c>
      <c r="O26" s="4">
        <v>4</v>
      </c>
      <c r="P26" s="4">
        <v>5</v>
      </c>
      <c r="Q26" s="4">
        <v>6</v>
      </c>
      <c r="R26" s="4">
        <v>7</v>
      </c>
      <c r="S26" s="4">
        <v>8</v>
      </c>
      <c r="T26" s="4"/>
    </row>
    <row r="27" spans="1:22" x14ac:dyDescent="0.25">
      <c r="B27" s="4" t="s">
        <v>30</v>
      </c>
      <c r="C27" s="4">
        <v>2.935651377793683</v>
      </c>
      <c r="D27" s="4">
        <v>0.65678638433120462</v>
      </c>
      <c r="E27" s="4">
        <v>2.2899783433113146</v>
      </c>
      <c r="F27" s="4">
        <v>0.36543972973861039</v>
      </c>
      <c r="G27" s="4">
        <v>0.55526338101761019</v>
      </c>
      <c r="K27" s="4" t="s">
        <v>16</v>
      </c>
      <c r="L27" s="4">
        <v>25.436</v>
      </c>
      <c r="M27" s="4">
        <v>29.413699999999999</v>
      </c>
      <c r="N27" s="4">
        <v>20.900700000000001</v>
      </c>
      <c r="O27" s="4">
        <v>21.2241</v>
      </c>
      <c r="P27" s="4">
        <v>30.6965</v>
      </c>
      <c r="Q27" s="4">
        <v>32.077399999999997</v>
      </c>
      <c r="R27" s="4">
        <v>16.854199999999999</v>
      </c>
      <c r="S27" s="4">
        <v>25.4069</v>
      </c>
      <c r="T27" s="4"/>
      <c r="U27" s="4">
        <f>AVERAGE(L27:S27)</f>
        <v>25.2511875</v>
      </c>
      <c r="V27" s="4">
        <f>STDEV(L27:S27)/SQRT(8)</f>
        <v>1.8864511843327778</v>
      </c>
    </row>
    <row r="28" spans="1:22" x14ac:dyDescent="0.25">
      <c r="K28" s="4" t="s">
        <v>17</v>
      </c>
      <c r="L28" s="4">
        <v>30.189399999999999</v>
      </c>
      <c r="M28" s="4">
        <v>26.313700000000001</v>
      </c>
      <c r="N28" s="4">
        <v>28.784400000000002</v>
      </c>
      <c r="O28" s="4">
        <v>24.248000000000001</v>
      </c>
      <c r="P28" s="4">
        <v>21.243200000000002</v>
      </c>
      <c r="Q28" s="4">
        <v>34.502699999999997</v>
      </c>
      <c r="R28" s="4">
        <v>42.378399999999999</v>
      </c>
      <c r="S28" s="4">
        <v>27.2545</v>
      </c>
      <c r="T28" s="4"/>
      <c r="U28" s="4">
        <f>AVERAGE(L28:S28)</f>
        <v>29.364287500000003</v>
      </c>
      <c r="V28" s="4">
        <f>STDEV(L28:S28)/SQRT(8)</f>
        <v>2.3248396054073326</v>
      </c>
    </row>
    <row r="29" spans="1:22" x14ac:dyDescent="0.25">
      <c r="K29" s="4" t="s">
        <v>18</v>
      </c>
      <c r="L29" s="4">
        <v>24.709900000000001</v>
      </c>
      <c r="M29" s="4">
        <v>16.948599999999999</v>
      </c>
      <c r="N29" s="4">
        <v>24.565000000000001</v>
      </c>
      <c r="O29" s="4">
        <v>29.8386</v>
      </c>
      <c r="P29" s="4">
        <v>18.608699999999999</v>
      </c>
      <c r="Q29" s="4">
        <v>12.4551</v>
      </c>
      <c r="R29" s="4">
        <v>17.633800000000001</v>
      </c>
      <c r="S29" s="4">
        <v>27.501799999999999</v>
      </c>
      <c r="T29" s="4"/>
      <c r="U29" s="4">
        <f>AVERAGE(L29:S29)</f>
        <v>21.532687500000002</v>
      </c>
      <c r="V29" s="4">
        <f>STDEV(L29:S29)/SQRT(8)</f>
        <v>2.1174258484602642</v>
      </c>
    </row>
    <row r="30" spans="1:22" x14ac:dyDescent="0.25">
      <c r="K30" s="4" t="s">
        <v>19</v>
      </c>
      <c r="L30" s="4">
        <v>11.78</v>
      </c>
      <c r="M30" s="4">
        <v>15.9222</v>
      </c>
      <c r="N30" s="4">
        <v>14.782400000000001</v>
      </c>
      <c r="O30" s="4">
        <v>14.032299999999999</v>
      </c>
      <c r="P30" s="4">
        <v>14.222300000000001</v>
      </c>
      <c r="Q30" s="4">
        <v>13.8217</v>
      </c>
      <c r="R30" s="4">
        <v>14.9117</v>
      </c>
      <c r="S30" s="4">
        <v>11.415699999999999</v>
      </c>
      <c r="T30" s="4"/>
      <c r="U30" s="4">
        <f>AVERAGE(L30:S30)</f>
        <v>13.8610375</v>
      </c>
      <c r="V30" s="4">
        <f>STDEV(L30:S30)/SQRT(8)</f>
        <v>0.54564792479658208</v>
      </c>
    </row>
    <row r="31" spans="1:22" x14ac:dyDescent="0.25">
      <c r="K31" s="4" t="s">
        <v>20</v>
      </c>
      <c r="L31" s="4">
        <v>6.8680000000000003</v>
      </c>
      <c r="M31" s="4">
        <v>9.6625999999999994</v>
      </c>
      <c r="N31" s="4">
        <v>9.8523999999999994</v>
      </c>
      <c r="O31" s="4">
        <v>9.2190999999999992</v>
      </c>
      <c r="P31" s="4">
        <v>13.0756</v>
      </c>
      <c r="Q31" s="4">
        <v>5.7073999999999998</v>
      </c>
      <c r="R31" s="4">
        <v>6.8445999999999998</v>
      </c>
      <c r="S31" s="4">
        <v>7.0012999999999996</v>
      </c>
      <c r="T31" s="4"/>
      <c r="U31" s="4">
        <f>AVERAGE(L31:S31)</f>
        <v>8.5288749999999993</v>
      </c>
      <c r="V31" s="4">
        <f>STDEV(L31:S31)/SQRT(8)</f>
        <v>0.84595322581562149</v>
      </c>
    </row>
    <row r="32" spans="1:22" x14ac:dyDescent="0.25">
      <c r="L32" s="4"/>
      <c r="M32" s="4"/>
      <c r="N32" s="4"/>
      <c r="O32" s="4"/>
      <c r="P32" s="4"/>
      <c r="Q32" s="4"/>
      <c r="R32" s="4"/>
      <c r="S32" s="4"/>
      <c r="T32" s="4"/>
    </row>
    <row r="33" spans="11:22" x14ac:dyDescent="0.25">
      <c r="K33" s="4" t="s">
        <v>288</v>
      </c>
      <c r="L33" s="4" t="s">
        <v>52</v>
      </c>
      <c r="M33" s="4"/>
      <c r="N33" s="4"/>
      <c r="O33" s="4"/>
      <c r="P33" s="4"/>
      <c r="Q33" s="4"/>
      <c r="R33" s="4"/>
      <c r="S33" s="4"/>
      <c r="T33" s="4"/>
    </row>
    <row r="34" spans="11:22" x14ac:dyDescent="0.25">
      <c r="L34" s="4">
        <v>1</v>
      </c>
      <c r="M34" s="4">
        <v>2</v>
      </c>
      <c r="N34" s="4">
        <v>3</v>
      </c>
      <c r="O34" s="4">
        <v>4</v>
      </c>
      <c r="P34" s="4">
        <v>5</v>
      </c>
      <c r="Q34" s="4">
        <v>6</v>
      </c>
      <c r="R34" s="4">
        <v>7</v>
      </c>
      <c r="S34" s="4">
        <v>8</v>
      </c>
      <c r="T34" s="4"/>
    </row>
    <row r="35" spans="11:22" x14ac:dyDescent="0.25">
      <c r="K35" s="4" t="s">
        <v>16</v>
      </c>
      <c r="L35" s="4">
        <v>23.032399999999999</v>
      </c>
      <c r="M35" s="4">
        <v>24.009599999999999</v>
      </c>
      <c r="N35" s="4">
        <v>23.8154</v>
      </c>
      <c r="O35" s="4">
        <v>24.092600000000001</v>
      </c>
      <c r="P35" s="4">
        <v>14.861499999999999</v>
      </c>
      <c r="Q35" s="4">
        <v>12.2912</v>
      </c>
      <c r="R35" s="4">
        <v>16.350000000000001</v>
      </c>
      <c r="S35" s="4">
        <v>17.093399999999999</v>
      </c>
      <c r="T35" s="4"/>
      <c r="U35" s="4">
        <f>AVERAGE(L35:S35)</f>
        <v>19.443262499999999</v>
      </c>
      <c r="V35" s="4">
        <f>STDEV(L35:S35)/SQRT(8)</f>
        <v>1.6992642522298465</v>
      </c>
    </row>
    <row r="36" spans="11:22" x14ac:dyDescent="0.25">
      <c r="K36" s="4" t="s">
        <v>17</v>
      </c>
      <c r="L36" s="4">
        <v>25.316600000000001</v>
      </c>
      <c r="M36" s="4">
        <v>26.361599999999999</v>
      </c>
      <c r="N36" s="4">
        <v>26.261099999999999</v>
      </c>
      <c r="O36" s="4">
        <v>26.640999999999998</v>
      </c>
      <c r="P36" s="4">
        <v>20.511099999999999</v>
      </c>
      <c r="Q36" s="4">
        <v>24.9496</v>
      </c>
      <c r="R36" s="4">
        <v>24.803999999999998</v>
      </c>
      <c r="S36" s="4">
        <v>29.317799999999998</v>
      </c>
      <c r="T36" s="4"/>
      <c r="U36" s="4">
        <f>AVERAGE(L36:S36)</f>
        <v>25.520350000000001</v>
      </c>
      <c r="V36" s="4">
        <f>STDEV(L36:S36)/SQRT(8)</f>
        <v>0.87531532644772392</v>
      </c>
    </row>
    <row r="37" spans="11:22" x14ac:dyDescent="0.25">
      <c r="K37" s="4" t="s">
        <v>18</v>
      </c>
      <c r="L37" s="4">
        <v>30.404499999999999</v>
      </c>
      <c r="M37" s="4">
        <v>26.932600000000001</v>
      </c>
      <c r="N37" s="4">
        <v>26.692699999999999</v>
      </c>
      <c r="O37" s="4">
        <v>24.3004</v>
      </c>
      <c r="P37" s="4">
        <v>39.991300000000003</v>
      </c>
      <c r="Q37" s="4">
        <v>37.133899999999997</v>
      </c>
      <c r="R37" s="4">
        <v>28.6585</v>
      </c>
      <c r="S37" s="4">
        <v>27.320499999999999</v>
      </c>
      <c r="T37" s="4"/>
      <c r="U37" s="4">
        <f>AVERAGE(L37:S37)</f>
        <v>30.179300000000001</v>
      </c>
      <c r="V37" s="4">
        <f>STDEV(L37:S37)/SQRT(8)</f>
        <v>1.9476955061412515</v>
      </c>
    </row>
    <row r="38" spans="11:22" x14ac:dyDescent="0.25">
      <c r="K38" s="4" t="s">
        <v>19</v>
      </c>
      <c r="L38" s="4">
        <v>13.447900000000001</v>
      </c>
      <c r="M38" s="4">
        <v>13.3164</v>
      </c>
      <c r="N38" s="4">
        <v>14.1874</v>
      </c>
      <c r="O38" s="4">
        <v>14.6602</v>
      </c>
      <c r="P38" s="4">
        <v>14.801399999999999</v>
      </c>
      <c r="Q38" s="4">
        <v>15.4072</v>
      </c>
      <c r="R38" s="4">
        <v>17.6358</v>
      </c>
      <c r="S38" s="4">
        <v>14.638999999999999</v>
      </c>
      <c r="T38" s="4"/>
      <c r="U38" s="4">
        <f>AVERAGE(L38:S38)</f>
        <v>14.761912500000001</v>
      </c>
      <c r="V38" s="4">
        <f>STDEV(L38:S38)/SQRT(8)</f>
        <v>0.47900263473682625</v>
      </c>
    </row>
    <row r="39" spans="11:22" x14ac:dyDescent="0.25">
      <c r="K39" s="4" t="s">
        <v>20</v>
      </c>
      <c r="L39" s="4">
        <v>6.4946000000000002</v>
      </c>
      <c r="M39" s="4">
        <v>7.9766000000000004</v>
      </c>
      <c r="N39" s="4">
        <v>7.7417999999999996</v>
      </c>
      <c r="O39" s="4">
        <v>8.7492000000000001</v>
      </c>
      <c r="P39" s="4">
        <v>8.9792000000000005</v>
      </c>
      <c r="Q39" s="4">
        <v>9.3071000000000002</v>
      </c>
      <c r="R39" s="4">
        <v>11.2135</v>
      </c>
      <c r="S39" s="4">
        <v>10.2569</v>
      </c>
      <c r="T39" s="4"/>
      <c r="U39" s="4">
        <f>AVERAGE(L39:S39)</f>
        <v>8.8398625000000006</v>
      </c>
      <c r="V39" s="4">
        <f>STDEV(L39:S39)/SQRT(8)</f>
        <v>0.52337018036181859</v>
      </c>
    </row>
    <row r="40" spans="11:22" x14ac:dyDescent="0.25">
      <c r="L40" s="4"/>
      <c r="M40" s="4"/>
      <c r="N40" s="4"/>
      <c r="O40" s="4"/>
      <c r="P40" s="4"/>
      <c r="Q40" s="4"/>
      <c r="R40" s="4"/>
      <c r="S40" s="4"/>
      <c r="T40" s="4"/>
    </row>
    <row r="41" spans="11:22" x14ac:dyDescent="0.25">
      <c r="L41" s="4" t="s">
        <v>54</v>
      </c>
      <c r="M41" s="4"/>
      <c r="N41" s="4"/>
      <c r="O41" s="4"/>
      <c r="P41" s="4"/>
      <c r="Q41" s="4"/>
      <c r="R41" s="4"/>
      <c r="S41" s="4"/>
      <c r="T41" s="4"/>
    </row>
    <row r="42" spans="11:22" x14ac:dyDescent="0.25">
      <c r="L42" s="4">
        <v>1</v>
      </c>
      <c r="M42" s="4">
        <v>2</v>
      </c>
      <c r="N42" s="4">
        <v>3</v>
      </c>
      <c r="O42" s="4">
        <v>4</v>
      </c>
      <c r="P42" s="4">
        <v>5</v>
      </c>
      <c r="Q42" s="4">
        <v>6</v>
      </c>
      <c r="R42" s="4">
        <v>7</v>
      </c>
      <c r="S42" s="4">
        <v>8</v>
      </c>
      <c r="T42" s="4"/>
    </row>
    <row r="43" spans="11:22" x14ac:dyDescent="0.25">
      <c r="K43" s="4" t="s">
        <v>16</v>
      </c>
      <c r="L43" s="4">
        <v>29.8599</v>
      </c>
      <c r="M43" s="4">
        <v>30.102399999999999</v>
      </c>
      <c r="N43" s="4">
        <v>36.369999999999997</v>
      </c>
      <c r="O43" s="4">
        <v>30.4099</v>
      </c>
      <c r="P43" s="4">
        <v>24.490300000000001</v>
      </c>
      <c r="Q43" s="4">
        <v>15.1271</v>
      </c>
      <c r="R43" s="4">
        <v>15.417299999999999</v>
      </c>
      <c r="S43" s="4">
        <v>15.747</v>
      </c>
      <c r="T43" s="4"/>
      <c r="U43" s="4">
        <f>AVERAGE(L43:S43)</f>
        <v>24.690487500000003</v>
      </c>
      <c r="V43" s="4">
        <f>STDEV(L43:S43)/SQRT(8)</f>
        <v>2.935651377793683</v>
      </c>
    </row>
    <row r="44" spans="11:22" x14ac:dyDescent="0.25">
      <c r="K44" s="4" t="s">
        <v>17</v>
      </c>
      <c r="L44" s="4">
        <v>26.577300000000001</v>
      </c>
      <c r="M44" s="4">
        <v>27.473299999999998</v>
      </c>
      <c r="N44" s="4">
        <v>27.838899999999999</v>
      </c>
      <c r="O44" s="4">
        <v>25.328800000000001</v>
      </c>
      <c r="P44" s="4">
        <v>25.372599999999998</v>
      </c>
      <c r="Q44" s="4">
        <v>25.279199999999999</v>
      </c>
      <c r="R44" s="4">
        <v>26.5305</v>
      </c>
      <c r="S44" s="4">
        <v>30.808599999999998</v>
      </c>
      <c r="T44" s="4"/>
      <c r="U44" s="4">
        <f>AVERAGE(L44:S44)</f>
        <v>26.901150000000001</v>
      </c>
      <c r="V44" s="4">
        <f>STDEV(L44:S44)/SQRT(8)</f>
        <v>0.65678638433120462</v>
      </c>
    </row>
    <row r="45" spans="11:22" x14ac:dyDescent="0.25">
      <c r="K45" s="4" t="s">
        <v>18</v>
      </c>
      <c r="L45" s="4">
        <v>21.8155</v>
      </c>
      <c r="M45" s="4">
        <v>16.9786</v>
      </c>
      <c r="N45" s="4">
        <v>14.2623</v>
      </c>
      <c r="O45" s="4">
        <v>21.508099999999999</v>
      </c>
      <c r="P45" s="4">
        <v>26.9268</v>
      </c>
      <c r="Q45" s="4">
        <v>32.578000000000003</v>
      </c>
      <c r="R45" s="4">
        <v>30.492899999999999</v>
      </c>
      <c r="S45" s="4">
        <v>27.7773</v>
      </c>
      <c r="T45" s="4"/>
      <c r="U45" s="4">
        <f>AVERAGE(L45:S45)</f>
        <v>24.042437499999998</v>
      </c>
      <c r="V45" s="4">
        <f>STDEV(L45:S45)/SQRT(8)</f>
        <v>2.2899783433113146</v>
      </c>
    </row>
    <row r="46" spans="11:22" x14ac:dyDescent="0.25">
      <c r="K46" s="4" t="s">
        <v>19</v>
      </c>
      <c r="L46" s="4">
        <v>13.3025</v>
      </c>
      <c r="M46" s="4">
        <v>15.336</v>
      </c>
      <c r="N46" s="4">
        <v>13.391299999999999</v>
      </c>
      <c r="O46" s="4">
        <v>13.761200000000001</v>
      </c>
      <c r="P46" s="4">
        <v>13.8939</v>
      </c>
      <c r="Q46" s="4">
        <v>15.832800000000001</v>
      </c>
      <c r="R46" s="4">
        <v>15.6983</v>
      </c>
      <c r="S46" s="4">
        <v>14.513199999999999</v>
      </c>
      <c r="T46" s="4"/>
      <c r="U46" s="4">
        <f>AVERAGE(L46:S46)</f>
        <v>14.466150000000001</v>
      </c>
      <c r="V46" s="4">
        <f>STDEV(L46:S46)/SQRT(8)</f>
        <v>0.36543972973861039</v>
      </c>
    </row>
    <row r="47" spans="11:22" x14ac:dyDescent="0.25">
      <c r="K47" s="4" t="s">
        <v>20</v>
      </c>
      <c r="L47" s="4">
        <v>7.2778</v>
      </c>
      <c r="M47" s="4">
        <v>8.4936000000000007</v>
      </c>
      <c r="N47" s="4">
        <v>6.2435999999999998</v>
      </c>
      <c r="O47" s="4">
        <v>7.3433000000000002</v>
      </c>
      <c r="P47" s="4">
        <v>8.2730999999999995</v>
      </c>
      <c r="Q47" s="4">
        <v>10.0825</v>
      </c>
      <c r="R47" s="4">
        <v>10.7172</v>
      </c>
      <c r="S47" s="4">
        <v>9.8719999999999999</v>
      </c>
      <c r="T47" s="4"/>
      <c r="U47" s="4">
        <f>AVERAGE(L47:S47)</f>
        <v>8.5378875000000001</v>
      </c>
      <c r="V47" s="4">
        <f>STDEV(L47:S47)/SQRT(8)</f>
        <v>0.55526338101761019</v>
      </c>
    </row>
    <row r="48" spans="11:22" x14ac:dyDescent="0.25">
      <c r="L48" s="4"/>
      <c r="M48" s="4"/>
      <c r="N48" s="4"/>
      <c r="O48" s="4"/>
      <c r="P48" s="4"/>
      <c r="Q48" s="4"/>
      <c r="R48" s="4"/>
      <c r="S48" s="4"/>
      <c r="T48" s="4"/>
    </row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pans="12:20" x14ac:dyDescent="0.25">
      <c r="L81" s="4"/>
      <c r="M81" s="4"/>
      <c r="N81" s="4"/>
      <c r="O81" s="4"/>
      <c r="P81" s="4"/>
      <c r="Q81" s="4"/>
      <c r="R81" s="4"/>
      <c r="S81" s="4"/>
      <c r="T81" s="4"/>
    </row>
    <row r="82" spans="12:20" x14ac:dyDescent="0.25">
      <c r="L82" s="4"/>
      <c r="M82" s="4"/>
      <c r="N82" s="4"/>
      <c r="O82" s="4"/>
      <c r="P82" s="4"/>
      <c r="Q82" s="4"/>
      <c r="R82" s="4"/>
      <c r="S82" s="4"/>
    </row>
    <row r="83" spans="12:20" x14ac:dyDescent="0.25">
      <c r="L83" s="4"/>
      <c r="M83" s="4"/>
      <c r="N83" s="4"/>
      <c r="O83" s="4"/>
      <c r="P83" s="4"/>
      <c r="Q83" s="4"/>
      <c r="R83" s="4"/>
      <c r="S83" s="4"/>
    </row>
    <row r="84" spans="12:20" x14ac:dyDescent="0.25">
      <c r="L84" s="4"/>
      <c r="M84" s="4"/>
      <c r="N84" s="4"/>
      <c r="O84" s="4"/>
      <c r="P84" s="4"/>
      <c r="Q84" s="4"/>
      <c r="R84" s="4"/>
      <c r="S84" s="4"/>
    </row>
    <row r="85" spans="12:20" x14ac:dyDescent="0.25">
      <c r="L85" s="4"/>
      <c r="M85" s="4"/>
      <c r="N85" s="4"/>
      <c r="O85" s="4"/>
      <c r="P85" s="4"/>
      <c r="Q85" s="4"/>
      <c r="R85" s="4"/>
      <c r="S85" s="4"/>
    </row>
    <row r="86" spans="12:20" x14ac:dyDescent="0.25">
      <c r="L86" s="4"/>
      <c r="M86" s="4"/>
      <c r="N86" s="4"/>
      <c r="O86" s="4"/>
      <c r="P86" s="4"/>
      <c r="Q86" s="4"/>
      <c r="R86" s="4"/>
      <c r="S86" s="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D1975-85A7-4724-930A-5846245DDC86}">
  <dimension ref="A1:AD78"/>
  <sheetViews>
    <sheetView topLeftCell="A55" workbookViewId="0">
      <selection activeCell="A55" sqref="A1:XFD1048576"/>
    </sheetView>
  </sheetViews>
  <sheetFormatPr defaultRowHeight="13.8" x14ac:dyDescent="0.25"/>
  <cols>
    <col min="1" max="1" width="19.77734375" style="4" customWidth="1"/>
    <col min="2" max="7" width="8.88671875" style="4"/>
    <col min="8" max="8" width="17.77734375" style="4" customWidth="1"/>
    <col min="9" max="16384" width="8.88671875" style="4"/>
  </cols>
  <sheetData>
    <row r="1" spans="1:30" ht="13.95" customHeight="1" x14ac:dyDescent="0.25">
      <c r="A1" s="4" t="s">
        <v>276</v>
      </c>
      <c r="B1" s="4" t="s">
        <v>25</v>
      </c>
      <c r="E1" s="4" t="s">
        <v>24</v>
      </c>
      <c r="H1" s="4" t="s">
        <v>282</v>
      </c>
      <c r="I1" s="4" t="s">
        <v>25</v>
      </c>
      <c r="L1" s="4" t="s">
        <v>24</v>
      </c>
      <c r="O1" s="4" t="s">
        <v>284</v>
      </c>
      <c r="P1" s="4" t="s">
        <v>25</v>
      </c>
      <c r="S1" s="4" t="s">
        <v>24</v>
      </c>
      <c r="AB1" s="3"/>
      <c r="AC1" s="3"/>
    </row>
    <row r="2" spans="1:30" ht="13.95" customHeight="1" x14ac:dyDescent="0.25">
      <c r="A2" s="4" t="s">
        <v>55</v>
      </c>
      <c r="B2" s="4" t="s">
        <v>22</v>
      </c>
      <c r="C2" s="4" t="s">
        <v>23</v>
      </c>
      <c r="E2" s="4" t="s">
        <v>22</v>
      </c>
      <c r="F2" s="4" t="s">
        <v>23</v>
      </c>
      <c r="H2" s="4" t="s">
        <v>56</v>
      </c>
      <c r="I2" s="4" t="s">
        <v>22</v>
      </c>
      <c r="J2" s="4" t="s">
        <v>23</v>
      </c>
      <c r="L2" s="4" t="s">
        <v>22</v>
      </c>
      <c r="M2" s="4" t="s">
        <v>23</v>
      </c>
      <c r="O2" s="4" t="s">
        <v>57</v>
      </c>
      <c r="P2" s="4" t="s">
        <v>22</v>
      </c>
      <c r="Q2" s="4" t="s">
        <v>23</v>
      </c>
      <c r="S2" s="4" t="s">
        <v>22</v>
      </c>
      <c r="T2" s="4" t="s">
        <v>23</v>
      </c>
      <c r="AB2" s="3"/>
      <c r="AC2" s="3"/>
    </row>
    <row r="3" spans="1:30" ht="13.95" customHeight="1" x14ac:dyDescent="0.25">
      <c r="B3" s="4">
        <v>103</v>
      </c>
      <c r="C3" s="4">
        <v>91</v>
      </c>
      <c r="E3" s="4">
        <v>79</v>
      </c>
      <c r="F3" s="4">
        <v>122</v>
      </c>
      <c r="I3" s="4">
        <v>168</v>
      </c>
      <c r="J3" s="4">
        <v>181</v>
      </c>
      <c r="L3" s="4">
        <v>312</v>
      </c>
      <c r="M3" s="4">
        <v>184</v>
      </c>
      <c r="P3" s="4">
        <v>53</v>
      </c>
      <c r="Q3" s="4">
        <v>53</v>
      </c>
      <c r="S3" s="4">
        <v>50</v>
      </c>
      <c r="T3" s="4">
        <v>62</v>
      </c>
    </row>
    <row r="4" spans="1:30" ht="13.95" customHeight="1" x14ac:dyDescent="0.25">
      <c r="B4" s="4">
        <v>91</v>
      </c>
      <c r="C4" s="4">
        <v>94</v>
      </c>
      <c r="E4" s="4">
        <v>92</v>
      </c>
      <c r="F4" s="4">
        <v>145</v>
      </c>
      <c r="I4" s="4">
        <v>243</v>
      </c>
      <c r="J4" s="4">
        <v>176</v>
      </c>
      <c r="L4" s="4">
        <v>275</v>
      </c>
      <c r="M4" s="4">
        <v>109</v>
      </c>
      <c r="P4" s="4">
        <v>53</v>
      </c>
      <c r="Q4" s="4">
        <v>59</v>
      </c>
      <c r="S4" s="4">
        <v>54</v>
      </c>
      <c r="T4" s="4">
        <v>70</v>
      </c>
    </row>
    <row r="5" spans="1:30" ht="13.95" customHeight="1" x14ac:dyDescent="0.25">
      <c r="B5" s="4">
        <v>93</v>
      </c>
      <c r="C5" s="4">
        <v>105</v>
      </c>
      <c r="E5" s="4">
        <v>82</v>
      </c>
      <c r="F5" s="4">
        <v>122</v>
      </c>
      <c r="I5" s="4">
        <v>116</v>
      </c>
      <c r="J5" s="4">
        <v>173</v>
      </c>
      <c r="L5" s="4">
        <v>191</v>
      </c>
      <c r="M5" s="4">
        <v>160</v>
      </c>
      <c r="P5" s="4">
        <v>57</v>
      </c>
      <c r="Q5" s="4">
        <v>61</v>
      </c>
      <c r="S5" s="4">
        <v>56</v>
      </c>
      <c r="T5" s="4">
        <v>67</v>
      </c>
    </row>
    <row r="6" spans="1:30" ht="13.95" customHeight="1" x14ac:dyDescent="0.25">
      <c r="B6" s="4">
        <v>69</v>
      </c>
      <c r="C6" s="4">
        <v>103</v>
      </c>
      <c r="E6" s="4">
        <v>86</v>
      </c>
      <c r="F6" s="4">
        <v>109</v>
      </c>
      <c r="I6" s="4">
        <v>178</v>
      </c>
      <c r="J6" s="4">
        <v>169</v>
      </c>
      <c r="L6" s="4">
        <v>213</v>
      </c>
      <c r="M6" s="4">
        <v>78</v>
      </c>
      <c r="P6" s="4">
        <v>53</v>
      </c>
      <c r="Q6" s="4">
        <v>55</v>
      </c>
      <c r="S6" s="4">
        <v>54</v>
      </c>
      <c r="T6" s="4">
        <v>69</v>
      </c>
    </row>
    <row r="7" spans="1:30" ht="13.95" customHeight="1" x14ac:dyDescent="0.25">
      <c r="B7" s="4">
        <v>87</v>
      </c>
      <c r="C7" s="4">
        <v>90</v>
      </c>
      <c r="E7" s="4">
        <v>87</v>
      </c>
      <c r="F7" s="4">
        <v>117</v>
      </c>
      <c r="I7" s="4">
        <v>220</v>
      </c>
      <c r="J7" s="4">
        <v>210</v>
      </c>
      <c r="L7" s="4">
        <v>264</v>
      </c>
      <c r="M7" s="4">
        <v>144</v>
      </c>
      <c r="P7" s="4">
        <v>49</v>
      </c>
      <c r="Q7" s="4">
        <v>55</v>
      </c>
      <c r="S7" s="4">
        <v>48</v>
      </c>
      <c r="T7" s="4">
        <v>63</v>
      </c>
    </row>
    <row r="8" spans="1:30" ht="13.95" customHeight="1" x14ac:dyDescent="0.25">
      <c r="B8" s="4">
        <v>96</v>
      </c>
      <c r="C8" s="4">
        <v>95</v>
      </c>
      <c r="E8" s="4">
        <v>95</v>
      </c>
      <c r="F8" s="4">
        <v>113</v>
      </c>
      <c r="I8" s="4">
        <v>112</v>
      </c>
      <c r="J8" s="4">
        <v>164</v>
      </c>
      <c r="L8" s="4">
        <v>120</v>
      </c>
      <c r="M8" s="4">
        <v>153</v>
      </c>
      <c r="P8" s="4">
        <v>58</v>
      </c>
      <c r="Q8" s="4">
        <v>54</v>
      </c>
      <c r="S8" s="4">
        <v>58</v>
      </c>
      <c r="T8" s="4">
        <v>67</v>
      </c>
    </row>
    <row r="9" spans="1:30" x14ac:dyDescent="0.25">
      <c r="A9" s="4" t="s">
        <v>28</v>
      </c>
      <c r="B9" s="4">
        <f>AVERAGE(B3:B8)</f>
        <v>89.833333333333329</v>
      </c>
      <c r="C9" s="4">
        <f t="shared" ref="C9:T9" si="0">AVERAGE(C3:C8)</f>
        <v>96.333333333333329</v>
      </c>
      <c r="E9" s="4">
        <f t="shared" si="0"/>
        <v>86.833333333333329</v>
      </c>
      <c r="F9" s="4">
        <f t="shared" si="0"/>
        <v>121.33333333333333</v>
      </c>
      <c r="H9" s="4" t="s">
        <v>28</v>
      </c>
      <c r="I9" s="4">
        <f t="shared" si="0"/>
        <v>172.83333333333334</v>
      </c>
      <c r="J9" s="4">
        <f t="shared" si="0"/>
        <v>178.83333333333334</v>
      </c>
      <c r="L9" s="4">
        <f t="shared" si="0"/>
        <v>229.16666666666666</v>
      </c>
      <c r="M9" s="4">
        <f t="shared" si="0"/>
        <v>138</v>
      </c>
      <c r="P9" s="4">
        <f t="shared" si="0"/>
        <v>53.833333333333336</v>
      </c>
      <c r="Q9" s="4">
        <f t="shared" si="0"/>
        <v>56.166666666666664</v>
      </c>
      <c r="S9" s="4">
        <f t="shared" si="0"/>
        <v>53.333333333333336</v>
      </c>
      <c r="T9" s="4">
        <f t="shared" si="0"/>
        <v>66.333333333333329</v>
      </c>
    </row>
    <row r="10" spans="1:30" x14ac:dyDescent="0.25">
      <c r="A10" s="4" t="s">
        <v>30</v>
      </c>
      <c r="B10" s="4">
        <f>STDEV(B3:B8)/SQRT(6)</f>
        <v>4.7075589333656991</v>
      </c>
      <c r="C10" s="4">
        <f t="shared" ref="C10:T10" si="1">STDEV(C3:C8)/SQRT(6)</f>
        <v>2.5516878945339516</v>
      </c>
      <c r="E10" s="4">
        <f t="shared" si="1"/>
        <v>2.4415386769639986</v>
      </c>
      <c r="F10" s="4">
        <f t="shared" si="1"/>
        <v>5.1682793182171478</v>
      </c>
      <c r="H10" s="4" t="s">
        <v>30</v>
      </c>
      <c r="I10" s="4">
        <f t="shared" si="1"/>
        <v>21.701638443009585</v>
      </c>
      <c r="J10" s="4">
        <f t="shared" si="1"/>
        <v>6.6704156125720111</v>
      </c>
      <c r="L10" s="4">
        <f t="shared" si="1"/>
        <v>28.17258320503187</v>
      </c>
      <c r="M10" s="4">
        <f t="shared" si="1"/>
        <v>15.601281998605117</v>
      </c>
      <c r="P10" s="4">
        <f t="shared" si="1"/>
        <v>1.3270686158262923</v>
      </c>
      <c r="Q10" s="4">
        <f t="shared" si="1"/>
        <v>1.2758439472669758</v>
      </c>
      <c r="S10" s="4">
        <f t="shared" si="1"/>
        <v>1.5202339001321843</v>
      </c>
      <c r="T10" s="4">
        <f t="shared" si="1"/>
        <v>1.308094458023239</v>
      </c>
    </row>
    <row r="12" spans="1:30" ht="13.95" customHeight="1" x14ac:dyDescent="0.25">
      <c r="AB12" s="3"/>
      <c r="AC12" s="3"/>
      <c r="AD12" s="3"/>
    </row>
    <row r="13" spans="1:30" ht="13.95" customHeight="1" x14ac:dyDescent="0.25">
      <c r="AB13" s="3"/>
      <c r="AC13" s="3"/>
      <c r="AD13" s="3"/>
    </row>
    <row r="14" spans="1:30" ht="13.95" customHeight="1" x14ac:dyDescent="0.25"/>
    <row r="15" spans="1:30" x14ac:dyDescent="0.25">
      <c r="A15" s="4" t="s">
        <v>277</v>
      </c>
      <c r="B15" s="4" t="s">
        <v>25</v>
      </c>
      <c r="E15" s="4" t="s">
        <v>26</v>
      </c>
      <c r="H15" s="4" t="s">
        <v>283</v>
      </c>
      <c r="I15" s="4" t="s">
        <v>25</v>
      </c>
      <c r="L15" s="4" t="s">
        <v>26</v>
      </c>
      <c r="O15" s="4" t="s">
        <v>285</v>
      </c>
      <c r="P15" s="4" t="s">
        <v>25</v>
      </c>
      <c r="S15" s="4" t="s">
        <v>26</v>
      </c>
    </row>
    <row r="16" spans="1:30" x14ac:dyDescent="0.25">
      <c r="A16" s="4" t="s">
        <v>58</v>
      </c>
      <c r="B16" s="4" t="s">
        <v>22</v>
      </c>
      <c r="C16" s="4" t="s">
        <v>23</v>
      </c>
      <c r="E16" s="4" t="s">
        <v>22</v>
      </c>
      <c r="F16" s="4" t="s">
        <v>23</v>
      </c>
      <c r="H16" s="4" t="s">
        <v>59</v>
      </c>
      <c r="I16" s="4" t="s">
        <v>22</v>
      </c>
      <c r="J16" s="4" t="s">
        <v>23</v>
      </c>
      <c r="L16" s="4" t="s">
        <v>22</v>
      </c>
      <c r="M16" s="4" t="s">
        <v>23</v>
      </c>
      <c r="O16" s="4" t="s">
        <v>60</v>
      </c>
      <c r="P16" s="4" t="s">
        <v>22</v>
      </c>
      <c r="Q16" s="4" t="s">
        <v>23</v>
      </c>
      <c r="S16" s="4" t="s">
        <v>22</v>
      </c>
      <c r="T16" s="4" t="s">
        <v>23</v>
      </c>
    </row>
    <row r="17" spans="1:29" ht="13.95" customHeight="1" x14ac:dyDescent="0.25">
      <c r="B17" s="4">
        <v>102</v>
      </c>
      <c r="C17" s="4">
        <v>91</v>
      </c>
      <c r="E17" s="4">
        <v>93</v>
      </c>
      <c r="F17" s="4">
        <v>79</v>
      </c>
      <c r="I17" s="4">
        <v>173</v>
      </c>
      <c r="J17" s="4">
        <v>185</v>
      </c>
      <c r="L17" s="4">
        <v>193</v>
      </c>
      <c r="M17" s="4">
        <v>229</v>
      </c>
      <c r="P17" s="4">
        <v>53</v>
      </c>
      <c r="Q17" s="4">
        <v>53</v>
      </c>
      <c r="S17" s="4">
        <v>50</v>
      </c>
      <c r="T17" s="4">
        <v>48</v>
      </c>
    </row>
    <row r="18" spans="1:29" ht="13.95" customHeight="1" x14ac:dyDescent="0.25">
      <c r="B18" s="4">
        <v>98</v>
      </c>
      <c r="C18" s="4">
        <v>84</v>
      </c>
      <c r="E18" s="4">
        <v>94</v>
      </c>
      <c r="F18" s="4">
        <v>85</v>
      </c>
      <c r="I18" s="4">
        <v>195</v>
      </c>
      <c r="J18" s="4">
        <v>179</v>
      </c>
      <c r="L18" s="4">
        <v>163</v>
      </c>
      <c r="M18" s="4">
        <v>249</v>
      </c>
      <c r="P18" s="4">
        <v>53</v>
      </c>
      <c r="Q18" s="4">
        <v>59</v>
      </c>
      <c r="S18" s="4">
        <v>54</v>
      </c>
      <c r="T18" s="4">
        <v>46</v>
      </c>
    </row>
    <row r="19" spans="1:29" ht="13.95" customHeight="1" x14ac:dyDescent="0.25">
      <c r="B19" s="4">
        <v>92</v>
      </c>
      <c r="C19" s="4">
        <v>103</v>
      </c>
      <c r="E19" s="4">
        <v>78</v>
      </c>
      <c r="F19" s="4">
        <v>80</v>
      </c>
      <c r="I19" s="4">
        <v>233</v>
      </c>
      <c r="J19" s="4">
        <v>173</v>
      </c>
      <c r="L19" s="4">
        <v>194</v>
      </c>
      <c r="M19" s="4">
        <v>189</v>
      </c>
      <c r="P19" s="4">
        <v>57</v>
      </c>
      <c r="Q19" s="4">
        <v>61</v>
      </c>
      <c r="S19" s="4">
        <v>56</v>
      </c>
      <c r="T19" s="4">
        <v>50</v>
      </c>
    </row>
    <row r="20" spans="1:29" ht="13.95" customHeight="1" x14ac:dyDescent="0.25">
      <c r="B20" s="4">
        <v>89</v>
      </c>
      <c r="C20" s="4">
        <v>90</v>
      </c>
      <c r="E20" s="4">
        <v>87</v>
      </c>
      <c r="F20" s="4">
        <v>65</v>
      </c>
      <c r="I20" s="4">
        <v>174</v>
      </c>
      <c r="J20" s="4">
        <v>165</v>
      </c>
      <c r="L20" s="4">
        <v>175</v>
      </c>
      <c r="M20" s="4">
        <v>262</v>
      </c>
      <c r="P20" s="4">
        <v>53</v>
      </c>
      <c r="Q20" s="4">
        <v>55</v>
      </c>
      <c r="S20" s="4">
        <v>54</v>
      </c>
      <c r="T20" s="4">
        <v>43</v>
      </c>
    </row>
    <row r="21" spans="1:29" ht="13.95" customHeight="1" x14ac:dyDescent="0.25">
      <c r="B21" s="4">
        <v>87</v>
      </c>
      <c r="C21" s="4">
        <v>95</v>
      </c>
      <c r="E21" s="4">
        <v>98</v>
      </c>
      <c r="F21" s="4">
        <v>66</v>
      </c>
      <c r="I21" s="4">
        <v>201</v>
      </c>
      <c r="J21" s="4">
        <v>208</v>
      </c>
      <c r="L21" s="4">
        <v>187</v>
      </c>
      <c r="M21" s="4">
        <v>238</v>
      </c>
      <c r="P21" s="4">
        <v>49</v>
      </c>
      <c r="Q21" s="4">
        <v>55</v>
      </c>
      <c r="S21" s="4">
        <v>48</v>
      </c>
      <c r="T21" s="4">
        <v>40</v>
      </c>
    </row>
    <row r="22" spans="1:29" ht="13.95" customHeight="1" x14ac:dyDescent="0.25">
      <c r="B22" s="4">
        <v>86</v>
      </c>
      <c r="C22" s="4">
        <v>101</v>
      </c>
      <c r="E22" s="4">
        <v>103</v>
      </c>
      <c r="F22" s="4">
        <v>74</v>
      </c>
      <c r="I22" s="4">
        <v>159</v>
      </c>
      <c r="J22" s="4">
        <v>164</v>
      </c>
      <c r="L22" s="4">
        <v>204</v>
      </c>
      <c r="M22" s="4">
        <v>201</v>
      </c>
      <c r="P22" s="4">
        <v>58</v>
      </c>
      <c r="Q22" s="4">
        <v>54</v>
      </c>
      <c r="S22" s="4">
        <v>58</v>
      </c>
      <c r="T22" s="4">
        <v>46</v>
      </c>
    </row>
    <row r="23" spans="1:29" x14ac:dyDescent="0.25">
      <c r="A23" s="4" t="s">
        <v>28</v>
      </c>
      <c r="B23" s="4">
        <f>AVERAGE(B17:B22)</f>
        <v>92.333333333333329</v>
      </c>
      <c r="C23" s="4">
        <f t="shared" ref="C23" si="2">AVERAGE(C17:C22)</f>
        <v>94</v>
      </c>
      <c r="E23" s="4">
        <f t="shared" ref="E23" si="3">AVERAGE(E17:E22)</f>
        <v>92.166666666666671</v>
      </c>
      <c r="F23" s="4">
        <f t="shared" ref="F23" si="4">AVERAGE(F17:F22)</f>
        <v>74.833333333333329</v>
      </c>
      <c r="H23" s="4" t="s">
        <v>28</v>
      </c>
      <c r="I23" s="4">
        <f t="shared" ref="I23" si="5">AVERAGE(I17:I22)</f>
        <v>189.16666666666666</v>
      </c>
      <c r="J23" s="4">
        <f t="shared" ref="J23" si="6">AVERAGE(J17:J22)</f>
        <v>179</v>
      </c>
      <c r="L23" s="4">
        <f t="shared" ref="L23" si="7">AVERAGE(L17:L22)</f>
        <v>186</v>
      </c>
      <c r="M23" s="4">
        <f t="shared" ref="M23" si="8">AVERAGE(M17:M22)</f>
        <v>228</v>
      </c>
      <c r="P23" s="4">
        <f t="shared" ref="P23" si="9">AVERAGE(P17:P22)</f>
        <v>53.833333333333336</v>
      </c>
      <c r="Q23" s="4">
        <f t="shared" ref="Q23" si="10">AVERAGE(Q17:Q22)</f>
        <v>56.166666666666664</v>
      </c>
      <c r="S23" s="4">
        <f t="shared" ref="S23:T23" si="11">AVERAGE(S17:S22)</f>
        <v>53.333333333333336</v>
      </c>
      <c r="T23" s="4">
        <f t="shared" si="11"/>
        <v>45.5</v>
      </c>
    </row>
    <row r="24" spans="1:29" x14ac:dyDescent="0.25">
      <c r="A24" s="4" t="s">
        <v>30</v>
      </c>
      <c r="B24" s="4">
        <f>STDEV(B17:B22)/SQRT(6)</f>
        <v>2.6161889160464784</v>
      </c>
      <c r="C24" s="4">
        <f t="shared" ref="C24" si="12">STDEV(C17:C22)/SQRT(6)</f>
        <v>2.9211869733608862</v>
      </c>
      <c r="E24" s="4">
        <f t="shared" ref="E24:F24" si="13">STDEV(E17:E22)/SQRT(6)</f>
        <v>3.5722697422102816</v>
      </c>
      <c r="F24" s="4">
        <f t="shared" si="13"/>
        <v>3.2804132530995416</v>
      </c>
      <c r="H24" s="4" t="s">
        <v>30</v>
      </c>
      <c r="I24" s="4">
        <f t="shared" ref="I24:J24" si="14">STDEV(I17:I22)/SQRT(6)</f>
        <v>10.796347118869022</v>
      </c>
      <c r="J24" s="4">
        <f t="shared" si="14"/>
        <v>6.6683331250520679</v>
      </c>
      <c r="L24" s="4">
        <f t="shared" ref="L24:M24" si="15">STDEV(L17:L22)/SQRT(6)</f>
        <v>6.0221812216726489</v>
      </c>
      <c r="M24" s="4">
        <f t="shared" si="15"/>
        <v>11.47170431975999</v>
      </c>
      <c r="P24" s="4">
        <f t="shared" ref="P24:Q24" si="16">STDEV(P17:P22)/SQRT(6)</f>
        <v>1.3270686158262923</v>
      </c>
      <c r="Q24" s="4">
        <f t="shared" si="16"/>
        <v>1.2758439472669758</v>
      </c>
      <c r="S24" s="4">
        <f t="shared" ref="S24:T24" si="17">STDEV(S17:S22)/SQRT(6)</f>
        <v>1.5202339001321843</v>
      </c>
      <c r="T24" s="4">
        <f t="shared" si="17"/>
        <v>1.4548768561863465</v>
      </c>
    </row>
    <row r="27" spans="1:29" x14ac:dyDescent="0.25">
      <c r="A27" s="4" t="s">
        <v>278</v>
      </c>
      <c r="B27" s="4" t="s">
        <v>25</v>
      </c>
      <c r="F27" s="4" t="s">
        <v>24</v>
      </c>
    </row>
    <row r="28" spans="1:29" x14ac:dyDescent="0.25">
      <c r="A28" s="4" t="s">
        <v>33</v>
      </c>
      <c r="B28" s="4" t="s">
        <v>22</v>
      </c>
      <c r="C28" s="4" t="s">
        <v>23</v>
      </c>
      <c r="D28" s="4" t="s">
        <v>22</v>
      </c>
      <c r="F28" s="4" t="s">
        <v>22</v>
      </c>
      <c r="G28" s="4" t="s">
        <v>23</v>
      </c>
      <c r="H28" s="4" t="s">
        <v>22</v>
      </c>
      <c r="L28" s="2"/>
    </row>
    <row r="29" spans="1:29" x14ac:dyDescent="0.25">
      <c r="B29" s="4">
        <v>75</v>
      </c>
      <c r="C29" s="4">
        <v>72</v>
      </c>
      <c r="D29" s="4">
        <v>72</v>
      </c>
      <c r="F29" s="4">
        <v>65.599999999999994</v>
      </c>
      <c r="G29" s="4">
        <v>66.7</v>
      </c>
      <c r="H29" s="4">
        <v>66.7</v>
      </c>
      <c r="L29" s="2"/>
      <c r="AB29" s="3"/>
      <c r="AC29" s="3"/>
    </row>
    <row r="30" spans="1:29" ht="13.95" customHeight="1" x14ac:dyDescent="0.25">
      <c r="B30" s="4">
        <v>66.7</v>
      </c>
      <c r="C30" s="4">
        <v>65</v>
      </c>
      <c r="D30" s="4">
        <v>65</v>
      </c>
      <c r="F30" s="4">
        <v>73.3</v>
      </c>
      <c r="G30" s="4">
        <v>75</v>
      </c>
      <c r="H30" s="4">
        <v>75</v>
      </c>
      <c r="AB30" s="3"/>
      <c r="AC30" s="3"/>
    </row>
    <row r="31" spans="1:29" ht="13.95" customHeight="1" x14ac:dyDescent="0.25">
      <c r="B31" s="4">
        <v>65</v>
      </c>
      <c r="C31" s="4">
        <v>66.7</v>
      </c>
      <c r="D31" s="4">
        <v>66.7</v>
      </c>
      <c r="F31" s="4">
        <v>72.5</v>
      </c>
      <c r="G31" s="4">
        <v>70</v>
      </c>
      <c r="H31" s="4">
        <v>64.17</v>
      </c>
    </row>
    <row r="32" spans="1:29" ht="13.95" customHeight="1" x14ac:dyDescent="0.25">
      <c r="B32" s="4">
        <v>71.599999999999994</v>
      </c>
      <c r="C32" s="4">
        <v>73.3</v>
      </c>
      <c r="D32" s="4">
        <v>75</v>
      </c>
      <c r="F32" s="4">
        <v>68.3</v>
      </c>
      <c r="G32" s="4">
        <v>67.5</v>
      </c>
      <c r="H32" s="4">
        <v>66.67</v>
      </c>
    </row>
    <row r="33" spans="1:8" ht="13.95" customHeight="1" x14ac:dyDescent="0.25">
      <c r="B33" s="4">
        <v>66.67</v>
      </c>
      <c r="C33" s="4">
        <v>67.5</v>
      </c>
      <c r="D33" s="4">
        <v>59.17</v>
      </c>
      <c r="F33" s="4">
        <v>72</v>
      </c>
      <c r="G33" s="4">
        <v>73</v>
      </c>
      <c r="H33" s="4">
        <v>73</v>
      </c>
    </row>
    <row r="34" spans="1:8" ht="13.95" customHeight="1" x14ac:dyDescent="0.25">
      <c r="B34" s="4">
        <v>62.5</v>
      </c>
      <c r="C34" s="4">
        <v>68.3</v>
      </c>
      <c r="D34" s="4">
        <v>67.5</v>
      </c>
      <c r="F34" s="4">
        <v>73.3</v>
      </c>
      <c r="G34" s="4">
        <v>66.7</v>
      </c>
      <c r="H34" s="4">
        <v>71.599999999999994</v>
      </c>
    </row>
    <row r="35" spans="1:8" x14ac:dyDescent="0.25">
      <c r="A35" s="4" t="s">
        <v>28</v>
      </c>
      <c r="B35" s="4">
        <f>AVERAGE(B29:B34)</f>
        <v>67.911666666666662</v>
      </c>
      <c r="C35" s="4">
        <f t="shared" ref="C35:H35" si="18">AVERAGE(C29:C34)</f>
        <v>68.8</v>
      </c>
      <c r="D35" s="4">
        <f t="shared" si="18"/>
        <v>67.561666666666667</v>
      </c>
      <c r="E35" s="4" t="e">
        <f t="shared" si="18"/>
        <v>#DIV/0!</v>
      </c>
      <c r="F35" s="4">
        <f t="shared" si="18"/>
        <v>70.833333333333329</v>
      </c>
      <c r="G35" s="4">
        <f t="shared" si="18"/>
        <v>69.816666666666663</v>
      </c>
      <c r="H35" s="4">
        <f t="shared" si="18"/>
        <v>69.523333333333326</v>
      </c>
    </row>
    <row r="36" spans="1:8" x14ac:dyDescent="0.25">
      <c r="A36" s="4" t="s">
        <v>30</v>
      </c>
      <c r="B36" s="4">
        <f>STDEV(B29:B34)/SQRT(6)</f>
        <v>1.8674589092608642</v>
      </c>
      <c r="C36" s="4">
        <f t="shared" ref="C36:H36" si="19">STDEV(C29:C34)/SQRT(6)</f>
        <v>1.3074147518417147</v>
      </c>
      <c r="D36" s="4">
        <f t="shared" si="19"/>
        <v>2.2565171048419828</v>
      </c>
      <c r="E36" s="4" t="e">
        <f t="shared" si="19"/>
        <v>#DIV/0!</v>
      </c>
      <c r="F36" s="4">
        <f t="shared" si="19"/>
        <v>1.2924567476107067</v>
      </c>
      <c r="G36" s="4">
        <f t="shared" si="19"/>
        <v>1.4355989845512025</v>
      </c>
      <c r="H36" s="4">
        <f t="shared" si="19"/>
        <v>1.7432205189756618</v>
      </c>
    </row>
    <row r="39" spans="1:8" x14ac:dyDescent="0.25">
      <c r="A39" s="4" t="s">
        <v>279</v>
      </c>
      <c r="B39" s="4" t="s">
        <v>25</v>
      </c>
      <c r="F39" s="4" t="s">
        <v>26</v>
      </c>
    </row>
    <row r="40" spans="1:8" x14ac:dyDescent="0.25">
      <c r="A40" s="4" t="s">
        <v>32</v>
      </c>
      <c r="B40" s="4" t="s">
        <v>22</v>
      </c>
      <c r="C40" s="4" t="s">
        <v>23</v>
      </c>
      <c r="D40" s="4" t="s">
        <v>22</v>
      </c>
      <c r="F40" s="4" t="s">
        <v>22</v>
      </c>
      <c r="G40" s="4" t="s">
        <v>23</v>
      </c>
      <c r="H40" s="4" t="s">
        <v>22</v>
      </c>
    </row>
    <row r="41" spans="1:8" ht="13.95" customHeight="1" x14ac:dyDescent="0.25">
      <c r="B41" s="4">
        <v>73.3</v>
      </c>
      <c r="C41" s="4">
        <v>75</v>
      </c>
      <c r="D41" s="4">
        <v>75</v>
      </c>
      <c r="F41" s="4">
        <v>65.599999999999994</v>
      </c>
      <c r="G41" s="4">
        <v>66.7</v>
      </c>
      <c r="H41" s="4">
        <v>66.7</v>
      </c>
    </row>
    <row r="42" spans="1:8" ht="13.95" customHeight="1" x14ac:dyDescent="0.25">
      <c r="B42" s="4">
        <v>66.7</v>
      </c>
      <c r="C42" s="4">
        <v>65</v>
      </c>
      <c r="D42" s="4">
        <v>65</v>
      </c>
      <c r="F42" s="4">
        <v>73.3</v>
      </c>
      <c r="G42" s="4">
        <v>80</v>
      </c>
      <c r="H42" s="4">
        <v>75</v>
      </c>
    </row>
    <row r="43" spans="1:8" ht="13.95" customHeight="1" x14ac:dyDescent="0.25">
      <c r="B43" s="4">
        <v>65</v>
      </c>
      <c r="C43" s="4">
        <v>66.7</v>
      </c>
      <c r="D43" s="4">
        <v>66.7</v>
      </c>
      <c r="F43" s="4">
        <v>68.3</v>
      </c>
      <c r="G43" s="4">
        <v>71.599999999999994</v>
      </c>
      <c r="H43" s="4">
        <v>75</v>
      </c>
    </row>
    <row r="44" spans="1:8" ht="13.95" customHeight="1" x14ac:dyDescent="0.25">
      <c r="B44" s="4">
        <v>71.599999999999994</v>
      </c>
      <c r="C44" s="4">
        <v>73.3</v>
      </c>
      <c r="D44" s="4">
        <v>75</v>
      </c>
      <c r="F44" s="4">
        <v>75</v>
      </c>
      <c r="G44" s="4">
        <v>71.599999999999994</v>
      </c>
      <c r="H44" s="4">
        <v>73.3</v>
      </c>
    </row>
    <row r="45" spans="1:8" ht="13.95" customHeight="1" x14ac:dyDescent="0.25">
      <c r="B45" s="4">
        <v>70</v>
      </c>
      <c r="C45" s="4">
        <v>68.3</v>
      </c>
      <c r="D45" s="4">
        <v>66.7</v>
      </c>
      <c r="F45" s="4">
        <v>71.599999999999994</v>
      </c>
      <c r="G45" s="4">
        <v>75</v>
      </c>
      <c r="H45" s="4">
        <v>76.599999999999994</v>
      </c>
    </row>
    <row r="46" spans="1:8" ht="13.95" customHeight="1" x14ac:dyDescent="0.25">
      <c r="B46" s="4">
        <v>75</v>
      </c>
      <c r="C46" s="4">
        <v>73.33</v>
      </c>
      <c r="D46" s="4">
        <v>73.33</v>
      </c>
      <c r="F46" s="4">
        <v>73.3</v>
      </c>
      <c r="G46" s="4">
        <v>66.7</v>
      </c>
      <c r="H46" s="4">
        <v>71.599999999999994</v>
      </c>
    </row>
    <row r="47" spans="1:8" x14ac:dyDescent="0.25">
      <c r="A47" s="4" t="s">
        <v>28</v>
      </c>
      <c r="B47" s="4">
        <f>AVERAGE(B41:B46)</f>
        <v>70.266666666666666</v>
      </c>
      <c r="C47" s="4">
        <f t="shared" ref="C47:H47" si="20">AVERAGE(C41:C46)</f>
        <v>70.271666666666661</v>
      </c>
      <c r="D47" s="4">
        <f t="shared" si="20"/>
        <v>70.288333333333327</v>
      </c>
      <c r="E47" s="4" t="e">
        <f t="shared" si="20"/>
        <v>#DIV/0!</v>
      </c>
      <c r="F47" s="4">
        <f t="shared" si="20"/>
        <v>71.183333333333323</v>
      </c>
      <c r="G47" s="4">
        <f t="shared" si="20"/>
        <v>71.933333333333323</v>
      </c>
      <c r="H47" s="4">
        <f t="shared" si="20"/>
        <v>73.033333333333346</v>
      </c>
    </row>
    <row r="48" spans="1:8" x14ac:dyDescent="0.25">
      <c r="A48" s="4" t="s">
        <v>30</v>
      </c>
      <c r="B48" s="4">
        <f>STDEV(B41:B46)/SQRT(6)</f>
        <v>1.5696425636997031</v>
      </c>
      <c r="C48" s="4">
        <f t="shared" ref="C48:H48" si="21">STDEV(C41:C46)/SQRT(6)</f>
        <v>1.6863776102772605</v>
      </c>
      <c r="D48" s="4">
        <f t="shared" si="21"/>
        <v>1.8918252503277824</v>
      </c>
      <c r="E48" s="4" t="e">
        <f t="shared" si="21"/>
        <v>#DIV/0!</v>
      </c>
      <c r="F48" s="4">
        <f t="shared" si="21"/>
        <v>1.4513020973518158</v>
      </c>
      <c r="G48" s="4">
        <f t="shared" si="21"/>
        <v>2.0774450119745111</v>
      </c>
      <c r="H48" s="4">
        <f t="shared" si="21"/>
        <v>1.4456063702743482</v>
      </c>
    </row>
    <row r="51" spans="1:7" x14ac:dyDescent="0.25">
      <c r="A51" s="4" t="s">
        <v>280</v>
      </c>
      <c r="B51" s="4" t="s">
        <v>31</v>
      </c>
      <c r="C51" s="4" t="s">
        <v>16</v>
      </c>
      <c r="D51" s="4" t="s">
        <v>17</v>
      </c>
      <c r="E51" s="4" t="s">
        <v>18</v>
      </c>
      <c r="F51" s="4" t="s">
        <v>19</v>
      </c>
      <c r="G51" s="4" t="s">
        <v>20</v>
      </c>
    </row>
    <row r="52" spans="1:7" ht="13.95" customHeight="1" x14ac:dyDescent="0.25">
      <c r="A52" s="4" t="s">
        <v>34</v>
      </c>
      <c r="B52" s="4" t="s">
        <v>28</v>
      </c>
      <c r="C52" s="4">
        <v>44.203800000000001</v>
      </c>
      <c r="D52" s="4">
        <v>22.860499999999998</v>
      </c>
      <c r="E52" s="4">
        <v>12.811185714285715</v>
      </c>
      <c r="F52" s="4">
        <v>13.947871428571428</v>
      </c>
      <c r="G52" s="4">
        <v>3.2874857142857143</v>
      </c>
    </row>
    <row r="53" spans="1:7" ht="13.95" customHeight="1" x14ac:dyDescent="0.25">
      <c r="B53" s="4" t="s">
        <v>30</v>
      </c>
      <c r="C53" s="4">
        <v>1.5209545918521665</v>
      </c>
      <c r="D53" s="4">
        <v>0.32703852474390038</v>
      </c>
      <c r="E53" s="4">
        <v>0.51288325852063876</v>
      </c>
      <c r="F53" s="4">
        <v>1.0112887773986841</v>
      </c>
      <c r="G53" s="4">
        <v>0.83432370428833891</v>
      </c>
    </row>
    <row r="54" spans="1:7" ht="13.95" customHeight="1" x14ac:dyDescent="0.25"/>
    <row r="55" spans="1:7" x14ac:dyDescent="0.25">
      <c r="B55" s="4" t="s">
        <v>15</v>
      </c>
      <c r="C55" s="4" t="s">
        <v>16</v>
      </c>
      <c r="D55" s="4" t="s">
        <v>17</v>
      </c>
      <c r="E55" s="4" t="s">
        <v>18</v>
      </c>
      <c r="F55" s="4" t="s">
        <v>19</v>
      </c>
      <c r="G55" s="4" t="s">
        <v>20</v>
      </c>
    </row>
    <row r="56" spans="1:7" ht="13.95" customHeight="1" x14ac:dyDescent="0.25">
      <c r="B56" s="4" t="s">
        <v>28</v>
      </c>
      <c r="C56" s="4">
        <v>39.758757142857135</v>
      </c>
      <c r="D56" s="4">
        <v>22.773900000000001</v>
      </c>
      <c r="E56" s="4">
        <v>14.306457142857141</v>
      </c>
      <c r="F56" s="4">
        <v>16.946442857142859</v>
      </c>
      <c r="G56" s="4">
        <v>3.8763571428571426</v>
      </c>
    </row>
    <row r="57" spans="1:7" x14ac:dyDescent="0.25">
      <c r="B57" s="4" t="s">
        <v>30</v>
      </c>
      <c r="C57" s="4">
        <v>1.2582953105306409</v>
      </c>
      <c r="D57" s="4">
        <v>0.97980522068224873</v>
      </c>
      <c r="E57" s="4">
        <v>0.62415445656204216</v>
      </c>
      <c r="F57" s="4">
        <v>1.2335370982621936</v>
      </c>
      <c r="G57" s="4">
        <v>0.66134474615385419</v>
      </c>
    </row>
    <row r="61" spans="1:7" x14ac:dyDescent="0.25">
      <c r="A61" s="4" t="s">
        <v>281</v>
      </c>
      <c r="B61" s="4" t="s">
        <v>31</v>
      </c>
      <c r="C61" s="4" t="s">
        <v>16</v>
      </c>
      <c r="D61" s="4" t="s">
        <v>17</v>
      </c>
      <c r="E61" s="4" t="s">
        <v>18</v>
      </c>
      <c r="F61" s="4" t="s">
        <v>19</v>
      </c>
      <c r="G61" s="4" t="s">
        <v>20</v>
      </c>
    </row>
    <row r="62" spans="1:7" x14ac:dyDescent="0.25">
      <c r="A62" s="4" t="s">
        <v>36</v>
      </c>
      <c r="B62" s="4" t="s">
        <v>28</v>
      </c>
      <c r="C62" s="4">
        <v>49.30219331499999</v>
      </c>
      <c r="D62" s="4">
        <v>23.490061923333332</v>
      </c>
      <c r="E62" s="4">
        <v>11.474847551666665</v>
      </c>
      <c r="F62" s="4">
        <v>10.195060982333333</v>
      </c>
      <c r="G62" s="4">
        <v>1.7433506416666666</v>
      </c>
    </row>
    <row r="63" spans="1:7" x14ac:dyDescent="0.25">
      <c r="B63" s="4" t="s">
        <v>30</v>
      </c>
      <c r="C63" s="4">
        <v>1.8589634550098595</v>
      </c>
      <c r="D63" s="4">
        <v>0.93797209843411611</v>
      </c>
      <c r="E63" s="4">
        <v>1.0524444715710997</v>
      </c>
      <c r="F63" s="4">
        <v>0.35627722161614711</v>
      </c>
      <c r="G63" s="4">
        <v>8.0784139601978E-2</v>
      </c>
    </row>
    <row r="65" spans="2:17" x14ac:dyDescent="0.25">
      <c r="B65" s="4" t="s">
        <v>15</v>
      </c>
      <c r="C65" s="4" t="s">
        <v>16</v>
      </c>
      <c r="D65" s="4" t="s">
        <v>17</v>
      </c>
      <c r="E65" s="4" t="s">
        <v>18</v>
      </c>
      <c r="F65" s="4" t="s">
        <v>19</v>
      </c>
      <c r="G65" s="4" t="s">
        <v>20</v>
      </c>
    </row>
    <row r="66" spans="2:17" x14ac:dyDescent="0.25">
      <c r="B66" s="4" t="s">
        <v>28</v>
      </c>
      <c r="C66" s="4">
        <v>52.773742770000005</v>
      </c>
      <c r="D66" s="4">
        <v>21.02294503666667</v>
      </c>
      <c r="E66" s="4">
        <v>10.313967343666667</v>
      </c>
      <c r="F66" s="4">
        <v>9.4289661658333337</v>
      </c>
      <c r="G66" s="4">
        <v>1.7477771013333332</v>
      </c>
    </row>
    <row r="67" spans="2:17" x14ac:dyDescent="0.25">
      <c r="B67" s="4" t="s">
        <v>30</v>
      </c>
      <c r="C67" s="4">
        <v>1.7795598750670629</v>
      </c>
      <c r="D67" s="4">
        <v>1.4524744071084716</v>
      </c>
      <c r="E67" s="4">
        <v>0.58230191577575863</v>
      </c>
      <c r="F67" s="4">
        <v>0.32870577461376821</v>
      </c>
      <c r="G67" s="4">
        <v>0.16369004266349652</v>
      </c>
    </row>
    <row r="75" spans="2:17" x14ac:dyDescent="0.25">
      <c r="C75" s="9"/>
      <c r="D75" s="9"/>
      <c r="E75" s="9"/>
      <c r="F75" s="9"/>
      <c r="G75" s="9"/>
      <c r="J75" s="3"/>
      <c r="K75" s="3"/>
      <c r="L75" s="3"/>
      <c r="M75" s="3"/>
      <c r="N75" s="3"/>
      <c r="O75" s="3"/>
      <c r="P75" s="3"/>
      <c r="Q75" s="3"/>
    </row>
    <row r="76" spans="2:17" x14ac:dyDescent="0.25">
      <c r="C76" s="9"/>
      <c r="D76" s="9"/>
      <c r="E76" s="9"/>
      <c r="F76" s="9"/>
      <c r="G76" s="9"/>
      <c r="J76" s="3"/>
      <c r="K76" s="3"/>
      <c r="L76" s="3"/>
      <c r="M76" s="3"/>
      <c r="N76" s="3"/>
      <c r="O76" s="3"/>
      <c r="P76" s="3"/>
      <c r="Q76" s="3"/>
    </row>
    <row r="77" spans="2:17" x14ac:dyDescent="0.25">
      <c r="J77" s="3"/>
      <c r="K77" s="3"/>
      <c r="L77" s="3"/>
      <c r="M77" s="3"/>
      <c r="N77" s="3"/>
      <c r="O77" s="3"/>
      <c r="P77" s="3"/>
      <c r="Q77" s="3"/>
    </row>
    <row r="78" spans="2:17" x14ac:dyDescent="0.25">
      <c r="J78" s="3"/>
      <c r="K78" s="3"/>
      <c r="L78" s="3"/>
      <c r="M78" s="3"/>
      <c r="N78" s="3"/>
      <c r="O78" s="3"/>
      <c r="P78" s="3"/>
      <c r="Q78" s="3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9384-CE86-4A3B-911F-6C69C36E5E9B}">
  <dimension ref="A1:AC102"/>
  <sheetViews>
    <sheetView topLeftCell="M4" workbookViewId="0">
      <selection activeCell="M4" sqref="A1:XFD1048576"/>
    </sheetView>
  </sheetViews>
  <sheetFormatPr defaultRowHeight="13.8" x14ac:dyDescent="0.25"/>
  <cols>
    <col min="1" max="1" width="13.109375" style="4" customWidth="1"/>
    <col min="2" max="2" width="14.77734375" style="4" customWidth="1"/>
    <col min="3" max="25" width="8.88671875" style="4"/>
    <col min="26" max="26" width="11.77734375" style="4" customWidth="1"/>
    <col min="27" max="27" width="8.88671875" style="4"/>
    <col min="28" max="28" width="12.44140625" style="4" customWidth="1"/>
    <col min="29" max="16384" width="8.88671875" style="4"/>
  </cols>
  <sheetData>
    <row r="1" spans="1:29" x14ac:dyDescent="0.25">
      <c r="A1" s="4" t="s">
        <v>275</v>
      </c>
      <c r="C1" s="4" t="s">
        <v>327</v>
      </c>
      <c r="D1" s="4" t="s">
        <v>325</v>
      </c>
      <c r="I1" s="4" t="s">
        <v>272</v>
      </c>
      <c r="Z1" s="4" t="s">
        <v>271</v>
      </c>
      <c r="AA1" s="4" t="s">
        <v>64</v>
      </c>
      <c r="AB1" s="10" t="s">
        <v>65</v>
      </c>
      <c r="AC1" s="4" t="s">
        <v>66</v>
      </c>
    </row>
    <row r="2" spans="1:29" ht="13.95" customHeight="1" x14ac:dyDescent="0.25">
      <c r="B2" s="4" t="s">
        <v>326</v>
      </c>
      <c r="C2" s="4">
        <v>93.8</v>
      </c>
      <c r="D2" s="4">
        <v>37.5</v>
      </c>
      <c r="J2" s="4" t="s">
        <v>63</v>
      </c>
      <c r="Z2" s="4" t="s">
        <v>67</v>
      </c>
      <c r="AA2" s="3">
        <v>100</v>
      </c>
      <c r="AB2" s="3">
        <v>0</v>
      </c>
      <c r="AC2" s="3">
        <v>90.15</v>
      </c>
    </row>
    <row r="3" spans="1:29" ht="13.95" customHeight="1" x14ac:dyDescent="0.25">
      <c r="C3" s="4">
        <v>96.67</v>
      </c>
      <c r="D3" s="4">
        <v>31.8</v>
      </c>
      <c r="J3" s="4">
        <v>0.5</v>
      </c>
      <c r="K3" s="4">
        <v>1.2906500000000001</v>
      </c>
      <c r="L3" s="4">
        <v>1.1900980000000001</v>
      </c>
      <c r="M3" s="4">
        <v>0.88805500000000004</v>
      </c>
      <c r="N3" s="4">
        <v>0.98086099999999998</v>
      </c>
      <c r="O3" s="4">
        <v>0.77235799999999999</v>
      </c>
      <c r="P3" s="4">
        <v>0.95238100000000003</v>
      </c>
      <c r="Q3" s="4">
        <v>1.082992</v>
      </c>
      <c r="R3" s="4">
        <v>1.3919410000000001</v>
      </c>
      <c r="S3" s="3"/>
      <c r="T3" s="3"/>
      <c r="U3" s="3"/>
      <c r="V3" s="3"/>
      <c r="W3" s="3"/>
      <c r="X3" s="3">
        <v>0.53887600000000002</v>
      </c>
      <c r="AA3" s="3">
        <v>100</v>
      </c>
      <c r="AB3" s="3">
        <v>0</v>
      </c>
      <c r="AC3" s="3">
        <v>0</v>
      </c>
    </row>
    <row r="4" spans="1:29" ht="13.95" customHeight="1" x14ac:dyDescent="0.25">
      <c r="C4" s="4">
        <v>94</v>
      </c>
      <c r="D4" s="4">
        <v>57.1</v>
      </c>
      <c r="J4" s="4">
        <v>1</v>
      </c>
      <c r="K4" s="4">
        <v>0.47764200000000001</v>
      </c>
      <c r="L4" s="4">
        <v>1.851264</v>
      </c>
      <c r="M4" s="4">
        <v>1.0881799999999999</v>
      </c>
      <c r="N4" s="4">
        <v>1.052632</v>
      </c>
      <c r="O4" s="4">
        <v>0.69105700000000003</v>
      </c>
      <c r="P4" s="4">
        <v>0.93701999999999996</v>
      </c>
      <c r="Q4" s="4">
        <v>1.1327849999999999</v>
      </c>
      <c r="R4" s="4">
        <v>0.970696</v>
      </c>
      <c r="S4" s="3">
        <v>0.68965500000000002</v>
      </c>
      <c r="T4" s="3">
        <v>0.85928490000000002</v>
      </c>
      <c r="U4" s="3">
        <v>0.79033600000000004</v>
      </c>
      <c r="V4" s="3"/>
      <c r="W4" s="3"/>
      <c r="X4" s="3">
        <v>0.84295600000000004</v>
      </c>
      <c r="AA4" s="3">
        <v>100</v>
      </c>
      <c r="AB4" s="3">
        <v>0</v>
      </c>
      <c r="AC4" s="3">
        <v>1.78</v>
      </c>
    </row>
    <row r="5" spans="1:29" ht="13.95" customHeight="1" x14ac:dyDescent="0.25">
      <c r="B5" s="4" t="s">
        <v>28</v>
      </c>
      <c r="C5" s="4">
        <f>AVERAGE(C2:C4)</f>
        <v>94.823333333333338</v>
      </c>
      <c r="D5" s="4">
        <f>AVERAGE(D2:D4)</f>
        <v>42.133333333333333</v>
      </c>
      <c r="J5" s="4">
        <v>1.5</v>
      </c>
      <c r="K5" s="4">
        <v>1.0670729999999999</v>
      </c>
      <c r="L5" s="4">
        <v>1.851264</v>
      </c>
      <c r="M5" s="4">
        <v>1.1444650000000001</v>
      </c>
      <c r="N5" s="4">
        <v>1.1164270000000001</v>
      </c>
      <c r="O5" s="4">
        <v>0.91463399999999995</v>
      </c>
      <c r="P5" s="4">
        <v>1.0291859999999999</v>
      </c>
      <c r="Q5" s="4">
        <v>1.020751</v>
      </c>
      <c r="R5" s="4">
        <v>1.0439560000000001</v>
      </c>
      <c r="S5" s="3">
        <v>0.90996200000000005</v>
      </c>
      <c r="T5" s="3">
        <v>0.92272200000000004</v>
      </c>
      <c r="U5" s="3">
        <v>0.78214600000000001</v>
      </c>
      <c r="V5" s="3">
        <v>0.82864300000000002</v>
      </c>
      <c r="W5" s="3"/>
      <c r="X5" s="3">
        <v>0.92763700000000004</v>
      </c>
      <c r="AA5" s="3">
        <v>100</v>
      </c>
      <c r="AB5" s="3">
        <v>0</v>
      </c>
      <c r="AC5" s="3">
        <v>4.34</v>
      </c>
    </row>
    <row r="6" spans="1:29" ht="13.95" customHeight="1" x14ac:dyDescent="0.25">
      <c r="B6" s="4" t="s">
        <v>30</v>
      </c>
      <c r="C6" s="4">
        <f>STDEV(C2:C4)/SQRT(3)</f>
        <v>0.92513662654646844</v>
      </c>
      <c r="D6" s="4">
        <f>STDEV(D2:D4)/SQRT(3)</f>
        <v>7.6621000892560573</v>
      </c>
      <c r="J6" s="4">
        <v>2</v>
      </c>
      <c r="K6" s="4">
        <v>1.25</v>
      </c>
      <c r="L6" s="4">
        <v>1.1900980000000001</v>
      </c>
      <c r="M6" s="4">
        <v>1.1944969999999999</v>
      </c>
      <c r="N6" s="4">
        <v>1.1084529999999999</v>
      </c>
      <c r="O6" s="4">
        <v>1.3821140000000001</v>
      </c>
      <c r="P6" s="4">
        <v>0.89093699999999998</v>
      </c>
      <c r="Q6" s="4">
        <v>0.99585500000000005</v>
      </c>
      <c r="R6" s="4">
        <v>1.025641</v>
      </c>
      <c r="S6" s="3">
        <v>1.034483</v>
      </c>
      <c r="T6" s="3">
        <v>0.7843137</v>
      </c>
      <c r="U6" s="3">
        <v>0.84357099999999996</v>
      </c>
      <c r="V6" s="3">
        <v>1.1006880000000001</v>
      </c>
      <c r="W6" s="3"/>
      <c r="X6" s="3">
        <v>0.99692099999999995</v>
      </c>
      <c r="AA6" s="3">
        <v>100</v>
      </c>
      <c r="AB6" s="3">
        <v>0</v>
      </c>
      <c r="AC6" s="3">
        <v>0</v>
      </c>
    </row>
    <row r="7" spans="1:29" ht="13.95" customHeight="1" x14ac:dyDescent="0.25">
      <c r="A7" s="4" t="s">
        <v>273</v>
      </c>
      <c r="B7" s="4" t="s">
        <v>9</v>
      </c>
      <c r="C7" s="4" t="s">
        <v>1</v>
      </c>
      <c r="E7" s="4" t="s">
        <v>274</v>
      </c>
      <c r="F7" s="4" t="s">
        <v>9</v>
      </c>
      <c r="G7" s="4" t="s">
        <v>1</v>
      </c>
      <c r="J7" s="4">
        <v>2.5</v>
      </c>
      <c r="K7" s="4">
        <v>1.2601629999999999</v>
      </c>
      <c r="L7" s="4">
        <v>0.85951500000000003</v>
      </c>
      <c r="M7" s="4">
        <v>1.1069420000000001</v>
      </c>
      <c r="N7" s="4">
        <v>1.1244019999999999</v>
      </c>
      <c r="O7" s="4">
        <v>1.199187</v>
      </c>
      <c r="P7" s="4">
        <v>1.1981569999999999</v>
      </c>
      <c r="Q7" s="4">
        <v>0.89626899999999998</v>
      </c>
      <c r="R7" s="4">
        <v>0.87912100000000004</v>
      </c>
      <c r="S7" s="3">
        <v>1.063218</v>
      </c>
      <c r="T7" s="3">
        <v>0.87658590000000003</v>
      </c>
      <c r="U7" s="3">
        <v>0.91728100000000001</v>
      </c>
      <c r="V7" s="3">
        <v>1.1069420000000001</v>
      </c>
      <c r="W7" s="3">
        <v>1.09375</v>
      </c>
      <c r="X7" s="3">
        <v>0.99307199999999995</v>
      </c>
      <c r="AA7" s="3">
        <v>100</v>
      </c>
      <c r="AB7" s="3">
        <v>5.13</v>
      </c>
      <c r="AC7" s="3">
        <v>21.39</v>
      </c>
    </row>
    <row r="8" spans="1:29" ht="13.95" customHeight="1" x14ac:dyDescent="0.25">
      <c r="A8" s="4" t="s">
        <v>61</v>
      </c>
      <c r="B8" s="4">
        <v>6.8396299999999997</v>
      </c>
      <c r="C8" s="4">
        <v>3.1320000000000001</v>
      </c>
      <c r="E8" s="4" t="s">
        <v>62</v>
      </c>
      <c r="F8" s="4">
        <v>36.622450000000001</v>
      </c>
      <c r="G8" s="4">
        <v>12.347379999999999</v>
      </c>
      <c r="J8" s="4">
        <v>3</v>
      </c>
      <c r="K8" s="4">
        <v>1.2601629999999999</v>
      </c>
      <c r="L8" s="4">
        <v>0.33058300000000002</v>
      </c>
      <c r="M8" s="4">
        <v>1.125704</v>
      </c>
      <c r="N8" s="4">
        <v>1.164274</v>
      </c>
      <c r="O8" s="4">
        <v>1.1788620000000001</v>
      </c>
      <c r="P8" s="4">
        <v>1.0445469999999999</v>
      </c>
      <c r="Q8" s="4">
        <v>0.89626899999999998</v>
      </c>
      <c r="R8" s="4">
        <v>0.69597100000000001</v>
      </c>
      <c r="S8" s="3">
        <v>1.1398470000000001</v>
      </c>
      <c r="T8" s="3">
        <v>0.95732410000000001</v>
      </c>
      <c r="U8" s="3">
        <v>1.1588860000000001</v>
      </c>
      <c r="V8" s="3">
        <v>1.060038</v>
      </c>
      <c r="W8" s="3">
        <v>1.1328130000000001</v>
      </c>
      <c r="X8" s="3">
        <v>1.0123169999999999</v>
      </c>
      <c r="AA8" s="3">
        <v>100</v>
      </c>
      <c r="AB8" s="3">
        <v>8.2100000000000009</v>
      </c>
      <c r="AC8" s="3">
        <v>28.1</v>
      </c>
    </row>
    <row r="9" spans="1:29" ht="13.95" customHeight="1" x14ac:dyDescent="0.25">
      <c r="B9" s="4">
        <v>8.8953100000000003</v>
      </c>
      <c r="C9" s="4">
        <v>5.2647399999999998</v>
      </c>
      <c r="F9" s="4">
        <v>40.904389999999999</v>
      </c>
      <c r="G9" s="4">
        <v>31.922699999999999</v>
      </c>
      <c r="J9" s="4">
        <v>3.5</v>
      </c>
      <c r="K9" s="4">
        <v>1.199187</v>
      </c>
      <c r="L9" s="4">
        <v>0.39669900000000002</v>
      </c>
      <c r="M9" s="4">
        <v>0.96310200000000001</v>
      </c>
      <c r="N9" s="4">
        <v>1.08453</v>
      </c>
      <c r="O9" s="4">
        <v>0.99593500000000001</v>
      </c>
      <c r="P9" s="4">
        <v>1.075269</v>
      </c>
      <c r="Q9" s="4">
        <v>0.88382099999999997</v>
      </c>
      <c r="R9" s="4">
        <v>0.87912100000000004</v>
      </c>
      <c r="S9" s="3">
        <v>1.0536399999999999</v>
      </c>
      <c r="T9" s="3">
        <v>1.0495962999999999</v>
      </c>
      <c r="U9" s="3">
        <v>1.5110570000000001</v>
      </c>
      <c r="V9" s="3">
        <v>0.969356</v>
      </c>
      <c r="W9" s="3">
        <v>0.95052099999999995</v>
      </c>
      <c r="X9" s="3">
        <v>1.3933800000000001</v>
      </c>
      <c r="AA9" s="3">
        <v>100</v>
      </c>
      <c r="AB9" s="3">
        <v>0</v>
      </c>
      <c r="AC9" s="3">
        <v>9.77</v>
      </c>
    </row>
    <row r="10" spans="1:29" ht="13.95" customHeight="1" x14ac:dyDescent="0.25">
      <c r="B10" s="4">
        <v>6.9442899999999996</v>
      </c>
      <c r="C10" s="4">
        <v>5.2107099999999997</v>
      </c>
      <c r="F10" s="4">
        <v>29.955950000000001</v>
      </c>
      <c r="G10" s="4">
        <v>1.9813940000000001</v>
      </c>
      <c r="I10" s="4" t="s">
        <v>180</v>
      </c>
      <c r="J10" s="4">
        <v>4</v>
      </c>
      <c r="K10" s="4">
        <v>1.3313010000000001</v>
      </c>
      <c r="L10" s="4">
        <v>0.33058300000000002</v>
      </c>
      <c r="M10" s="4">
        <v>0.94433999999999996</v>
      </c>
      <c r="N10" s="4">
        <v>1.275917</v>
      </c>
      <c r="O10" s="4">
        <v>1.3414630000000001</v>
      </c>
      <c r="P10" s="4">
        <v>1.167435</v>
      </c>
      <c r="Q10" s="4">
        <v>0.92116600000000004</v>
      </c>
      <c r="R10" s="4">
        <v>0.98901099999999997</v>
      </c>
      <c r="S10" s="3">
        <v>1.3409960000000001</v>
      </c>
      <c r="T10" s="3">
        <v>1.2687428000000001</v>
      </c>
      <c r="U10" s="3">
        <v>1.347256</v>
      </c>
      <c r="V10" s="3">
        <v>0.93495899999999998</v>
      </c>
      <c r="W10" s="3">
        <v>0.82031299999999996</v>
      </c>
      <c r="X10" s="3">
        <v>1.3048500000000001</v>
      </c>
      <c r="AA10" s="3">
        <v>100</v>
      </c>
      <c r="AB10" s="3">
        <v>10.199999999999999</v>
      </c>
      <c r="AC10" s="3">
        <v>24.3</v>
      </c>
    </row>
    <row r="11" spans="1:29" ht="13.95" customHeight="1" x14ac:dyDescent="0.25">
      <c r="B11" s="4">
        <v>10.447100000000001</v>
      </c>
      <c r="C11" s="4">
        <v>3.8759100000000002</v>
      </c>
      <c r="F11" s="4">
        <v>25.24108</v>
      </c>
      <c r="G11" s="4">
        <v>27.227060000000002</v>
      </c>
      <c r="J11" s="4">
        <v>4.5</v>
      </c>
      <c r="K11" s="4">
        <v>1.2296750000000001</v>
      </c>
      <c r="L11" s="4">
        <v>0.13223299999999999</v>
      </c>
      <c r="M11" s="4">
        <v>0.78799200000000003</v>
      </c>
      <c r="N11" s="4">
        <v>1.244019</v>
      </c>
      <c r="O11" s="4">
        <v>1.1788620000000001</v>
      </c>
      <c r="P11" s="4">
        <v>1.321045</v>
      </c>
      <c r="Q11" s="4">
        <v>0.92116600000000004</v>
      </c>
      <c r="R11" s="4">
        <v>0.84249099999999999</v>
      </c>
      <c r="S11" s="3">
        <v>1.5900380000000001</v>
      </c>
      <c r="T11" s="3">
        <v>1.0899654000000001</v>
      </c>
      <c r="U11" s="3">
        <v>1.2858309999999999</v>
      </c>
      <c r="V11" s="3">
        <v>0.90994399999999998</v>
      </c>
      <c r="W11" s="3">
        <v>0.67708299999999999</v>
      </c>
      <c r="X11" s="3">
        <v>1.320246</v>
      </c>
      <c r="AA11" s="3">
        <v>100</v>
      </c>
      <c r="AB11" s="3">
        <v>64.8</v>
      </c>
      <c r="AC11" s="3">
        <v>53</v>
      </c>
    </row>
    <row r="12" spans="1:29" ht="13.95" customHeight="1" x14ac:dyDescent="0.25">
      <c r="B12" s="4">
        <v>7.5804600000000004</v>
      </c>
      <c r="C12" s="4">
        <v>2.62039</v>
      </c>
      <c r="F12" s="4">
        <v>67.076809999999995</v>
      </c>
      <c r="G12" s="4">
        <v>26.15503</v>
      </c>
      <c r="J12" s="4">
        <v>5</v>
      </c>
      <c r="K12" s="4">
        <v>1.3414630000000001</v>
      </c>
      <c r="L12" s="4">
        <v>0.39669900000000002</v>
      </c>
      <c r="M12" s="4">
        <v>0.58161399999999996</v>
      </c>
      <c r="N12" s="4">
        <v>1.4354070000000001</v>
      </c>
      <c r="O12" s="4">
        <v>1.4227639999999999</v>
      </c>
      <c r="P12" s="4">
        <v>1.2903230000000001</v>
      </c>
      <c r="Q12" s="4">
        <v>0.908717</v>
      </c>
      <c r="R12" s="4">
        <v>0.91575099999999998</v>
      </c>
      <c r="S12" s="3">
        <v>0.363985</v>
      </c>
      <c r="T12" s="3">
        <v>1.1937716</v>
      </c>
      <c r="U12" s="3">
        <v>1.2735460000000001</v>
      </c>
      <c r="V12" s="3">
        <v>0.87554699999999996</v>
      </c>
      <c r="W12" s="3">
        <v>6.5103999999999995E-2</v>
      </c>
      <c r="X12" s="3">
        <v>1.3048500000000001</v>
      </c>
      <c r="AA12" s="3">
        <v>100</v>
      </c>
      <c r="AB12" s="3">
        <v>0</v>
      </c>
      <c r="AC12" s="3">
        <v>54</v>
      </c>
    </row>
    <row r="13" spans="1:29" ht="13.95" customHeight="1" x14ac:dyDescent="0.25">
      <c r="B13" s="4">
        <v>6.7664999999999997</v>
      </c>
      <c r="C13" s="4">
        <v>4.0759299999999996</v>
      </c>
      <c r="F13" s="4">
        <v>48.09046</v>
      </c>
      <c r="G13" s="4">
        <v>-4.8405500000000004</v>
      </c>
      <c r="J13" s="4">
        <v>5.5</v>
      </c>
      <c r="K13" s="4">
        <v>1.504065</v>
      </c>
      <c r="L13" s="4">
        <v>0.19835</v>
      </c>
      <c r="M13" s="4">
        <v>0.47529700000000003</v>
      </c>
      <c r="N13" s="4">
        <v>1.291866</v>
      </c>
      <c r="O13" s="4">
        <v>1.0569109999999999</v>
      </c>
      <c r="P13" s="4">
        <v>1.182796</v>
      </c>
      <c r="Q13" s="4">
        <v>0.80913199999999996</v>
      </c>
      <c r="R13" s="4">
        <v>0.89743600000000001</v>
      </c>
      <c r="S13" s="3">
        <v>0.53639800000000004</v>
      </c>
      <c r="T13" s="3">
        <v>1.3956170999999999</v>
      </c>
      <c r="U13" s="3">
        <v>1.236691</v>
      </c>
      <c r="V13" s="3">
        <v>0.78486599999999995</v>
      </c>
      <c r="W13" s="3">
        <v>0</v>
      </c>
      <c r="X13" s="3">
        <v>1.227868</v>
      </c>
      <c r="AA13" s="3">
        <v>100</v>
      </c>
      <c r="AB13" s="3">
        <v>7.5</v>
      </c>
      <c r="AC13" s="3">
        <v>64</v>
      </c>
    </row>
    <row r="14" spans="1:29" ht="13.95" customHeight="1" x14ac:dyDescent="0.25">
      <c r="B14" s="4">
        <v>10.3893</v>
      </c>
      <c r="C14" s="4">
        <v>3.1412900000000001</v>
      </c>
      <c r="F14" s="4">
        <v>45.193930000000002</v>
      </c>
      <c r="G14" s="4">
        <v>7.4613100000000001</v>
      </c>
      <c r="J14" s="4">
        <v>6</v>
      </c>
      <c r="K14" s="4">
        <v>1.4735769999999999</v>
      </c>
      <c r="L14" s="4">
        <v>0.19835</v>
      </c>
      <c r="M14" s="4">
        <v>0.49405900000000003</v>
      </c>
      <c r="N14" s="4">
        <v>1.299841</v>
      </c>
      <c r="O14" s="4">
        <v>0.83333299999999999</v>
      </c>
      <c r="P14" s="4">
        <v>1.3824879999999999</v>
      </c>
      <c r="Q14" s="4">
        <v>0.64730600000000005</v>
      </c>
      <c r="R14" s="4">
        <v>0.93406599999999995</v>
      </c>
      <c r="S14" s="3">
        <v>0.74712599999999996</v>
      </c>
      <c r="T14" s="3">
        <v>1.1130334</v>
      </c>
      <c r="U14" s="3">
        <v>1.2858309999999999</v>
      </c>
      <c r="V14" s="3">
        <v>0.64102599999999998</v>
      </c>
      <c r="W14" s="3">
        <v>0</v>
      </c>
      <c r="X14" s="3">
        <v>1.0969979999999999</v>
      </c>
      <c r="AA14" s="3">
        <v>100</v>
      </c>
      <c r="AB14" s="3">
        <v>47</v>
      </c>
      <c r="AC14" s="3">
        <v>84</v>
      </c>
    </row>
    <row r="15" spans="1:29" ht="13.95" customHeight="1" x14ac:dyDescent="0.25">
      <c r="B15" s="4">
        <v>6.2929000000000004</v>
      </c>
      <c r="C15" s="4">
        <v>3.9824099999999998</v>
      </c>
      <c r="F15" s="4">
        <v>48.621780000000001</v>
      </c>
      <c r="G15" s="4">
        <v>8.2872299999999992</v>
      </c>
      <c r="J15" s="4">
        <v>6.5</v>
      </c>
      <c r="K15" s="4">
        <v>1.402439</v>
      </c>
      <c r="L15" s="4">
        <v>0</v>
      </c>
      <c r="M15" s="4">
        <v>0.39399600000000001</v>
      </c>
      <c r="N15" s="4">
        <v>1.283892</v>
      </c>
      <c r="O15" s="4">
        <v>0.83333299999999999</v>
      </c>
      <c r="P15" s="4">
        <v>0</v>
      </c>
      <c r="Q15" s="4">
        <v>0.73444299999999996</v>
      </c>
      <c r="R15" s="4">
        <v>0.98901099999999997</v>
      </c>
      <c r="S15" s="3">
        <v>0.64176200000000005</v>
      </c>
      <c r="T15" s="3">
        <v>0.82468280000000005</v>
      </c>
      <c r="U15" s="3">
        <v>1.2653559999999999</v>
      </c>
      <c r="V15" s="3">
        <v>0.44402799999999998</v>
      </c>
      <c r="W15" s="3">
        <v>0</v>
      </c>
      <c r="X15" s="3">
        <v>0.63895299999999999</v>
      </c>
    </row>
    <row r="16" spans="1:29" ht="13.95" customHeight="1" x14ac:dyDescent="0.25">
      <c r="B16" s="4">
        <v>7.0307899999999997</v>
      </c>
      <c r="C16" s="4">
        <v>5.0632000000000001</v>
      </c>
      <c r="F16" s="4">
        <v>69.514899999999997</v>
      </c>
      <c r="G16" s="4">
        <v>-21.536799999999999</v>
      </c>
      <c r="J16" s="4">
        <v>7</v>
      </c>
      <c r="K16" s="4">
        <v>1.4126019999999999</v>
      </c>
      <c r="L16" s="4">
        <v>0.13223299999999999</v>
      </c>
      <c r="M16" s="4">
        <v>0.27517200000000003</v>
      </c>
      <c r="N16" s="4">
        <v>0.98883600000000005</v>
      </c>
      <c r="O16" s="4">
        <v>0.38617899999999999</v>
      </c>
      <c r="P16" s="4">
        <v>0.90629800000000005</v>
      </c>
      <c r="Q16" s="4">
        <v>0.48547899999999999</v>
      </c>
      <c r="R16" s="4">
        <v>1.2454209999999999</v>
      </c>
      <c r="S16" s="3">
        <v>0.22988500000000001</v>
      </c>
      <c r="T16" s="3">
        <v>0.58823530000000002</v>
      </c>
      <c r="U16" s="3">
        <v>1.2448809999999999</v>
      </c>
      <c r="V16" s="3">
        <v>0.18448999999999999</v>
      </c>
      <c r="W16" s="3">
        <v>0</v>
      </c>
      <c r="X16" s="3">
        <v>0.30408000000000002</v>
      </c>
      <c r="Z16" s="4" t="s">
        <v>168</v>
      </c>
      <c r="AA16" s="3">
        <v>100</v>
      </c>
      <c r="AB16" s="4">
        <v>10.987692307692308</v>
      </c>
      <c r="AC16" s="4">
        <v>33.448461538461544</v>
      </c>
    </row>
    <row r="17" spans="1:29" ht="13.95" customHeight="1" x14ac:dyDescent="0.25">
      <c r="B17" s="4">
        <v>9.5734999999999992</v>
      </c>
      <c r="C17" s="4">
        <v>5.6132799999999996</v>
      </c>
      <c r="F17" s="4">
        <v>32.040100000000002</v>
      </c>
      <c r="G17" s="4">
        <v>4.8044950000000002</v>
      </c>
      <c r="J17" s="4">
        <v>7.5</v>
      </c>
      <c r="K17" s="4">
        <v>1.5752029999999999</v>
      </c>
      <c r="L17" s="4">
        <v>0.13223299999999999</v>
      </c>
      <c r="M17" s="4">
        <v>0.25641000000000003</v>
      </c>
      <c r="N17" s="4">
        <v>0.65390700000000002</v>
      </c>
      <c r="O17" s="4">
        <v>0.24390200000000001</v>
      </c>
      <c r="P17" s="4">
        <v>1.182796</v>
      </c>
      <c r="Q17" s="4">
        <v>0.62240899999999999</v>
      </c>
      <c r="R17" s="4">
        <v>0.73260099999999995</v>
      </c>
      <c r="S17" s="3"/>
      <c r="T17" s="3">
        <v>0.31141869999999999</v>
      </c>
      <c r="U17" s="3">
        <v>1.236691</v>
      </c>
      <c r="V17" s="3">
        <v>1.2508E-2</v>
      </c>
      <c r="W17" s="3">
        <v>0</v>
      </c>
      <c r="X17" s="3">
        <v>0.200154</v>
      </c>
      <c r="Z17" s="4" t="s">
        <v>183</v>
      </c>
      <c r="AA17" s="3">
        <v>0</v>
      </c>
      <c r="AB17" s="4">
        <v>5.7135517214917853</v>
      </c>
      <c r="AC17" s="4">
        <v>8.920847439202765</v>
      </c>
    </row>
    <row r="18" spans="1:29" ht="13.95" customHeight="1" x14ac:dyDescent="0.25">
      <c r="B18" s="4">
        <v>7.2811000000000003</v>
      </c>
      <c r="C18" s="4">
        <v>3.4240200000000001</v>
      </c>
      <c r="F18" s="4">
        <v>26.358920000000001</v>
      </c>
      <c r="G18" s="4">
        <v>20.455880000000001</v>
      </c>
      <c r="J18" s="4">
        <v>8</v>
      </c>
      <c r="K18" s="4">
        <v>1.4430890000000001</v>
      </c>
      <c r="L18" s="4">
        <v>0</v>
      </c>
      <c r="M18" s="4">
        <v>0.26891799999999999</v>
      </c>
      <c r="N18" s="4">
        <v>0.239234</v>
      </c>
      <c r="O18" s="4">
        <v>0.14227600000000001</v>
      </c>
      <c r="P18" s="4">
        <v>0.64516099999999998</v>
      </c>
      <c r="Q18" s="4">
        <v>0.36099700000000001</v>
      </c>
      <c r="R18" s="4">
        <v>0.82417600000000002</v>
      </c>
      <c r="S18" s="3"/>
      <c r="T18" s="3">
        <v>0.43829299999999999</v>
      </c>
      <c r="U18" s="3">
        <v>1.232596</v>
      </c>
      <c r="V18" s="3">
        <v>0</v>
      </c>
      <c r="W18" s="3">
        <v>0</v>
      </c>
      <c r="X18" s="3">
        <v>0.100077</v>
      </c>
    </row>
    <row r="19" spans="1:29" ht="13.95" customHeight="1" x14ac:dyDescent="0.25">
      <c r="B19" s="4">
        <v>4.9402699999999999</v>
      </c>
      <c r="C19" s="4">
        <v>6.0173899999999998</v>
      </c>
      <c r="F19" s="4">
        <v>46.674790000000002</v>
      </c>
      <c r="G19" s="4">
        <v>-1.0946</v>
      </c>
      <c r="J19" s="4">
        <v>8.5</v>
      </c>
      <c r="K19" s="4">
        <v>1.402439</v>
      </c>
      <c r="L19" s="4">
        <v>0</v>
      </c>
      <c r="M19" s="4">
        <v>0.22514100000000001</v>
      </c>
      <c r="N19" s="4">
        <v>1.5949000000000001E-2</v>
      </c>
      <c r="O19" s="4">
        <v>0.32520300000000002</v>
      </c>
      <c r="P19" s="4">
        <v>0.16897100000000001</v>
      </c>
      <c r="Q19" s="4">
        <v>0.31120500000000001</v>
      </c>
      <c r="R19" s="4">
        <v>0.64102599999999998</v>
      </c>
      <c r="S19" s="3"/>
      <c r="T19" s="3">
        <v>0.36332179999999997</v>
      </c>
      <c r="U19" s="3">
        <v>1.1097459999999999</v>
      </c>
      <c r="V19" s="3">
        <v>0</v>
      </c>
      <c r="W19" s="3">
        <v>0</v>
      </c>
      <c r="X19" s="3">
        <v>5.7736999999999997E-2</v>
      </c>
    </row>
    <row r="20" spans="1:29" ht="13.95" customHeight="1" x14ac:dyDescent="0.25">
      <c r="B20" s="4">
        <v>7.4222700000000001</v>
      </c>
      <c r="C20" s="4">
        <v>3.04955</v>
      </c>
      <c r="F20" s="4">
        <v>62.801949999999998</v>
      </c>
      <c r="G20" s="4">
        <v>-5.5663200000000002</v>
      </c>
      <c r="I20" s="4" t="s">
        <v>181</v>
      </c>
      <c r="J20" s="4">
        <v>9</v>
      </c>
      <c r="K20" s="4">
        <v>1.3211379999999999</v>
      </c>
      <c r="L20" s="4">
        <v>0</v>
      </c>
      <c r="M20" s="4">
        <v>0.12507799999999999</v>
      </c>
      <c r="N20" s="4">
        <v>7.9740000000000002E-3</v>
      </c>
      <c r="O20" s="4">
        <v>0.26422800000000002</v>
      </c>
      <c r="P20" s="4">
        <v>0.32258100000000001</v>
      </c>
      <c r="Q20" s="4">
        <v>0.27385999999999999</v>
      </c>
      <c r="R20" s="4">
        <v>1.318681</v>
      </c>
      <c r="S20" s="3"/>
      <c r="T20" s="3">
        <v>0.13264129999999999</v>
      </c>
      <c r="U20" s="3">
        <v>1.056511</v>
      </c>
      <c r="V20" s="3">
        <v>3.127E-3</v>
      </c>
      <c r="W20" s="3">
        <v>0</v>
      </c>
      <c r="X20" s="3">
        <v>8.8529999999999998E-2</v>
      </c>
    </row>
    <row r="21" spans="1:29" ht="13.95" customHeight="1" x14ac:dyDescent="0.25">
      <c r="B21" s="4">
        <v>8.5112299999999994</v>
      </c>
      <c r="C21" s="4">
        <v>8.4060000000000006</v>
      </c>
      <c r="F21" s="4">
        <v>30.42521</v>
      </c>
      <c r="G21" s="4">
        <v>8.0813600000000001</v>
      </c>
      <c r="J21" s="4">
        <v>9.5</v>
      </c>
      <c r="K21" s="4">
        <v>0.93495899999999998</v>
      </c>
      <c r="L21" s="4">
        <v>0</v>
      </c>
      <c r="M21" s="4">
        <v>0.10631599999999999</v>
      </c>
      <c r="N21" s="4">
        <v>0</v>
      </c>
      <c r="O21" s="4">
        <v>0.121951</v>
      </c>
      <c r="P21" s="4">
        <v>0.215054</v>
      </c>
      <c r="Q21" s="4">
        <v>0.348549</v>
      </c>
      <c r="R21" s="4">
        <v>0.82417600000000002</v>
      </c>
      <c r="S21" s="3"/>
      <c r="T21" s="3">
        <v>0.1268743</v>
      </c>
      <c r="U21" s="3">
        <v>1.0647009999999999</v>
      </c>
      <c r="V21" s="3">
        <v>0</v>
      </c>
      <c r="W21" s="3">
        <v>0</v>
      </c>
      <c r="X21" s="3">
        <v>0.119323</v>
      </c>
    </row>
    <row r="22" spans="1:29" ht="13.95" customHeight="1" x14ac:dyDescent="0.25">
      <c r="B22" s="4">
        <v>10.669</v>
      </c>
      <c r="C22" s="4">
        <v>3.19272</v>
      </c>
      <c r="F22" s="4">
        <v>65.276319999999998</v>
      </c>
      <c r="G22" s="4">
        <v>14.156929999999999</v>
      </c>
      <c r="J22" s="4">
        <v>10</v>
      </c>
      <c r="K22" s="4">
        <v>0.35569099999999998</v>
      </c>
      <c r="L22" s="4">
        <v>0</v>
      </c>
      <c r="M22" s="4">
        <v>0.14384</v>
      </c>
      <c r="N22" s="4">
        <v>2.3923E-2</v>
      </c>
      <c r="O22" s="4">
        <v>4.0649999999999999E-2</v>
      </c>
      <c r="P22" s="4">
        <v>0.122888</v>
      </c>
      <c r="Q22" s="4">
        <v>0.27385999999999999</v>
      </c>
      <c r="R22" s="4">
        <v>0.51282099999999997</v>
      </c>
      <c r="S22" s="3"/>
      <c r="T22" s="3">
        <v>6.3437099999999996E-2</v>
      </c>
      <c r="U22" s="3">
        <v>0.99099099999999996</v>
      </c>
      <c r="V22" s="3">
        <v>0</v>
      </c>
      <c r="W22" s="3">
        <v>0</v>
      </c>
      <c r="X22" s="3">
        <v>0.103926</v>
      </c>
    </row>
    <row r="23" spans="1:29" ht="13.95" customHeight="1" x14ac:dyDescent="0.25">
      <c r="B23" s="4">
        <v>6.6668900000000004</v>
      </c>
      <c r="C23" s="4">
        <v>5.4363099999999998</v>
      </c>
      <c r="F23" s="4">
        <v>46.487290000000002</v>
      </c>
      <c r="G23" s="4">
        <v>20.619009999999999</v>
      </c>
      <c r="J23" s="4">
        <v>10.5</v>
      </c>
      <c r="K23" s="4">
        <v>0.10162599999999999</v>
      </c>
      <c r="L23" s="4">
        <v>0</v>
      </c>
      <c r="M23" s="4">
        <v>8.1300999999999998E-2</v>
      </c>
      <c r="N23" s="4">
        <v>0.119617</v>
      </c>
      <c r="O23" s="4">
        <v>2.0324999999999999E-2</v>
      </c>
      <c r="P23" s="4">
        <v>0.215054</v>
      </c>
      <c r="Q23" s="4">
        <v>0.19917099999999999</v>
      </c>
      <c r="R23" s="4">
        <v>0.54945100000000002</v>
      </c>
      <c r="S23" s="3"/>
      <c r="T23" s="3">
        <v>2.8835099999999999E-2</v>
      </c>
      <c r="U23" s="3">
        <v>0.929566</v>
      </c>
      <c r="V23" s="3">
        <v>3.127E-3</v>
      </c>
      <c r="W23" s="3">
        <v>0</v>
      </c>
      <c r="X23" s="3">
        <v>6.5434999999999993E-2</v>
      </c>
    </row>
    <row r="24" spans="1:29" x14ac:dyDescent="0.25">
      <c r="B24" s="4">
        <v>10.0016</v>
      </c>
      <c r="C24" s="4">
        <v>3.5324900000000001</v>
      </c>
      <c r="F24" s="4">
        <v>44.822200000000002</v>
      </c>
      <c r="G24" s="4">
        <v>-10.864800000000001</v>
      </c>
      <c r="J24" s="4">
        <v>11</v>
      </c>
      <c r="K24" s="4">
        <v>1.0163E-2</v>
      </c>
      <c r="L24" s="4">
        <v>0</v>
      </c>
      <c r="M24" s="4">
        <v>8.1300999999999998E-2</v>
      </c>
      <c r="N24" s="4">
        <v>0</v>
      </c>
      <c r="O24" s="4">
        <v>0</v>
      </c>
      <c r="P24" s="4">
        <v>0</v>
      </c>
      <c r="Q24" s="4">
        <v>0.28630800000000001</v>
      </c>
      <c r="R24" s="4">
        <v>0.60439600000000004</v>
      </c>
      <c r="S24" s="3"/>
      <c r="T24" s="3">
        <v>0.84775089999999997</v>
      </c>
      <c r="U24" s="3">
        <v>0.83538100000000004</v>
      </c>
      <c r="V24" s="3">
        <v>0</v>
      </c>
      <c r="W24" s="3">
        <v>0</v>
      </c>
      <c r="X24" s="3">
        <v>0.100077</v>
      </c>
    </row>
    <row r="25" spans="1:29" x14ac:dyDescent="0.25">
      <c r="B25" s="4">
        <v>14.2935</v>
      </c>
      <c r="C25" s="4">
        <v>5.1984899999999996</v>
      </c>
      <c r="F25" s="4">
        <v>108.8997</v>
      </c>
      <c r="G25" s="4">
        <v>9.7284679999999994</v>
      </c>
      <c r="J25" s="4">
        <v>11.5</v>
      </c>
      <c r="K25" s="4">
        <v>1.0163E-2</v>
      </c>
      <c r="L25" s="4">
        <v>0</v>
      </c>
      <c r="M25" s="4">
        <v>6.8793000000000007E-2</v>
      </c>
      <c r="N25" s="4">
        <v>0</v>
      </c>
      <c r="O25" s="4">
        <v>0</v>
      </c>
      <c r="P25" s="4">
        <v>0.13824900000000001</v>
      </c>
      <c r="Q25" s="4">
        <v>0.22406699999999999</v>
      </c>
      <c r="R25" s="4">
        <v>0.14652000000000001</v>
      </c>
      <c r="S25" s="3"/>
      <c r="T25" s="3">
        <v>0.94579009999999997</v>
      </c>
      <c r="U25" s="3">
        <v>0.80671599999999999</v>
      </c>
      <c r="V25" s="3">
        <v>3.127E-3</v>
      </c>
      <c r="W25" s="3">
        <v>0</v>
      </c>
      <c r="X25" s="3">
        <v>0.14626600000000001</v>
      </c>
    </row>
    <row r="26" spans="1:29" x14ac:dyDescent="0.25">
      <c r="J26" s="4">
        <v>12</v>
      </c>
      <c r="K26" s="4">
        <v>0</v>
      </c>
      <c r="L26" s="4">
        <v>0</v>
      </c>
      <c r="M26" s="4">
        <v>3.7523000000000001E-2</v>
      </c>
      <c r="N26" s="4">
        <v>0</v>
      </c>
      <c r="O26" s="4">
        <v>0</v>
      </c>
      <c r="P26" s="4">
        <v>1.5361E-2</v>
      </c>
      <c r="Q26" s="4">
        <v>0.27385999999999999</v>
      </c>
      <c r="R26" s="4">
        <v>1.1904760000000001</v>
      </c>
      <c r="S26" s="3"/>
      <c r="T26" s="3">
        <v>0.37485580000000002</v>
      </c>
      <c r="U26" s="3">
        <v>0.82719100000000001</v>
      </c>
      <c r="V26" s="3">
        <v>6.254E-3</v>
      </c>
      <c r="W26" s="3">
        <v>0</v>
      </c>
      <c r="X26" s="3">
        <v>0.119323</v>
      </c>
    </row>
    <row r="27" spans="1:29" x14ac:dyDescent="0.25">
      <c r="A27" s="4" t="s">
        <v>28</v>
      </c>
      <c r="B27" s="4">
        <f>AVERAGE(B8:B25)</f>
        <v>8.3636466666666642</v>
      </c>
      <c r="C27" s="4">
        <f>AVERAGE(C8:C25)</f>
        <v>4.4576016666666662</v>
      </c>
      <c r="F27" s="4">
        <f>AVERAGE(F8:F25)</f>
        <v>48.611568333333338</v>
      </c>
      <c r="G27" s="4">
        <f>AVERAGE(G8:G25)</f>
        <v>8.2958431666666659</v>
      </c>
      <c r="J27" s="4">
        <v>12.5</v>
      </c>
      <c r="K27" s="4">
        <v>0</v>
      </c>
      <c r="L27" s="4">
        <v>0</v>
      </c>
      <c r="M27" s="4">
        <v>3.1269999999999999E-2</v>
      </c>
      <c r="N27" s="4">
        <v>0</v>
      </c>
      <c r="O27" s="4">
        <v>0</v>
      </c>
      <c r="P27" s="4">
        <v>9.2165999999999998E-2</v>
      </c>
      <c r="Q27" s="4">
        <v>0.17427500000000001</v>
      </c>
      <c r="R27" s="4">
        <v>0.12820500000000001</v>
      </c>
      <c r="S27" s="3"/>
      <c r="T27" s="3">
        <v>0.31141869999999999</v>
      </c>
      <c r="U27" s="3">
        <v>0.85995100000000002</v>
      </c>
      <c r="V27" s="3">
        <v>2.1888999999999999E-2</v>
      </c>
      <c r="W27" s="3">
        <v>0</v>
      </c>
      <c r="X27" s="3">
        <v>0.100077</v>
      </c>
    </row>
    <row r="28" spans="1:29" x14ac:dyDescent="0.25">
      <c r="A28" s="4" t="s">
        <v>30</v>
      </c>
      <c r="B28" s="4">
        <f>STDEV(B8:B25)/SQRT(18)</f>
        <v>0.52267378398515651</v>
      </c>
      <c r="C28" s="4">
        <f t="shared" ref="C28" si="0">STDEV(C8:C25)/SQRT(18)</f>
        <v>0.34076186757850119</v>
      </c>
      <c r="F28" s="4">
        <f>STDEV(F8:F25)/SQRT(18)</f>
        <v>4.8250835415789251</v>
      </c>
      <c r="G28" s="4">
        <f>STDEV(G8:G25)/SQRT(18)</f>
        <v>3.3091981597892812</v>
      </c>
      <c r="J28" s="4">
        <v>13</v>
      </c>
      <c r="K28" s="4">
        <v>0</v>
      </c>
      <c r="L28" s="4">
        <v>0</v>
      </c>
      <c r="M28" s="4">
        <v>1.2508E-2</v>
      </c>
      <c r="N28" s="4">
        <v>0</v>
      </c>
      <c r="O28" s="4">
        <v>0</v>
      </c>
      <c r="P28" s="4">
        <v>7.6804999999999998E-2</v>
      </c>
      <c r="Q28" s="4">
        <v>0.22406699999999999</v>
      </c>
      <c r="R28" s="4">
        <v>0.69597100000000001</v>
      </c>
      <c r="S28" s="3"/>
      <c r="T28" s="3">
        <v>8.0738199999999996E-2</v>
      </c>
      <c r="U28" s="3">
        <v>0.85176099999999999</v>
      </c>
      <c r="V28" s="3">
        <v>4.3777000000000003E-2</v>
      </c>
      <c r="W28" s="3">
        <v>0</v>
      </c>
      <c r="X28" s="3">
        <v>0.107775</v>
      </c>
    </row>
    <row r="29" spans="1:29" x14ac:dyDescent="0.25">
      <c r="J29" s="4">
        <v>13.5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6.2240999999999998E-2</v>
      </c>
      <c r="R29" s="4">
        <v>0.18315000000000001</v>
      </c>
      <c r="S29" s="3"/>
      <c r="T29" s="3">
        <v>0.24798149999999999</v>
      </c>
      <c r="U29" s="3">
        <v>0.85585599999999995</v>
      </c>
      <c r="V29" s="3">
        <v>0.12820500000000001</v>
      </c>
      <c r="W29" s="3">
        <v>0</v>
      </c>
      <c r="X29" s="3">
        <v>0.18090800000000001</v>
      </c>
    </row>
    <row r="30" spans="1:29" x14ac:dyDescent="0.25">
      <c r="J30" s="4">
        <v>14</v>
      </c>
      <c r="K30" s="4">
        <v>0</v>
      </c>
      <c r="L30" s="4">
        <v>0</v>
      </c>
      <c r="M30" s="4">
        <v>6.254E-3</v>
      </c>
      <c r="N30" s="4">
        <v>2.3923E-2</v>
      </c>
      <c r="O30" s="4">
        <v>0</v>
      </c>
      <c r="P30" s="4">
        <v>6.1443999999999999E-2</v>
      </c>
      <c r="Q30" s="4">
        <v>6.2240999999999998E-2</v>
      </c>
      <c r="R30" s="4">
        <v>0</v>
      </c>
      <c r="S30" s="3"/>
      <c r="T30" s="3">
        <v>0.11534030000000001</v>
      </c>
      <c r="U30" s="3">
        <v>0.84766600000000003</v>
      </c>
      <c r="V30" s="3">
        <v>0.25953700000000002</v>
      </c>
      <c r="W30" s="3">
        <v>0</v>
      </c>
      <c r="X30" s="3">
        <v>0.273287</v>
      </c>
    </row>
    <row r="31" spans="1:29" x14ac:dyDescent="0.25">
      <c r="J31" s="4">
        <v>14.5</v>
      </c>
      <c r="K31" s="4">
        <v>0</v>
      </c>
      <c r="L31" s="4">
        <v>0</v>
      </c>
      <c r="M31" s="4">
        <v>0</v>
      </c>
      <c r="N31" s="4">
        <v>7.9744999999999996E-2</v>
      </c>
      <c r="O31" s="4">
        <v>0</v>
      </c>
      <c r="P31" s="4">
        <v>6.1443999999999999E-2</v>
      </c>
      <c r="Q31" s="4">
        <v>9.9585000000000007E-2</v>
      </c>
      <c r="R31" s="4">
        <v>0</v>
      </c>
      <c r="S31" s="3"/>
      <c r="T31" s="3">
        <v>0.22491349999999999</v>
      </c>
      <c r="U31" s="3">
        <v>0.91728100000000001</v>
      </c>
      <c r="V31" s="3">
        <v>0.378361</v>
      </c>
      <c r="W31" s="3">
        <v>0</v>
      </c>
      <c r="X31" s="3">
        <v>0.24634300000000001</v>
      </c>
    </row>
    <row r="32" spans="1:29" x14ac:dyDescent="0.25">
      <c r="J32" s="4">
        <v>15</v>
      </c>
      <c r="K32" s="4">
        <v>1.0163E-2</v>
      </c>
      <c r="L32" s="4">
        <v>0</v>
      </c>
      <c r="M32" s="4">
        <v>0</v>
      </c>
      <c r="N32" s="4">
        <v>0.15151500000000001</v>
      </c>
      <c r="O32" s="4">
        <v>0</v>
      </c>
      <c r="P32" s="4">
        <v>6.1443999999999999E-2</v>
      </c>
      <c r="Q32" s="4">
        <v>9.9585000000000007E-2</v>
      </c>
      <c r="R32" s="4">
        <v>0</v>
      </c>
      <c r="S32" s="3"/>
      <c r="T32" s="3">
        <v>0.19031139999999999</v>
      </c>
      <c r="U32" s="3">
        <v>0.74119599999999997</v>
      </c>
      <c r="V32" s="3">
        <v>0.44402799999999998</v>
      </c>
      <c r="W32" s="3">
        <v>0</v>
      </c>
      <c r="X32" s="3">
        <v>0.273287</v>
      </c>
    </row>
    <row r="33" spans="10:24" x14ac:dyDescent="0.25">
      <c r="J33" s="4">
        <v>15.5</v>
      </c>
      <c r="K33" s="4">
        <v>1.0163E-2</v>
      </c>
      <c r="L33" s="4">
        <v>0</v>
      </c>
      <c r="M33" s="4">
        <v>0</v>
      </c>
      <c r="N33" s="4">
        <v>7.177E-2</v>
      </c>
      <c r="O33" s="4">
        <v>0</v>
      </c>
      <c r="P33" s="4">
        <v>0</v>
      </c>
      <c r="Q33" s="4">
        <v>8.7137000000000006E-2</v>
      </c>
      <c r="R33" s="4">
        <v>0</v>
      </c>
      <c r="S33" s="3"/>
      <c r="T33" s="3">
        <v>0.1787774</v>
      </c>
      <c r="U33" s="3">
        <v>0.76576599999999995</v>
      </c>
      <c r="V33" s="3">
        <v>0.49718600000000002</v>
      </c>
      <c r="W33" s="3">
        <v>0</v>
      </c>
      <c r="X33" s="3">
        <v>0.30792900000000001</v>
      </c>
    </row>
    <row r="34" spans="10:24" x14ac:dyDescent="0.25">
      <c r="J34" s="4">
        <v>16</v>
      </c>
      <c r="K34" s="4">
        <v>2.0324999999999999E-2</v>
      </c>
      <c r="L34" s="4">
        <v>0</v>
      </c>
      <c r="M34" s="4">
        <v>0</v>
      </c>
      <c r="N34" s="4">
        <v>4.7847000000000001E-2</v>
      </c>
      <c r="O34" s="4">
        <v>0</v>
      </c>
      <c r="P34" s="4">
        <v>6.1443999999999999E-2</v>
      </c>
      <c r="Q34" s="4">
        <v>7.4689000000000005E-2</v>
      </c>
      <c r="R34" s="4">
        <v>0</v>
      </c>
      <c r="S34" s="3"/>
      <c r="T34" s="3">
        <v>0.2422145</v>
      </c>
      <c r="U34" s="3">
        <v>0.70024600000000004</v>
      </c>
      <c r="V34" s="3">
        <v>0.53470899999999999</v>
      </c>
      <c r="W34" s="3">
        <v>0</v>
      </c>
      <c r="X34" s="3">
        <v>0.32717499999999999</v>
      </c>
    </row>
    <row r="35" spans="10:24" x14ac:dyDescent="0.25">
      <c r="J35" s="4">
        <v>16.5</v>
      </c>
      <c r="K35" s="4">
        <v>2.0324999999999999E-2</v>
      </c>
      <c r="L35" s="4">
        <v>0</v>
      </c>
      <c r="M35" s="4">
        <v>0</v>
      </c>
      <c r="N35" s="4">
        <v>7.177E-2</v>
      </c>
      <c r="O35" s="4">
        <v>0</v>
      </c>
      <c r="P35" s="4">
        <v>9.2165999999999998E-2</v>
      </c>
      <c r="Q35" s="4">
        <v>0.124482</v>
      </c>
      <c r="R35" s="4">
        <v>0</v>
      </c>
      <c r="S35" s="3"/>
      <c r="T35" s="3">
        <v>0.2364475</v>
      </c>
      <c r="U35" s="3">
        <v>0.65520100000000003</v>
      </c>
      <c r="V35" s="3"/>
      <c r="W35" s="3">
        <v>0</v>
      </c>
      <c r="X35" s="3">
        <v>0.37336399999999997</v>
      </c>
    </row>
    <row r="36" spans="10:24" x14ac:dyDescent="0.25">
      <c r="J36" s="4">
        <v>17</v>
      </c>
      <c r="K36" s="4">
        <v>3.0488000000000001E-2</v>
      </c>
      <c r="L36" s="4">
        <v>0</v>
      </c>
      <c r="M36" s="4">
        <v>2.5016E-2</v>
      </c>
      <c r="N36" s="4">
        <v>4.7847000000000001E-2</v>
      </c>
      <c r="O36" s="4">
        <v>2.0324999999999999E-2</v>
      </c>
      <c r="P36" s="4">
        <v>6.1443999999999999E-2</v>
      </c>
      <c r="Q36" s="4">
        <v>6.2240999999999998E-2</v>
      </c>
      <c r="R36" s="4">
        <v>0</v>
      </c>
      <c r="S36" s="3"/>
      <c r="T36" s="3">
        <v>0.2133795</v>
      </c>
      <c r="U36" s="3">
        <v>0.68386599999999997</v>
      </c>
      <c r="V36" s="3"/>
      <c r="W36" s="3">
        <v>0</v>
      </c>
      <c r="X36" s="3">
        <v>0.37336399999999997</v>
      </c>
    </row>
    <row r="37" spans="10:24" x14ac:dyDescent="0.25">
      <c r="J37" s="4">
        <v>17.5</v>
      </c>
      <c r="K37" s="4">
        <v>1.0163E-2</v>
      </c>
      <c r="L37" s="4">
        <v>0</v>
      </c>
      <c r="M37" s="4">
        <v>6.254E-3</v>
      </c>
      <c r="N37" s="4">
        <v>3.9871999999999998E-2</v>
      </c>
      <c r="O37" s="4">
        <v>0</v>
      </c>
      <c r="P37" s="4">
        <v>0</v>
      </c>
      <c r="Q37" s="4">
        <v>9.9585000000000007E-2</v>
      </c>
      <c r="R37" s="4">
        <v>0</v>
      </c>
      <c r="S37" s="3"/>
      <c r="T37" s="3">
        <v>0.26528259999999998</v>
      </c>
      <c r="U37" s="3">
        <v>0.65929599999999999</v>
      </c>
      <c r="V37" s="3"/>
      <c r="W37" s="3">
        <v>0</v>
      </c>
      <c r="X37" s="3">
        <v>0.350269</v>
      </c>
    </row>
    <row r="38" spans="10:24" x14ac:dyDescent="0.25">
      <c r="J38" s="4">
        <v>18</v>
      </c>
      <c r="K38" s="4">
        <v>2.0324999999999999E-2</v>
      </c>
      <c r="L38" s="4">
        <v>0.52893299999999999</v>
      </c>
      <c r="M38" s="4">
        <v>6.254E-3</v>
      </c>
      <c r="N38" s="4">
        <v>3.1898000000000003E-2</v>
      </c>
      <c r="O38" s="4">
        <v>0</v>
      </c>
      <c r="P38" s="4">
        <v>9.2165999999999998E-2</v>
      </c>
      <c r="Q38" s="4">
        <v>2.4896000000000001E-2</v>
      </c>
      <c r="R38" s="4">
        <v>0</v>
      </c>
      <c r="S38" s="3"/>
      <c r="T38" s="3">
        <v>0.2422145</v>
      </c>
      <c r="U38" s="3">
        <v>0.71253100000000003</v>
      </c>
      <c r="V38" s="3"/>
      <c r="W38" s="3">
        <v>0</v>
      </c>
      <c r="X38" s="3">
        <v>0.384911</v>
      </c>
    </row>
    <row r="39" spans="10:24" x14ac:dyDescent="0.25">
      <c r="J39" s="4">
        <v>18.5</v>
      </c>
      <c r="K39" s="4">
        <v>1.0163E-2</v>
      </c>
      <c r="L39" s="4">
        <v>0</v>
      </c>
      <c r="M39" s="4">
        <v>5.0030999999999999E-2</v>
      </c>
      <c r="N39" s="4">
        <v>1.5949000000000001E-2</v>
      </c>
      <c r="O39" s="4">
        <v>0</v>
      </c>
      <c r="P39" s="4">
        <v>7.6804999999999998E-2</v>
      </c>
      <c r="Q39" s="4">
        <v>0.17427500000000001</v>
      </c>
      <c r="R39" s="4">
        <v>0</v>
      </c>
      <c r="S39" s="3"/>
      <c r="T39" s="3">
        <v>9.2272199999999999E-2</v>
      </c>
      <c r="U39" s="3">
        <v>0.692056</v>
      </c>
      <c r="V39" s="3"/>
      <c r="W39" s="3">
        <v>0</v>
      </c>
      <c r="X39" s="3">
        <v>0.40800599999999998</v>
      </c>
    </row>
    <row r="40" spans="10:24" x14ac:dyDescent="0.25">
      <c r="J40" s="4">
        <v>19</v>
      </c>
      <c r="K40" s="4">
        <v>0.15243899999999999</v>
      </c>
      <c r="L40" s="4">
        <v>0</v>
      </c>
      <c r="M40" s="4">
        <v>9.3809000000000003E-2</v>
      </c>
      <c r="N40" s="4">
        <v>1.5949000000000001E-2</v>
      </c>
      <c r="O40" s="4">
        <v>0</v>
      </c>
      <c r="P40" s="4">
        <v>0.107527</v>
      </c>
      <c r="Q40" s="4">
        <v>0.17427500000000001</v>
      </c>
      <c r="R40" s="4">
        <v>0</v>
      </c>
      <c r="S40" s="3"/>
      <c r="T40" s="3">
        <v>0.14417530000000001</v>
      </c>
      <c r="U40" s="3">
        <v>0.56511100000000003</v>
      </c>
      <c r="V40" s="3"/>
      <c r="W40" s="3">
        <v>0</v>
      </c>
      <c r="X40" s="3">
        <v>0.35411900000000002</v>
      </c>
    </row>
    <row r="41" spans="10:24" x14ac:dyDescent="0.25">
      <c r="J41" s="4">
        <v>19.5</v>
      </c>
      <c r="K41" s="4">
        <v>9.1463000000000003E-2</v>
      </c>
      <c r="L41" s="4">
        <v>0</v>
      </c>
      <c r="M41" s="4">
        <v>3.1269999999999999E-2</v>
      </c>
      <c r="N41" s="4">
        <v>2.3923E-2</v>
      </c>
      <c r="O41" s="4">
        <v>0</v>
      </c>
      <c r="P41" s="4">
        <v>0</v>
      </c>
      <c r="Q41" s="4">
        <v>9.9585000000000007E-2</v>
      </c>
      <c r="R41" s="4">
        <v>0</v>
      </c>
      <c r="S41" s="3"/>
      <c r="T41" s="3"/>
      <c r="U41" s="3"/>
      <c r="V41" s="3"/>
      <c r="W41" s="3">
        <v>0</v>
      </c>
      <c r="X41" s="3">
        <v>0.42340299999999997</v>
      </c>
    </row>
    <row r="42" spans="10:24" x14ac:dyDescent="0.25">
      <c r="J42" s="4">
        <v>20</v>
      </c>
      <c r="K42" s="4">
        <v>0.294715</v>
      </c>
      <c r="L42" s="4">
        <v>0</v>
      </c>
      <c r="M42" s="4">
        <v>6.254E-3</v>
      </c>
      <c r="N42" s="4">
        <v>5.5821000000000003E-2</v>
      </c>
      <c r="O42" s="4">
        <v>0</v>
      </c>
      <c r="P42" s="4">
        <v>0.122888</v>
      </c>
      <c r="Q42" s="4">
        <v>0.24896399999999999</v>
      </c>
      <c r="R42" s="4">
        <v>0</v>
      </c>
      <c r="S42" s="3"/>
      <c r="T42" s="3"/>
      <c r="U42" s="3"/>
      <c r="V42" s="3"/>
      <c r="W42" s="3"/>
      <c r="X42" s="3">
        <v>0.71593499999999999</v>
      </c>
    </row>
    <row r="43" spans="10:24" x14ac:dyDescent="0.25">
      <c r="J43" s="4">
        <v>20.5</v>
      </c>
      <c r="K43" s="4">
        <v>0.27439000000000002</v>
      </c>
      <c r="L43" s="4">
        <v>0</v>
      </c>
      <c r="M43" s="4">
        <v>0</v>
      </c>
      <c r="N43" s="4">
        <v>0.13556599999999999</v>
      </c>
      <c r="O43" s="4">
        <v>0</v>
      </c>
      <c r="P43" s="4">
        <v>7.6804999999999998E-2</v>
      </c>
      <c r="Q43" s="4">
        <v>0.17427500000000001</v>
      </c>
      <c r="R43" s="4">
        <v>0</v>
      </c>
      <c r="S43" s="3"/>
      <c r="T43" s="3"/>
      <c r="U43" s="3"/>
      <c r="V43" s="3"/>
      <c r="W43" s="3"/>
      <c r="X43" s="3">
        <v>0.85835300000000003</v>
      </c>
    </row>
    <row r="44" spans="10:24" x14ac:dyDescent="0.25">
      <c r="J44" s="4">
        <v>21</v>
      </c>
      <c r="K44" s="4">
        <v>0.345528</v>
      </c>
      <c r="L44" s="4">
        <v>0</v>
      </c>
      <c r="M44" s="4">
        <v>6.254E-3</v>
      </c>
      <c r="N44" s="4">
        <v>2.3923E-2</v>
      </c>
      <c r="O44" s="4">
        <v>0</v>
      </c>
      <c r="P44" s="4">
        <v>1.5361E-2</v>
      </c>
      <c r="Q44" s="4">
        <v>0.31120500000000001</v>
      </c>
      <c r="R44" s="4">
        <v>0</v>
      </c>
      <c r="S44" s="3"/>
      <c r="T44" s="3"/>
      <c r="U44" s="3"/>
      <c r="V44" s="3"/>
      <c r="W44" s="3"/>
      <c r="X44" s="3">
        <v>0.80831399999999998</v>
      </c>
    </row>
    <row r="45" spans="10:24" x14ac:dyDescent="0.25">
      <c r="J45" s="4">
        <v>21.5</v>
      </c>
      <c r="K45" s="4">
        <v>0.46748000000000001</v>
      </c>
      <c r="L45" s="4">
        <v>0</v>
      </c>
      <c r="M45" s="4">
        <v>1.2508E-2</v>
      </c>
      <c r="N45" s="4">
        <v>6.3796000000000005E-2</v>
      </c>
      <c r="O45" s="4">
        <v>0</v>
      </c>
      <c r="P45" s="4">
        <v>0.107527</v>
      </c>
      <c r="Q45" s="4">
        <v>0.211619</v>
      </c>
      <c r="R45" s="4">
        <v>0</v>
      </c>
      <c r="S45" s="3"/>
      <c r="T45" s="3"/>
      <c r="U45" s="3"/>
      <c r="V45" s="3"/>
      <c r="W45" s="3"/>
      <c r="X45" s="3"/>
    </row>
    <row r="46" spans="10:24" x14ac:dyDescent="0.25">
      <c r="J46" s="4">
        <v>22</v>
      </c>
      <c r="K46" s="4">
        <v>0.32520300000000002</v>
      </c>
      <c r="L46" s="4">
        <v>0</v>
      </c>
      <c r="M46" s="4">
        <v>6.254E-3</v>
      </c>
      <c r="N46" s="4">
        <v>2.3923E-2</v>
      </c>
      <c r="O46" s="4">
        <v>2.0324999999999999E-2</v>
      </c>
      <c r="P46" s="4">
        <v>0.23041500000000001</v>
      </c>
      <c r="Q46" s="4">
        <v>0.24896399999999999</v>
      </c>
      <c r="R46" s="4">
        <v>0.31135499999999999</v>
      </c>
      <c r="S46" s="3"/>
      <c r="T46" s="3"/>
      <c r="U46" s="3"/>
      <c r="V46" s="3"/>
      <c r="W46" s="3"/>
      <c r="X46" s="3"/>
    </row>
    <row r="47" spans="10:24" x14ac:dyDescent="0.25">
      <c r="J47" s="4">
        <v>22.5</v>
      </c>
      <c r="K47" s="4">
        <v>0.396341</v>
      </c>
      <c r="L47" s="4">
        <v>0</v>
      </c>
      <c r="M47" s="4">
        <v>2.5016E-2</v>
      </c>
      <c r="N47" s="4">
        <v>7.9740000000000002E-3</v>
      </c>
      <c r="O47" s="4">
        <v>0</v>
      </c>
      <c r="P47" s="4">
        <v>0.184332</v>
      </c>
      <c r="Q47" s="4">
        <v>0.186723</v>
      </c>
      <c r="R47" s="4">
        <v>0</v>
      </c>
      <c r="S47" s="3"/>
      <c r="T47" s="3"/>
      <c r="U47" s="3"/>
      <c r="V47" s="3"/>
      <c r="W47" s="3"/>
      <c r="X47" s="3"/>
    </row>
    <row r="48" spans="10:24" x14ac:dyDescent="0.25">
      <c r="J48" s="4">
        <v>23</v>
      </c>
      <c r="K48" s="4">
        <v>0.46748000000000001</v>
      </c>
      <c r="L48" s="4">
        <v>0</v>
      </c>
      <c r="M48" s="4">
        <v>0</v>
      </c>
      <c r="N48" s="4">
        <v>7.9740000000000002E-3</v>
      </c>
      <c r="O48" s="4">
        <v>0</v>
      </c>
      <c r="P48" s="4">
        <v>0</v>
      </c>
      <c r="Q48" s="4">
        <v>0.211619</v>
      </c>
      <c r="R48" s="4">
        <v>0</v>
      </c>
      <c r="S48" s="3"/>
      <c r="T48" s="3"/>
      <c r="U48" s="3"/>
      <c r="V48" s="3"/>
      <c r="W48" s="3"/>
      <c r="X48" s="3"/>
    </row>
    <row r="49" spans="10:24" x14ac:dyDescent="0.25">
      <c r="J49" s="4">
        <v>23.5</v>
      </c>
      <c r="K49" s="4">
        <v>0.335366</v>
      </c>
      <c r="L49" s="4">
        <v>0</v>
      </c>
      <c r="M49" s="4">
        <v>6.254E-3</v>
      </c>
      <c r="N49" s="4">
        <v>1.5949000000000001E-2</v>
      </c>
      <c r="O49" s="4">
        <v>4.0649999999999999E-2</v>
      </c>
      <c r="P49" s="4">
        <v>0.16897100000000001</v>
      </c>
      <c r="Q49" s="4">
        <v>0.14937800000000001</v>
      </c>
      <c r="R49" s="4">
        <v>7.3260000000000006E-2</v>
      </c>
      <c r="S49" s="3"/>
      <c r="T49" s="3"/>
      <c r="U49" s="3"/>
      <c r="V49" s="3"/>
      <c r="W49" s="3"/>
      <c r="X49" s="3"/>
    </row>
    <row r="50" spans="10:24" x14ac:dyDescent="0.25">
      <c r="J50" s="4">
        <v>24</v>
      </c>
      <c r="K50" s="4">
        <v>0.99593500000000001</v>
      </c>
      <c r="L50" s="4">
        <v>0</v>
      </c>
      <c r="M50" s="4">
        <v>6.254E-3</v>
      </c>
      <c r="N50" s="4">
        <v>0</v>
      </c>
      <c r="O50" s="4">
        <v>0</v>
      </c>
      <c r="P50" s="4">
        <v>0.13824900000000001</v>
      </c>
      <c r="Q50" s="4">
        <v>0.17427500000000001</v>
      </c>
      <c r="S50" s="3"/>
      <c r="T50" s="3"/>
      <c r="U50" s="3"/>
      <c r="V50" s="3"/>
      <c r="W50" s="3"/>
      <c r="X50" s="3"/>
    </row>
    <row r="54" spans="10:24" x14ac:dyDescent="0.25">
      <c r="K54" s="4" t="s">
        <v>63</v>
      </c>
      <c r="N54" s="4" t="s">
        <v>182</v>
      </c>
    </row>
    <row r="55" spans="10:24" x14ac:dyDescent="0.25">
      <c r="J55" s="4">
        <v>0.5</v>
      </c>
      <c r="K55" s="3">
        <v>1.240964</v>
      </c>
      <c r="L55" s="3">
        <v>1</v>
      </c>
      <c r="M55" s="3">
        <v>1.026667</v>
      </c>
      <c r="N55" s="3">
        <v>1.0679609999999999</v>
      </c>
      <c r="O55" s="3">
        <v>0.964758</v>
      </c>
      <c r="P55" s="3">
        <v>0.97395799999999999</v>
      </c>
      <c r="Q55" s="3">
        <v>1.099099</v>
      </c>
      <c r="R55" s="3">
        <v>1.2083330000000001</v>
      </c>
    </row>
    <row r="56" spans="10:24" x14ac:dyDescent="0.25">
      <c r="J56" s="4">
        <v>1</v>
      </c>
      <c r="K56" s="3">
        <v>1.072289</v>
      </c>
      <c r="L56" s="3">
        <v>0.96875</v>
      </c>
      <c r="M56" s="3">
        <v>1.04</v>
      </c>
      <c r="N56" s="3">
        <v>1.0970869999999999</v>
      </c>
      <c r="O56" s="3">
        <v>1.0396479999999999</v>
      </c>
      <c r="P56" s="3">
        <v>0.97916700000000001</v>
      </c>
      <c r="Q56" s="3">
        <v>1.27027</v>
      </c>
      <c r="R56" s="3">
        <v>1.1458330000000001</v>
      </c>
    </row>
    <row r="57" spans="10:24" x14ac:dyDescent="0.25">
      <c r="J57" s="4">
        <v>1.5</v>
      </c>
      <c r="K57" s="3">
        <v>1.060241</v>
      </c>
      <c r="L57" s="3">
        <v>1.1041669999999999</v>
      </c>
      <c r="M57" s="3">
        <v>1.1333329999999999</v>
      </c>
      <c r="N57" s="3">
        <v>1.1067959999999999</v>
      </c>
      <c r="O57" s="3">
        <v>1.0528630000000001</v>
      </c>
      <c r="P57" s="3">
        <v>0.984375</v>
      </c>
      <c r="Q57" s="3">
        <v>0.87387400000000004</v>
      </c>
      <c r="R57" s="3">
        <v>1.0555559999999999</v>
      </c>
    </row>
    <row r="58" spans="10:24" x14ac:dyDescent="0.25">
      <c r="J58" s="4">
        <v>2</v>
      </c>
      <c r="K58" s="3">
        <v>1.2048190000000001</v>
      </c>
      <c r="L58" s="3">
        <v>1.0208330000000001</v>
      </c>
      <c r="M58" s="3">
        <v>1.0933330000000001</v>
      </c>
      <c r="N58" s="3">
        <v>0.93203899999999995</v>
      </c>
      <c r="O58" s="3">
        <v>0.982379</v>
      </c>
      <c r="P58" s="3">
        <v>1.0520830000000001</v>
      </c>
      <c r="Q58" s="3">
        <v>0.94594599999999995</v>
      </c>
      <c r="R58" s="3">
        <v>1.0277780000000001</v>
      </c>
    </row>
    <row r="59" spans="10:24" x14ac:dyDescent="0.25">
      <c r="J59" s="4">
        <v>2.5</v>
      </c>
      <c r="K59" s="3">
        <v>1.120482</v>
      </c>
      <c r="L59" s="3">
        <v>1.0208330000000001</v>
      </c>
      <c r="M59" s="3">
        <v>0.906667</v>
      </c>
      <c r="N59" s="3">
        <v>1.019417</v>
      </c>
      <c r="O59" s="3">
        <v>1.0132159999999999</v>
      </c>
      <c r="P59" s="3">
        <v>1.0625</v>
      </c>
      <c r="Q59" s="3">
        <v>0.93693700000000002</v>
      </c>
      <c r="R59" s="3">
        <v>0.95833299999999999</v>
      </c>
    </row>
    <row r="60" spans="10:24" x14ac:dyDescent="0.25">
      <c r="J60" s="4">
        <v>3</v>
      </c>
      <c r="K60" s="3">
        <v>1.0963860000000001</v>
      </c>
      <c r="L60" s="3">
        <v>0.92708299999999999</v>
      </c>
      <c r="M60" s="3">
        <v>0.93333299999999997</v>
      </c>
      <c r="N60" s="3">
        <v>0.96116500000000005</v>
      </c>
      <c r="O60" s="3">
        <v>1</v>
      </c>
      <c r="P60" s="3">
        <v>0.94791700000000001</v>
      </c>
      <c r="Q60" s="3">
        <v>0.97297299999999998</v>
      </c>
      <c r="R60" s="3">
        <v>0.89583299999999999</v>
      </c>
    </row>
    <row r="61" spans="10:24" x14ac:dyDescent="0.25">
      <c r="J61" s="4">
        <v>3.5</v>
      </c>
      <c r="K61" s="3">
        <v>1.0120480000000001</v>
      </c>
      <c r="L61" s="3">
        <v>0.9375</v>
      </c>
      <c r="M61" s="3">
        <v>0.88</v>
      </c>
      <c r="N61" s="3">
        <v>1.009709</v>
      </c>
      <c r="O61" s="3">
        <v>1.004405</v>
      </c>
      <c r="P61" s="3">
        <v>1</v>
      </c>
      <c r="Q61" s="3">
        <v>0.94594599999999995</v>
      </c>
      <c r="R61" s="3">
        <v>0.88194399999999995</v>
      </c>
    </row>
    <row r="62" spans="10:24" x14ac:dyDescent="0.25">
      <c r="J62" s="4">
        <v>4</v>
      </c>
      <c r="K62" s="3">
        <v>0.90361400000000003</v>
      </c>
      <c r="L62" s="3">
        <v>0.98958299999999999</v>
      </c>
      <c r="M62" s="3">
        <v>1</v>
      </c>
      <c r="N62" s="3">
        <v>0.834951</v>
      </c>
      <c r="O62" s="3">
        <v>0.92951499999999998</v>
      </c>
      <c r="P62" s="3">
        <v>1.0052080000000001</v>
      </c>
      <c r="Q62" s="3">
        <v>0.94594599999999995</v>
      </c>
      <c r="R62" s="3">
        <v>0.82638900000000004</v>
      </c>
    </row>
    <row r="63" spans="10:24" x14ac:dyDescent="0.25">
      <c r="J63" s="4">
        <v>4.5</v>
      </c>
      <c r="K63" s="3">
        <v>0.85542200000000002</v>
      </c>
      <c r="L63" s="3">
        <v>0.94791700000000001</v>
      </c>
      <c r="M63" s="3">
        <v>1.08</v>
      </c>
      <c r="N63" s="3">
        <v>0.91262100000000002</v>
      </c>
      <c r="O63" s="3">
        <v>0.92510999999999999</v>
      </c>
      <c r="P63" s="3">
        <v>1.4791669999999999</v>
      </c>
      <c r="Q63" s="3">
        <v>0.80180200000000001</v>
      </c>
      <c r="R63" s="3">
        <v>0.85416700000000001</v>
      </c>
    </row>
    <row r="64" spans="10:24" x14ac:dyDescent="0.25">
      <c r="J64" s="4">
        <v>5</v>
      </c>
      <c r="K64" s="3">
        <v>0.93975900000000001</v>
      </c>
      <c r="L64" s="3">
        <v>1</v>
      </c>
      <c r="M64" s="3">
        <v>0.74666699999999997</v>
      </c>
      <c r="N64" s="3">
        <v>0.97087400000000001</v>
      </c>
      <c r="O64" s="3">
        <v>1.026432</v>
      </c>
      <c r="P64" s="3">
        <v>1.0052080000000001</v>
      </c>
      <c r="Q64" s="3">
        <v>0.954955</v>
      </c>
      <c r="R64" s="3">
        <v>0.75694399999999995</v>
      </c>
    </row>
    <row r="65" spans="10:18" x14ac:dyDescent="0.25">
      <c r="J65" s="4">
        <v>5.5</v>
      </c>
      <c r="K65" s="3">
        <v>0.90361400000000003</v>
      </c>
      <c r="L65" s="3">
        <v>1.1145830000000001</v>
      </c>
      <c r="M65" s="3">
        <v>1.4266669999999999</v>
      </c>
      <c r="N65" s="3">
        <v>0.91262100000000002</v>
      </c>
      <c r="O65" s="3">
        <v>0.95594699999999999</v>
      </c>
      <c r="P65" s="3">
        <v>0.96875</v>
      </c>
      <c r="Q65" s="3">
        <v>1.261261</v>
      </c>
      <c r="R65" s="3">
        <v>1.076389</v>
      </c>
    </row>
    <row r="66" spans="10:18" x14ac:dyDescent="0.25">
      <c r="J66" s="4">
        <v>6</v>
      </c>
      <c r="K66" s="3">
        <v>1</v>
      </c>
      <c r="L66" s="3">
        <v>1.0729169999999999</v>
      </c>
      <c r="M66" s="3">
        <v>0.93333299999999997</v>
      </c>
      <c r="N66" s="3">
        <v>1.0873790000000001</v>
      </c>
      <c r="O66" s="3">
        <v>0.85021999999999998</v>
      </c>
      <c r="P66" s="3">
        <v>0.89583299999999999</v>
      </c>
      <c r="Q66" s="3">
        <v>1.135135</v>
      </c>
      <c r="R66" s="3">
        <v>1.1944440000000001</v>
      </c>
    </row>
    <row r="67" spans="10:18" x14ac:dyDescent="0.25">
      <c r="J67" s="4">
        <v>6.5</v>
      </c>
      <c r="K67" s="3">
        <v>1.13253</v>
      </c>
      <c r="L67" s="3">
        <v>0.97916700000000001</v>
      </c>
      <c r="M67" s="3">
        <v>0.94666700000000004</v>
      </c>
      <c r="N67" s="3">
        <v>1.1456310000000001</v>
      </c>
      <c r="O67" s="3">
        <v>0.91189399999999998</v>
      </c>
      <c r="P67" s="3">
        <v>0.93229200000000001</v>
      </c>
      <c r="Q67" s="3">
        <v>1.3423419999999999</v>
      </c>
      <c r="R67" s="3">
        <v>1.0208330000000001</v>
      </c>
    </row>
    <row r="68" spans="10:18" x14ac:dyDescent="0.25">
      <c r="J68" s="4">
        <v>7</v>
      </c>
      <c r="K68" s="3">
        <v>1.192771</v>
      </c>
      <c r="L68" s="3">
        <v>0.94791700000000001</v>
      </c>
      <c r="M68" s="3">
        <v>1.2</v>
      </c>
      <c r="N68" s="3">
        <v>1.0776699999999999</v>
      </c>
      <c r="O68" s="3">
        <v>1.0396479999999999</v>
      </c>
      <c r="P68" s="3">
        <v>0.91145799999999999</v>
      </c>
      <c r="Q68" s="3">
        <v>1.171171</v>
      </c>
      <c r="R68" s="3">
        <v>1.0277780000000001</v>
      </c>
    </row>
    <row r="69" spans="10:18" x14ac:dyDescent="0.25">
      <c r="J69" s="4">
        <v>7.5</v>
      </c>
      <c r="K69" s="3">
        <v>1.0481929999999999</v>
      </c>
      <c r="L69" s="3">
        <v>0.875</v>
      </c>
      <c r="M69" s="3">
        <v>1.1200000000000001</v>
      </c>
      <c r="N69" s="3">
        <v>1.1067959999999999</v>
      </c>
      <c r="O69" s="3">
        <v>0.84140999999999999</v>
      </c>
      <c r="P69" s="3">
        <v>0.79166700000000001</v>
      </c>
      <c r="Q69" s="3">
        <v>1.225225</v>
      </c>
      <c r="R69" s="3">
        <v>0.97222200000000003</v>
      </c>
    </row>
    <row r="70" spans="10:18" x14ac:dyDescent="0.25">
      <c r="J70" s="4">
        <v>8</v>
      </c>
      <c r="K70" s="3">
        <v>1.072289</v>
      </c>
      <c r="L70" s="3">
        <v>0.95833299999999999</v>
      </c>
      <c r="M70" s="3">
        <v>1.0533330000000001</v>
      </c>
      <c r="N70" s="3">
        <v>1.213592</v>
      </c>
      <c r="O70" s="3">
        <v>0.75330399999999997</v>
      </c>
      <c r="P70" s="3">
        <v>0.97916700000000001</v>
      </c>
      <c r="Q70" s="3">
        <v>1.135135</v>
      </c>
      <c r="R70" s="3">
        <v>0.95833299999999999</v>
      </c>
    </row>
    <row r="71" spans="10:18" x14ac:dyDescent="0.25">
      <c r="J71" s="4">
        <v>8.5</v>
      </c>
      <c r="K71" s="3">
        <v>0.97590399999999999</v>
      </c>
      <c r="L71" s="3">
        <v>0.94791700000000001</v>
      </c>
      <c r="M71" s="3">
        <v>1.1599999999999999</v>
      </c>
      <c r="N71" s="3">
        <v>0.99029100000000003</v>
      </c>
      <c r="O71" s="3">
        <v>0.88105699999999998</v>
      </c>
      <c r="P71" s="3">
        <v>0.91666700000000001</v>
      </c>
      <c r="Q71" s="3">
        <v>1.261261</v>
      </c>
      <c r="R71" s="3">
        <v>0.96527799999999997</v>
      </c>
    </row>
    <row r="72" spans="10:18" x14ac:dyDescent="0.25">
      <c r="J72" s="4">
        <v>9</v>
      </c>
      <c r="K72" s="3">
        <v>1.0481929999999999</v>
      </c>
      <c r="L72" s="3">
        <v>0.95833299999999999</v>
      </c>
      <c r="M72" s="3">
        <v>1.026667</v>
      </c>
      <c r="N72" s="3">
        <v>1.038835</v>
      </c>
      <c r="O72" s="3">
        <v>0.87665199999999999</v>
      </c>
      <c r="P72" s="3">
        <v>0.90625</v>
      </c>
      <c r="Q72" s="3">
        <v>1.441441</v>
      </c>
      <c r="R72" s="3">
        <v>0.95138900000000004</v>
      </c>
    </row>
    <row r="73" spans="10:18" x14ac:dyDescent="0.25">
      <c r="J73" s="4">
        <v>9.5</v>
      </c>
      <c r="K73" s="3">
        <v>1.060241</v>
      </c>
      <c r="L73" s="3">
        <v>0.88541700000000001</v>
      </c>
      <c r="M73" s="3">
        <v>1.1200000000000001</v>
      </c>
      <c r="N73" s="3">
        <v>1.038835</v>
      </c>
      <c r="O73" s="3">
        <v>0.77092499999999997</v>
      </c>
      <c r="P73" s="3">
        <v>1.203125</v>
      </c>
      <c r="Q73" s="3">
        <v>1.4774769999999999</v>
      </c>
      <c r="R73" s="3">
        <v>0.95833299999999999</v>
      </c>
    </row>
    <row r="74" spans="10:18" x14ac:dyDescent="0.25">
      <c r="J74" s="4">
        <v>10</v>
      </c>
      <c r="K74" s="3">
        <v>1.0481929999999999</v>
      </c>
      <c r="L74" s="3">
        <v>0.96875</v>
      </c>
      <c r="M74" s="3">
        <v>1.0933330000000001</v>
      </c>
      <c r="N74" s="3">
        <v>0.98058299999999998</v>
      </c>
      <c r="O74" s="3">
        <v>0.78854599999999997</v>
      </c>
      <c r="P74" s="3">
        <v>1.1145830000000001</v>
      </c>
      <c r="Q74" s="3">
        <v>1.5405409999999999</v>
      </c>
      <c r="R74" s="3">
        <v>0.95138900000000004</v>
      </c>
    </row>
    <row r="75" spans="10:18" x14ac:dyDescent="0.25">
      <c r="J75" s="4">
        <v>10.5</v>
      </c>
      <c r="K75" s="3">
        <v>0.92771099999999995</v>
      </c>
      <c r="L75" s="3">
        <v>0.9375</v>
      </c>
      <c r="M75" s="3">
        <v>1.0533330000000001</v>
      </c>
      <c r="N75" s="3">
        <v>0.91262100000000002</v>
      </c>
      <c r="O75" s="3">
        <v>0.80176199999999997</v>
      </c>
      <c r="P75" s="3">
        <v>1</v>
      </c>
      <c r="Q75" s="3">
        <v>1.504505</v>
      </c>
      <c r="R75" s="3">
        <v>0.88888900000000004</v>
      </c>
    </row>
    <row r="76" spans="10:18" x14ac:dyDescent="0.25">
      <c r="J76" s="4">
        <v>11</v>
      </c>
      <c r="K76" s="3">
        <v>1.0963860000000001</v>
      </c>
      <c r="L76" s="3">
        <v>1.0104169999999999</v>
      </c>
      <c r="M76" s="3">
        <v>1</v>
      </c>
      <c r="N76" s="3">
        <v>0.94174800000000003</v>
      </c>
      <c r="O76" s="3">
        <v>0.69603499999999996</v>
      </c>
      <c r="P76" s="3">
        <v>1.484375</v>
      </c>
      <c r="Q76" s="3">
        <v>1.4594590000000001</v>
      </c>
      <c r="R76" s="3">
        <v>0.86805600000000005</v>
      </c>
    </row>
    <row r="77" spans="10:18" x14ac:dyDescent="0.25">
      <c r="J77" s="4">
        <v>11.5</v>
      </c>
      <c r="K77" s="3">
        <v>0.89156599999999997</v>
      </c>
      <c r="L77" s="3">
        <v>0.88541700000000001</v>
      </c>
      <c r="M77" s="3">
        <v>1.066667</v>
      </c>
      <c r="N77" s="3">
        <v>0.95145599999999997</v>
      </c>
      <c r="O77" s="3">
        <v>0.72246699999999997</v>
      </c>
      <c r="P77" s="3">
        <v>1.7291669999999999</v>
      </c>
      <c r="Q77" s="3">
        <v>1.396396</v>
      </c>
      <c r="R77" s="3">
        <v>0.78472200000000003</v>
      </c>
    </row>
    <row r="78" spans="10:18" x14ac:dyDescent="0.25">
      <c r="J78" s="4">
        <v>12</v>
      </c>
      <c r="K78" s="3">
        <v>1.2168669999999999</v>
      </c>
      <c r="L78" s="3">
        <v>0.92708299999999999</v>
      </c>
      <c r="M78" s="3">
        <v>1.04</v>
      </c>
      <c r="N78" s="3">
        <v>1.009709</v>
      </c>
      <c r="O78" s="3">
        <v>0.982379</v>
      </c>
      <c r="P78" s="3">
        <v>1.6927080000000001</v>
      </c>
      <c r="Q78" s="3">
        <v>1.2882880000000001</v>
      </c>
      <c r="R78" s="3">
        <v>0.76388900000000004</v>
      </c>
    </row>
    <row r="79" spans="10:18" x14ac:dyDescent="0.25">
      <c r="J79" s="4">
        <v>12.5</v>
      </c>
      <c r="K79" s="3">
        <v>1.2650600000000001</v>
      </c>
      <c r="L79" s="3">
        <v>0.875</v>
      </c>
      <c r="M79" s="3">
        <v>1.1333329999999999</v>
      </c>
      <c r="N79" s="3">
        <v>0.893204</v>
      </c>
      <c r="O79" s="3">
        <v>1.0220260000000001</v>
      </c>
      <c r="P79" s="3">
        <v>1.7135419999999999</v>
      </c>
      <c r="Q79" s="3">
        <v>1.27027</v>
      </c>
      <c r="R79" s="3">
        <v>0.77083299999999999</v>
      </c>
    </row>
    <row r="80" spans="10:18" x14ac:dyDescent="0.25">
      <c r="J80" s="4">
        <v>13</v>
      </c>
      <c r="K80" s="3">
        <v>1.493976</v>
      </c>
      <c r="L80" s="3">
        <v>1.0833330000000001</v>
      </c>
      <c r="M80" s="3">
        <v>1.04</v>
      </c>
      <c r="N80" s="3">
        <v>0.93203899999999995</v>
      </c>
      <c r="O80" s="3">
        <v>1.0176210000000001</v>
      </c>
      <c r="P80" s="3">
        <v>1.6510419999999999</v>
      </c>
      <c r="Q80" s="3">
        <v>1.3423419999999999</v>
      </c>
      <c r="R80" s="3">
        <v>0.83333299999999999</v>
      </c>
    </row>
    <row r="81" spans="10:18" x14ac:dyDescent="0.25">
      <c r="J81" s="4">
        <v>13.5</v>
      </c>
      <c r="K81" s="3">
        <v>1.3253010000000001</v>
      </c>
      <c r="L81" s="3">
        <v>1.0104169999999999</v>
      </c>
      <c r="M81" s="3">
        <v>1.0533330000000001</v>
      </c>
      <c r="N81" s="3">
        <v>0.98058299999999998</v>
      </c>
      <c r="O81" s="3">
        <v>0.969163</v>
      </c>
      <c r="P81" s="3">
        <v>1.4010419999999999</v>
      </c>
      <c r="Q81" s="3">
        <v>1.306306</v>
      </c>
      <c r="R81" s="3">
        <v>0.65277799999999997</v>
      </c>
    </row>
    <row r="82" spans="10:18" x14ac:dyDescent="0.25">
      <c r="J82" s="4">
        <v>14</v>
      </c>
      <c r="K82" s="3">
        <v>1.686747</v>
      </c>
      <c r="L82" s="3">
        <v>0.96875</v>
      </c>
      <c r="M82" s="3">
        <v>1.1599999999999999</v>
      </c>
      <c r="N82" s="3">
        <v>0.94174800000000003</v>
      </c>
      <c r="O82" s="3">
        <v>0.92510999999999999</v>
      </c>
      <c r="P82" s="3">
        <v>1.5989580000000001</v>
      </c>
      <c r="Q82" s="3">
        <v>1.225225</v>
      </c>
      <c r="R82" s="3">
        <v>0.6875</v>
      </c>
    </row>
    <row r="83" spans="10:18" x14ac:dyDescent="0.25">
      <c r="J83" s="4">
        <v>14.5</v>
      </c>
      <c r="K83" s="3">
        <v>1.9156629999999999</v>
      </c>
      <c r="L83" s="3">
        <v>1</v>
      </c>
      <c r="M83" s="3">
        <v>1.173333</v>
      </c>
      <c r="N83" s="3">
        <v>1.1067959999999999</v>
      </c>
      <c r="O83" s="3">
        <v>0.903084</v>
      </c>
      <c r="P83" s="3">
        <v>1.2916669999999999</v>
      </c>
      <c r="Q83" s="3">
        <v>1.3333330000000001</v>
      </c>
      <c r="R83" s="3">
        <v>0.625</v>
      </c>
    </row>
    <row r="84" spans="10:18" x14ac:dyDescent="0.25">
      <c r="J84" s="4">
        <v>15</v>
      </c>
      <c r="K84" s="3">
        <v>1.554217</v>
      </c>
      <c r="L84" s="3">
        <v>1.1458330000000001</v>
      </c>
      <c r="M84" s="3">
        <v>1.2</v>
      </c>
      <c r="N84" s="3">
        <v>1.0679609999999999</v>
      </c>
      <c r="O84" s="3">
        <v>0.97797400000000001</v>
      </c>
      <c r="P84" s="3">
        <v>1.2395830000000001</v>
      </c>
      <c r="Q84" s="3">
        <v>1.405405</v>
      </c>
      <c r="R84" s="3">
        <v>0.57638900000000004</v>
      </c>
    </row>
    <row r="85" spans="10:18" x14ac:dyDescent="0.25">
      <c r="J85" s="4">
        <v>15.5</v>
      </c>
      <c r="K85" s="3">
        <v>1.506024</v>
      </c>
      <c r="L85" s="3">
        <v>0.875</v>
      </c>
      <c r="M85" s="3">
        <v>1.1599999999999999</v>
      </c>
      <c r="N85" s="3">
        <v>0.80582500000000001</v>
      </c>
      <c r="O85" s="3">
        <v>0.85903099999999999</v>
      </c>
      <c r="P85" s="3">
        <v>1.3489580000000001</v>
      </c>
      <c r="Q85" s="3">
        <v>1.2972969999999999</v>
      </c>
      <c r="R85" s="3">
        <v>0.47222199999999998</v>
      </c>
    </row>
    <row r="86" spans="10:18" x14ac:dyDescent="0.25">
      <c r="J86" s="4">
        <v>16</v>
      </c>
      <c r="K86" s="3">
        <v>1.180723</v>
      </c>
      <c r="L86" s="3">
        <v>0.95833299999999999</v>
      </c>
      <c r="M86" s="3">
        <v>1.1599999999999999</v>
      </c>
      <c r="N86" s="3">
        <v>0.82524299999999995</v>
      </c>
      <c r="O86" s="3">
        <v>0.96035199999999998</v>
      </c>
      <c r="P86" s="3">
        <v>1.3697919999999999</v>
      </c>
      <c r="Q86" s="3">
        <v>1.36036</v>
      </c>
      <c r="R86" s="3">
        <v>0.69444399999999995</v>
      </c>
    </row>
    <row r="87" spans="10:18" x14ac:dyDescent="0.25">
      <c r="J87" s="4">
        <v>16.5</v>
      </c>
      <c r="K87" s="3">
        <v>1.313253</v>
      </c>
      <c r="L87" s="3">
        <v>0.95833299999999999</v>
      </c>
      <c r="M87" s="3">
        <v>1.253333</v>
      </c>
      <c r="N87" s="3">
        <v>0.81553399999999998</v>
      </c>
      <c r="O87" s="3">
        <v>1.0088109999999999</v>
      </c>
      <c r="P87" s="3">
        <v>1.6614580000000001</v>
      </c>
      <c r="Q87" s="3">
        <v>1.4774769999999999</v>
      </c>
      <c r="R87" s="3">
        <v>0.5625</v>
      </c>
    </row>
    <row r="88" spans="10:18" x14ac:dyDescent="0.25">
      <c r="J88" s="4">
        <v>17</v>
      </c>
      <c r="K88" s="3">
        <v>1.2650600000000001</v>
      </c>
      <c r="L88" s="3">
        <v>0.92708299999999999</v>
      </c>
      <c r="M88" s="3">
        <v>1.226667</v>
      </c>
      <c r="N88" s="3">
        <v>0.73786399999999996</v>
      </c>
      <c r="O88" s="3">
        <v>1.1057269999999999</v>
      </c>
      <c r="P88" s="3">
        <v>1.65625</v>
      </c>
      <c r="Q88" s="3">
        <v>1.3243240000000001</v>
      </c>
      <c r="R88" s="3">
        <v>0.57638900000000004</v>
      </c>
    </row>
    <row r="89" spans="10:18" x14ac:dyDescent="0.25">
      <c r="J89" s="4">
        <v>17.5</v>
      </c>
      <c r="K89" s="3">
        <v>1.2771079999999999</v>
      </c>
      <c r="L89" s="3">
        <v>1.4895830000000001</v>
      </c>
      <c r="M89" s="3">
        <v>1.266667</v>
      </c>
      <c r="N89" s="3">
        <v>0.74757300000000004</v>
      </c>
      <c r="O89" s="3">
        <v>1.066079</v>
      </c>
      <c r="P89" s="3">
        <v>1.609375</v>
      </c>
      <c r="Q89" s="3">
        <v>1.2792790000000001</v>
      </c>
      <c r="R89" s="3">
        <v>0.49305599999999999</v>
      </c>
    </row>
    <row r="90" spans="10:18" x14ac:dyDescent="0.25">
      <c r="J90" s="4">
        <v>18</v>
      </c>
      <c r="K90" s="3">
        <v>1.1566270000000001</v>
      </c>
      <c r="L90" s="3">
        <v>1</v>
      </c>
      <c r="M90" s="3">
        <v>1.213333</v>
      </c>
      <c r="N90" s="3">
        <v>0.75728200000000001</v>
      </c>
      <c r="O90" s="3">
        <v>1.066079</v>
      </c>
      <c r="P90" s="3">
        <v>1.7083330000000001</v>
      </c>
      <c r="Q90" s="3">
        <v>1.171171</v>
      </c>
      <c r="R90" s="3">
        <v>0.49305599999999999</v>
      </c>
    </row>
    <row r="91" spans="10:18" x14ac:dyDescent="0.25">
      <c r="J91" s="4">
        <v>18.5</v>
      </c>
      <c r="K91" s="3">
        <v>1.120482</v>
      </c>
      <c r="L91" s="3">
        <v>1.2083330000000001</v>
      </c>
      <c r="M91" s="3">
        <v>1.1333329999999999</v>
      </c>
      <c r="N91" s="3">
        <v>0.82524299999999995</v>
      </c>
      <c r="O91" s="3">
        <v>1</v>
      </c>
      <c r="P91" s="3">
        <v>1.734375</v>
      </c>
      <c r="Q91" s="3">
        <v>1.54955</v>
      </c>
      <c r="R91" s="3">
        <v>0.44444400000000001</v>
      </c>
    </row>
    <row r="92" spans="10:18" x14ac:dyDescent="0.25">
      <c r="J92" s="4">
        <v>19</v>
      </c>
      <c r="K92" s="3">
        <v>1.2771079999999999</v>
      </c>
      <c r="L92" s="3">
        <v>1.2604169999999999</v>
      </c>
      <c r="M92" s="3">
        <v>1.32</v>
      </c>
      <c r="N92" s="3">
        <v>0.79611699999999996</v>
      </c>
      <c r="O92" s="3">
        <v>0.98678399999999999</v>
      </c>
      <c r="P92" s="3">
        <v>1.6770830000000001</v>
      </c>
      <c r="Q92" s="3">
        <v>1.405405</v>
      </c>
      <c r="R92" s="3">
        <v>0.40277800000000002</v>
      </c>
    </row>
    <row r="93" spans="10:18" x14ac:dyDescent="0.25">
      <c r="J93" s="4">
        <v>19.5</v>
      </c>
      <c r="K93" s="3">
        <v>1.180723</v>
      </c>
      <c r="L93" s="3">
        <v>1.1875</v>
      </c>
      <c r="M93" s="3">
        <v>0.973333</v>
      </c>
      <c r="N93" s="3">
        <v>0.66019399999999995</v>
      </c>
      <c r="O93" s="3">
        <v>0.90748899999999999</v>
      </c>
      <c r="P93" s="3">
        <v>1.65625</v>
      </c>
      <c r="Q93" s="3">
        <v>1.4324319999999999</v>
      </c>
      <c r="R93" s="3">
        <v>0.39583299999999999</v>
      </c>
    </row>
    <row r="94" spans="10:18" x14ac:dyDescent="0.25">
      <c r="J94" s="4">
        <v>20</v>
      </c>
      <c r="K94" s="3">
        <v>1.180723</v>
      </c>
      <c r="L94" s="3">
        <v>1.0104169999999999</v>
      </c>
      <c r="M94" s="3">
        <v>1.213333</v>
      </c>
      <c r="N94" s="3">
        <v>0.67961199999999999</v>
      </c>
      <c r="O94" s="3">
        <v>0.9163</v>
      </c>
      <c r="P94" s="3">
        <v>1.7083330000000001</v>
      </c>
      <c r="Q94" s="3">
        <v>1.4684680000000001</v>
      </c>
      <c r="R94" s="3">
        <v>0.47916700000000001</v>
      </c>
    </row>
    <row r="95" spans="10:18" x14ac:dyDescent="0.25">
      <c r="J95" s="4">
        <v>20.5</v>
      </c>
      <c r="K95" s="3">
        <v>1.072289</v>
      </c>
      <c r="L95" s="3">
        <v>1.03125</v>
      </c>
      <c r="M95" s="3">
        <v>1.1200000000000001</v>
      </c>
      <c r="N95" s="3">
        <v>0.64077700000000004</v>
      </c>
      <c r="O95" s="3"/>
      <c r="P95" s="3">
        <v>1.7291669999999999</v>
      </c>
      <c r="Q95" s="3">
        <v>1.4774769999999999</v>
      </c>
      <c r="R95" s="3">
        <v>0.42361100000000002</v>
      </c>
    </row>
    <row r="96" spans="10:18" x14ac:dyDescent="0.25">
      <c r="J96" s="4">
        <v>21</v>
      </c>
      <c r="K96" s="3">
        <v>1.0843370000000001</v>
      </c>
      <c r="L96" s="3">
        <v>0.92708299999999999</v>
      </c>
      <c r="M96" s="3">
        <v>1.2</v>
      </c>
      <c r="N96" s="3">
        <v>0.728155</v>
      </c>
      <c r="O96" s="3"/>
      <c r="P96" s="3">
        <v>0.89583299999999999</v>
      </c>
      <c r="Q96" s="3">
        <v>1.5315319999999999</v>
      </c>
      <c r="R96" s="3"/>
    </row>
    <row r="97" spans="10:18" x14ac:dyDescent="0.25">
      <c r="J97" s="4">
        <v>21.5</v>
      </c>
      <c r="K97" s="3">
        <v>1.1445780000000001</v>
      </c>
      <c r="L97" s="3">
        <v>0.91666700000000001</v>
      </c>
      <c r="M97" s="3">
        <v>1.173333</v>
      </c>
      <c r="N97" s="3">
        <v>0.786408</v>
      </c>
      <c r="O97" s="3"/>
      <c r="P97" s="3"/>
      <c r="Q97" s="3">
        <v>1.4234230000000001</v>
      </c>
      <c r="R97" s="3"/>
    </row>
    <row r="98" spans="10:18" x14ac:dyDescent="0.25">
      <c r="J98" s="4">
        <v>22</v>
      </c>
      <c r="K98" s="3">
        <v>1.0963860000000001</v>
      </c>
      <c r="L98" s="3">
        <v>1.0104169999999999</v>
      </c>
      <c r="M98" s="3">
        <v>1.1333329999999999</v>
      </c>
      <c r="N98" s="3"/>
      <c r="O98" s="3"/>
      <c r="P98" s="3"/>
      <c r="Q98" s="3">
        <v>1.774775</v>
      </c>
      <c r="R98" s="3"/>
    </row>
    <row r="99" spans="10:18" x14ac:dyDescent="0.25">
      <c r="J99" s="4">
        <v>22.5</v>
      </c>
      <c r="K99" s="3">
        <v>1.1566270000000001</v>
      </c>
      <c r="L99" s="3">
        <v>0.97916700000000001</v>
      </c>
      <c r="M99" s="3">
        <v>1.1333329999999999</v>
      </c>
      <c r="N99" s="3"/>
      <c r="O99" s="3"/>
      <c r="P99" s="3"/>
      <c r="Q99" s="3"/>
      <c r="R99" s="3"/>
    </row>
    <row r="100" spans="10:18" x14ac:dyDescent="0.25">
      <c r="J100" s="4">
        <v>23</v>
      </c>
      <c r="K100" s="3">
        <v>1.2891570000000001</v>
      </c>
      <c r="L100" s="3">
        <v>1.0416669999999999</v>
      </c>
      <c r="M100" s="3">
        <v>1.3466670000000001</v>
      </c>
      <c r="N100" s="3"/>
      <c r="O100" s="3"/>
      <c r="P100" s="3"/>
      <c r="Q100" s="3"/>
      <c r="R100" s="3"/>
    </row>
    <row r="101" spans="10:18" x14ac:dyDescent="0.25">
      <c r="J101" s="4">
        <v>23.5</v>
      </c>
      <c r="K101" s="3">
        <v>1.240964</v>
      </c>
      <c r="L101" s="3">
        <v>1.0625</v>
      </c>
      <c r="M101" s="3">
        <v>1.2933330000000001</v>
      </c>
      <c r="N101" s="3"/>
      <c r="O101" s="3"/>
      <c r="P101" s="3"/>
      <c r="Q101" s="3"/>
      <c r="R101" s="3"/>
    </row>
    <row r="102" spans="10:18" x14ac:dyDescent="0.25">
      <c r="J102" s="4">
        <v>24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3ED2-E922-416F-BF82-9A6D2610015C}">
  <dimension ref="A2:T77"/>
  <sheetViews>
    <sheetView tabSelected="1" topLeftCell="A16" zoomScaleNormal="100" workbookViewId="0">
      <selection activeCell="I32" sqref="I32"/>
    </sheetView>
  </sheetViews>
  <sheetFormatPr defaultRowHeight="13.8" x14ac:dyDescent="0.25"/>
  <cols>
    <col min="1" max="16384" width="8.88671875" style="4"/>
  </cols>
  <sheetData>
    <row r="2" spans="1:20" x14ac:dyDescent="0.25">
      <c r="A2" s="4" t="s">
        <v>267</v>
      </c>
      <c r="B2" s="4" t="s">
        <v>10</v>
      </c>
      <c r="M2" s="4" t="s">
        <v>266</v>
      </c>
    </row>
    <row r="3" spans="1:20" ht="13.95" customHeight="1" x14ac:dyDescent="0.25">
      <c r="A3" s="4" t="s">
        <v>8</v>
      </c>
      <c r="B3" s="4" t="s">
        <v>5</v>
      </c>
      <c r="C3" s="4">
        <v>25.78</v>
      </c>
      <c r="D3" s="4">
        <v>38.200000000000003</v>
      </c>
      <c r="E3" s="4">
        <v>20.95</v>
      </c>
      <c r="F3" s="4">
        <v>25.06</v>
      </c>
      <c r="G3" s="4">
        <v>29.5</v>
      </c>
      <c r="H3" s="4">
        <v>37.4</v>
      </c>
      <c r="I3" s="4">
        <v>46.8</v>
      </c>
      <c r="J3" s="4">
        <v>40.47</v>
      </c>
      <c r="M3" s="4" t="s">
        <v>70</v>
      </c>
      <c r="N3" s="4" t="s">
        <v>69</v>
      </c>
      <c r="O3" s="4" t="s">
        <v>1</v>
      </c>
      <c r="P3" s="4" t="s">
        <v>68</v>
      </c>
    </row>
    <row r="4" spans="1:20" ht="13.95" customHeight="1" x14ac:dyDescent="0.25">
      <c r="B4" s="4" t="s">
        <v>6</v>
      </c>
      <c r="C4" s="4">
        <v>46.2</v>
      </c>
      <c r="D4" s="4">
        <v>46.8</v>
      </c>
      <c r="E4" s="4">
        <v>37.6</v>
      </c>
      <c r="F4" s="4">
        <v>42.3</v>
      </c>
      <c r="G4" s="4">
        <v>47.9</v>
      </c>
      <c r="H4" s="4">
        <v>40.799999999999997</v>
      </c>
      <c r="I4" s="4">
        <v>32.700000000000003</v>
      </c>
      <c r="J4" s="4">
        <v>37.1</v>
      </c>
      <c r="N4" s="4">
        <v>102</v>
      </c>
      <c r="O4" s="4">
        <v>180</v>
      </c>
      <c r="P4" s="4">
        <v>146</v>
      </c>
    </row>
    <row r="5" spans="1:20" ht="13.95" customHeight="1" x14ac:dyDescent="0.25">
      <c r="B5" s="4" t="s">
        <v>7</v>
      </c>
      <c r="C5" s="4">
        <v>28</v>
      </c>
      <c r="D5" s="4">
        <v>14.9</v>
      </c>
      <c r="E5" s="4">
        <v>41.45</v>
      </c>
      <c r="F5" s="4">
        <v>38.6</v>
      </c>
      <c r="G5" s="4">
        <v>32.700000000000003</v>
      </c>
      <c r="H5" s="4">
        <v>21.8</v>
      </c>
      <c r="I5" s="4">
        <v>28.12</v>
      </c>
      <c r="J5" s="4">
        <v>22.43</v>
      </c>
      <c r="N5" s="4">
        <v>105</v>
      </c>
      <c r="O5" s="4">
        <v>130</v>
      </c>
      <c r="P5" s="4">
        <v>114</v>
      </c>
    </row>
    <row r="6" spans="1:20" ht="13.95" customHeight="1" x14ac:dyDescent="0.25">
      <c r="B6" s="4" t="s">
        <v>1</v>
      </c>
      <c r="N6" s="4">
        <v>107</v>
      </c>
      <c r="O6" s="4">
        <v>135</v>
      </c>
      <c r="P6" s="4">
        <v>108</v>
      </c>
    </row>
    <row r="7" spans="1:20" ht="13.95" customHeight="1" x14ac:dyDescent="0.25">
      <c r="B7" s="4" t="s">
        <v>5</v>
      </c>
      <c r="C7" s="4">
        <v>17.7</v>
      </c>
      <c r="D7" s="4">
        <v>26.2</v>
      </c>
      <c r="E7" s="4">
        <v>17.7</v>
      </c>
      <c r="F7" s="4">
        <v>15.4</v>
      </c>
      <c r="G7" s="4">
        <v>27.3</v>
      </c>
      <c r="H7" s="4">
        <v>19.559999999999999</v>
      </c>
      <c r="I7" s="4">
        <v>27.25</v>
      </c>
      <c r="J7" s="4">
        <v>33.15</v>
      </c>
      <c r="N7" s="4">
        <v>96</v>
      </c>
      <c r="O7" s="4">
        <v>120</v>
      </c>
      <c r="P7" s="4">
        <v>104</v>
      </c>
    </row>
    <row r="8" spans="1:20" ht="13.95" customHeight="1" x14ac:dyDescent="0.25">
      <c r="B8" s="4" t="s">
        <v>6</v>
      </c>
      <c r="C8" s="4">
        <v>57.8</v>
      </c>
      <c r="D8" s="4">
        <v>49.9</v>
      </c>
      <c r="E8" s="4">
        <v>39.6</v>
      </c>
      <c r="F8" s="4">
        <v>56</v>
      </c>
      <c r="G8" s="4">
        <v>41.3</v>
      </c>
      <c r="H8" s="4">
        <v>53.76</v>
      </c>
      <c r="I8" s="4">
        <v>42.76</v>
      </c>
      <c r="J8" s="4">
        <v>45.29</v>
      </c>
      <c r="N8" s="4">
        <v>135</v>
      </c>
      <c r="O8" s="4">
        <v>159</v>
      </c>
      <c r="P8" s="4">
        <v>129</v>
      </c>
    </row>
    <row r="9" spans="1:20" ht="13.95" customHeight="1" x14ac:dyDescent="0.25">
      <c r="B9" s="4" t="s">
        <v>7</v>
      </c>
      <c r="C9" s="4">
        <v>24.5</v>
      </c>
      <c r="D9" s="4">
        <v>23.9</v>
      </c>
      <c r="E9" s="4">
        <v>42.7</v>
      </c>
      <c r="F9" s="4">
        <v>28.6</v>
      </c>
      <c r="G9" s="4">
        <v>31.4</v>
      </c>
      <c r="H9" s="4">
        <v>26.68</v>
      </c>
      <c r="I9" s="4">
        <v>28.58</v>
      </c>
      <c r="J9" s="4">
        <v>19.46</v>
      </c>
      <c r="N9" s="4">
        <v>86</v>
      </c>
      <c r="O9" s="4">
        <v>108</v>
      </c>
      <c r="P9" s="4">
        <v>98</v>
      </c>
    </row>
    <row r="10" spans="1:20" x14ac:dyDescent="0.25">
      <c r="B10" s="4" t="s">
        <v>68</v>
      </c>
    </row>
    <row r="11" spans="1:20" x14ac:dyDescent="0.25">
      <c r="B11" s="4" t="s">
        <v>5</v>
      </c>
      <c r="C11" s="4">
        <v>34.700000000000003</v>
      </c>
      <c r="D11" s="4">
        <v>29.4</v>
      </c>
      <c r="E11" s="4">
        <v>39.799999999999997</v>
      </c>
      <c r="F11" s="4">
        <v>22.06</v>
      </c>
      <c r="G11" s="4">
        <v>59.3</v>
      </c>
      <c r="H11" s="4">
        <v>29.3</v>
      </c>
      <c r="I11" s="4">
        <v>41.24</v>
      </c>
      <c r="J11" s="4">
        <v>46.5</v>
      </c>
      <c r="M11" s="4" t="s">
        <v>28</v>
      </c>
      <c r="N11" s="4">
        <f>AVERAGE(N4:N9)</f>
        <v>105.16666666666667</v>
      </c>
      <c r="O11" s="4">
        <f>AVERAGE(O4:O9)</f>
        <v>138.66666666666666</v>
      </c>
      <c r="P11" s="4">
        <f>AVERAGE(P4:P9)</f>
        <v>116.5</v>
      </c>
    </row>
    <row r="12" spans="1:20" x14ac:dyDescent="0.25">
      <c r="B12" s="4" t="s">
        <v>6</v>
      </c>
      <c r="C12" s="4">
        <v>45.9</v>
      </c>
      <c r="D12" s="4">
        <v>50.9</v>
      </c>
      <c r="E12" s="4">
        <v>37.97</v>
      </c>
      <c r="F12" s="4">
        <v>39.299999999999997</v>
      </c>
      <c r="G12" s="4">
        <v>33.200000000000003</v>
      </c>
      <c r="H12" s="4">
        <v>46.4</v>
      </c>
      <c r="I12" s="4">
        <v>40.1</v>
      </c>
      <c r="J12" s="4">
        <v>39.68</v>
      </c>
      <c r="M12" s="4" t="s">
        <v>30</v>
      </c>
      <c r="N12" s="4">
        <f>STDEV(N4:N9)/SQRT(6)</f>
        <v>6.7202017165492105</v>
      </c>
      <c r="O12" s="4">
        <f>STDEV(O4:O9)/SQRT(6)</f>
        <v>10.800205759356823</v>
      </c>
      <c r="P12" s="4">
        <f>STDEV(P4:P9)/SQRT(6)</f>
        <v>7.3109506905736961</v>
      </c>
    </row>
    <row r="13" spans="1:20" x14ac:dyDescent="0.25">
      <c r="B13" s="4" t="s">
        <v>7</v>
      </c>
      <c r="C13" s="4">
        <v>19.399999999999999</v>
      </c>
      <c r="D13" s="4">
        <v>19.8</v>
      </c>
      <c r="E13" s="4">
        <v>22.2</v>
      </c>
      <c r="F13" s="4">
        <v>38.6</v>
      </c>
      <c r="G13" s="4">
        <v>7.4</v>
      </c>
      <c r="H13" s="4">
        <v>24.2</v>
      </c>
      <c r="I13" s="4">
        <v>18.66</v>
      </c>
      <c r="J13" s="4">
        <v>24.12</v>
      </c>
    </row>
    <row r="15" spans="1:20" x14ac:dyDescent="0.25">
      <c r="A15" s="4" t="s">
        <v>268</v>
      </c>
      <c r="B15" s="4" t="s">
        <v>10</v>
      </c>
    </row>
    <row r="16" spans="1:20" x14ac:dyDescent="0.25">
      <c r="A16" s="4" t="s">
        <v>11</v>
      </c>
      <c r="B16" s="4" t="s">
        <v>5</v>
      </c>
      <c r="C16" s="4">
        <v>3</v>
      </c>
      <c r="D16" s="4">
        <v>4</v>
      </c>
      <c r="E16" s="4">
        <v>5</v>
      </c>
      <c r="F16" s="4">
        <v>6</v>
      </c>
      <c r="G16" s="4">
        <v>4</v>
      </c>
      <c r="H16" s="4">
        <v>3</v>
      </c>
      <c r="I16" s="4">
        <v>6</v>
      </c>
      <c r="J16" s="4">
        <v>5</v>
      </c>
      <c r="R16" s="3"/>
      <c r="S16" s="3"/>
      <c r="T16" s="3"/>
    </row>
    <row r="17" spans="1:20" x14ac:dyDescent="0.25">
      <c r="B17" s="4" t="s">
        <v>6</v>
      </c>
      <c r="C17" s="4">
        <v>14</v>
      </c>
      <c r="D17" s="4">
        <v>13</v>
      </c>
      <c r="E17" s="4">
        <v>15</v>
      </c>
      <c r="F17" s="4">
        <v>13</v>
      </c>
      <c r="G17" s="4">
        <v>10</v>
      </c>
      <c r="H17" s="4">
        <v>9</v>
      </c>
      <c r="I17" s="4">
        <v>8</v>
      </c>
      <c r="J17" s="4">
        <v>10</v>
      </c>
      <c r="M17" s="4" t="s">
        <v>265</v>
      </c>
      <c r="R17" s="3"/>
      <c r="S17" s="3"/>
      <c r="T17" s="3"/>
    </row>
    <row r="18" spans="1:20" x14ac:dyDescent="0.25">
      <c r="B18" s="4" t="s">
        <v>7</v>
      </c>
      <c r="C18" s="4">
        <v>12</v>
      </c>
      <c r="D18" s="4">
        <v>11</v>
      </c>
      <c r="E18" s="4">
        <v>10</v>
      </c>
      <c r="F18" s="4">
        <v>12</v>
      </c>
      <c r="G18" s="4">
        <v>13</v>
      </c>
      <c r="H18" s="4">
        <v>14</v>
      </c>
      <c r="I18" s="4">
        <v>10</v>
      </c>
      <c r="J18" s="4">
        <v>11</v>
      </c>
      <c r="M18" s="4" t="s">
        <v>71</v>
      </c>
      <c r="N18" s="4" t="s">
        <v>69</v>
      </c>
      <c r="O18" s="4" t="s">
        <v>1</v>
      </c>
      <c r="P18" s="4" t="s">
        <v>68</v>
      </c>
      <c r="R18" s="3"/>
      <c r="S18" s="3"/>
      <c r="T18" s="3"/>
    </row>
    <row r="19" spans="1:20" x14ac:dyDescent="0.25">
      <c r="B19" s="4" t="s">
        <v>1</v>
      </c>
      <c r="N19" s="4">
        <v>180</v>
      </c>
      <c r="O19" s="4">
        <v>154</v>
      </c>
      <c r="P19" s="4">
        <v>313</v>
      </c>
      <c r="R19" s="3"/>
      <c r="S19" s="3"/>
      <c r="T19" s="3"/>
    </row>
    <row r="20" spans="1:20" x14ac:dyDescent="0.25">
      <c r="B20" s="4" t="s">
        <v>5</v>
      </c>
      <c r="C20" s="4">
        <v>6</v>
      </c>
      <c r="D20" s="4">
        <v>5</v>
      </c>
      <c r="E20" s="4">
        <v>7</v>
      </c>
      <c r="F20" s="4">
        <v>5</v>
      </c>
      <c r="G20" s="4">
        <v>3</v>
      </c>
      <c r="H20" s="4">
        <v>6</v>
      </c>
      <c r="I20" s="4">
        <v>4</v>
      </c>
      <c r="J20" s="4">
        <v>5</v>
      </c>
      <c r="N20" s="4">
        <v>372</v>
      </c>
      <c r="O20" s="4">
        <v>207</v>
      </c>
      <c r="P20" s="4">
        <v>215</v>
      </c>
      <c r="R20" s="3"/>
      <c r="S20" s="3"/>
      <c r="T20" s="3"/>
    </row>
    <row r="21" spans="1:20" x14ac:dyDescent="0.25">
      <c r="B21" s="4" t="s">
        <v>6</v>
      </c>
      <c r="C21" s="4">
        <v>17</v>
      </c>
      <c r="D21" s="4">
        <v>19</v>
      </c>
      <c r="E21" s="4">
        <v>18</v>
      </c>
      <c r="F21" s="4">
        <v>16</v>
      </c>
      <c r="G21" s="4">
        <v>17</v>
      </c>
      <c r="H21" s="4">
        <v>16</v>
      </c>
      <c r="I21" s="4">
        <v>12</v>
      </c>
      <c r="J21" s="4">
        <v>15</v>
      </c>
      <c r="N21" s="4">
        <v>360</v>
      </c>
      <c r="O21" s="4">
        <v>125</v>
      </c>
      <c r="P21" s="4">
        <v>247</v>
      </c>
      <c r="R21" s="3"/>
      <c r="S21" s="3"/>
      <c r="T21" s="3"/>
    </row>
    <row r="22" spans="1:20" x14ac:dyDescent="0.25">
      <c r="B22" s="4" t="s">
        <v>7</v>
      </c>
      <c r="C22" s="4">
        <v>17</v>
      </c>
      <c r="D22" s="4">
        <v>22</v>
      </c>
      <c r="E22" s="4">
        <v>15</v>
      </c>
      <c r="F22" s="4">
        <v>14</v>
      </c>
      <c r="G22" s="4">
        <v>14</v>
      </c>
      <c r="H22" s="4">
        <v>13</v>
      </c>
      <c r="I22" s="4">
        <v>18</v>
      </c>
      <c r="J22" s="4">
        <v>17</v>
      </c>
      <c r="N22" s="4">
        <v>268</v>
      </c>
      <c r="O22" s="4">
        <v>183</v>
      </c>
      <c r="P22" s="4">
        <v>253</v>
      </c>
      <c r="R22" s="3"/>
      <c r="S22" s="3"/>
      <c r="T22" s="3"/>
    </row>
    <row r="23" spans="1:20" x14ac:dyDescent="0.25">
      <c r="B23" s="4" t="s">
        <v>68</v>
      </c>
      <c r="N23" s="4">
        <v>205</v>
      </c>
      <c r="O23" s="4">
        <v>138</v>
      </c>
      <c r="P23" s="4">
        <v>198</v>
      </c>
      <c r="R23" s="3"/>
      <c r="S23" s="3"/>
      <c r="T23" s="3"/>
    </row>
    <row r="24" spans="1:20" x14ac:dyDescent="0.25">
      <c r="B24" s="4" t="s">
        <v>5</v>
      </c>
      <c r="C24" s="4">
        <v>3</v>
      </c>
      <c r="D24" s="4">
        <v>4</v>
      </c>
      <c r="E24" s="4">
        <v>4</v>
      </c>
      <c r="F24" s="4">
        <v>5</v>
      </c>
      <c r="G24" s="4">
        <v>4</v>
      </c>
      <c r="H24" s="4">
        <v>2</v>
      </c>
      <c r="I24" s="4">
        <v>3</v>
      </c>
      <c r="J24" s="4">
        <v>5</v>
      </c>
      <c r="N24" s="4">
        <v>193</v>
      </c>
      <c r="O24" s="4">
        <v>118</v>
      </c>
      <c r="P24" s="4">
        <v>266</v>
      </c>
      <c r="R24" s="3"/>
      <c r="S24" s="3"/>
      <c r="T24" s="3"/>
    </row>
    <row r="25" spans="1:20" x14ac:dyDescent="0.25">
      <c r="B25" s="4" t="s">
        <v>6</v>
      </c>
      <c r="C25" s="4">
        <v>12</v>
      </c>
      <c r="D25" s="4">
        <v>14</v>
      </c>
      <c r="E25" s="4">
        <v>13</v>
      </c>
      <c r="F25" s="4">
        <v>14</v>
      </c>
      <c r="G25" s="4">
        <v>13</v>
      </c>
      <c r="H25" s="4">
        <v>11</v>
      </c>
      <c r="I25" s="4">
        <v>12</v>
      </c>
      <c r="J25" s="4">
        <v>12</v>
      </c>
      <c r="R25" s="3"/>
      <c r="S25" s="3"/>
      <c r="T25" s="3"/>
    </row>
    <row r="26" spans="1:20" x14ac:dyDescent="0.25">
      <c r="B26" s="4" t="s">
        <v>7</v>
      </c>
      <c r="C26" s="4">
        <v>13</v>
      </c>
      <c r="D26" s="4">
        <v>11</v>
      </c>
      <c r="E26" s="4">
        <v>11</v>
      </c>
      <c r="F26" s="4">
        <v>12</v>
      </c>
      <c r="G26" s="4">
        <v>11</v>
      </c>
      <c r="H26" s="4">
        <v>14</v>
      </c>
      <c r="I26" s="4">
        <v>10</v>
      </c>
      <c r="J26" s="4">
        <v>13</v>
      </c>
      <c r="M26" s="4" t="s">
        <v>28</v>
      </c>
      <c r="N26" s="4">
        <f>AVERAGE(N19:N24)</f>
        <v>263</v>
      </c>
      <c r="O26" s="4">
        <f>AVERAGE(O19:O24)</f>
        <v>154.16666666666666</v>
      </c>
      <c r="P26" s="4">
        <f>AVERAGE(P19:P24)</f>
        <v>248.66666666666666</v>
      </c>
      <c r="R26" s="3"/>
      <c r="S26" s="3"/>
      <c r="T26" s="3"/>
    </row>
    <row r="27" spans="1:20" x14ac:dyDescent="0.25">
      <c r="M27" s="4" t="s">
        <v>30</v>
      </c>
      <c r="N27" s="4">
        <f>STDEV(N19:N24)/SQRT(6)</f>
        <v>34.865455683240398</v>
      </c>
      <c r="O27" s="4">
        <f>STDEV(O19:O24)/SQRT(6)</f>
        <v>14.192525419310622</v>
      </c>
      <c r="P27" s="4">
        <f>STDEV(P19:P24)/SQRT(6)</f>
        <v>16.493769867572539</v>
      </c>
      <c r="R27" s="3"/>
      <c r="S27" s="3"/>
      <c r="T27" s="3"/>
    </row>
    <row r="28" spans="1:20" x14ac:dyDescent="0.25">
      <c r="A28" s="4" t="s">
        <v>269</v>
      </c>
      <c r="B28" s="4" t="s">
        <v>10</v>
      </c>
      <c r="R28" s="3"/>
      <c r="S28" s="3"/>
      <c r="T28" s="3"/>
    </row>
    <row r="29" spans="1:20" x14ac:dyDescent="0.25">
      <c r="A29" s="4" t="s">
        <v>12</v>
      </c>
      <c r="B29" s="4" t="s">
        <v>5</v>
      </c>
      <c r="C29" s="4">
        <v>309.36</v>
      </c>
      <c r="D29" s="4">
        <v>343.8</v>
      </c>
      <c r="E29" s="4">
        <v>150.84</v>
      </c>
      <c r="F29" s="4">
        <v>150.36000000000001</v>
      </c>
      <c r="G29" s="4">
        <v>265.5</v>
      </c>
      <c r="H29" s="4">
        <v>448.8</v>
      </c>
      <c r="I29" s="4">
        <v>281.3</v>
      </c>
      <c r="J29" s="4">
        <v>291.43</v>
      </c>
      <c r="R29" s="3"/>
      <c r="S29" s="3"/>
      <c r="T29" s="3"/>
    </row>
    <row r="30" spans="1:20" x14ac:dyDescent="0.25">
      <c r="B30" s="4" t="s">
        <v>6</v>
      </c>
      <c r="C30" s="4">
        <v>118.8</v>
      </c>
      <c r="D30" s="4">
        <v>129.6</v>
      </c>
      <c r="E30" s="4">
        <v>90.24</v>
      </c>
      <c r="F30" s="4">
        <v>117.13849999999999</v>
      </c>
      <c r="G30" s="4">
        <v>172.44</v>
      </c>
      <c r="H30" s="4">
        <v>163.19999999999999</v>
      </c>
      <c r="I30" s="4">
        <v>147.5</v>
      </c>
      <c r="J30" s="4">
        <v>133.57</v>
      </c>
      <c r="R30" s="3"/>
      <c r="S30" s="3"/>
      <c r="T30" s="3"/>
    </row>
    <row r="31" spans="1:20" x14ac:dyDescent="0.25">
      <c r="B31" s="4" t="s">
        <v>7</v>
      </c>
      <c r="C31" s="4">
        <v>84</v>
      </c>
      <c r="D31" s="4">
        <v>48.763640000000002</v>
      </c>
      <c r="E31" s="4">
        <v>149.22</v>
      </c>
      <c r="F31" s="4">
        <v>115.8</v>
      </c>
      <c r="G31" s="4">
        <v>90.553849999999997</v>
      </c>
      <c r="H31" s="4">
        <v>56.057139999999997</v>
      </c>
      <c r="I31" s="4">
        <v>101.24</v>
      </c>
      <c r="J31" s="4">
        <v>91.75</v>
      </c>
      <c r="R31" s="3"/>
      <c r="S31" s="3"/>
      <c r="T31" s="3"/>
    </row>
    <row r="32" spans="1:20" x14ac:dyDescent="0.25">
      <c r="B32" s="4" t="s">
        <v>1</v>
      </c>
      <c r="M32" s="4" t="s">
        <v>264</v>
      </c>
      <c r="R32" s="3"/>
      <c r="S32" s="3"/>
      <c r="T32" s="3"/>
    </row>
    <row r="33" spans="1:20" x14ac:dyDescent="0.25">
      <c r="B33" s="4" t="s">
        <v>5</v>
      </c>
      <c r="C33" s="4">
        <v>106.2</v>
      </c>
      <c r="D33" s="4">
        <v>188.64</v>
      </c>
      <c r="E33" s="4">
        <v>91.028570000000002</v>
      </c>
      <c r="F33" s="4">
        <v>110.88</v>
      </c>
      <c r="G33" s="4">
        <v>327.60000000000002</v>
      </c>
      <c r="H33" s="4">
        <v>117.36</v>
      </c>
      <c r="I33" s="4">
        <v>245.28</v>
      </c>
      <c r="J33" s="4">
        <v>253.15</v>
      </c>
      <c r="M33" s="4" t="s">
        <v>72</v>
      </c>
      <c r="N33" s="4" t="s">
        <v>69</v>
      </c>
      <c r="O33" s="4" t="s">
        <v>1</v>
      </c>
      <c r="P33" s="4" t="s">
        <v>68</v>
      </c>
      <c r="R33" s="3"/>
      <c r="S33" s="3"/>
      <c r="T33" s="3"/>
    </row>
    <row r="34" spans="1:20" x14ac:dyDescent="0.25">
      <c r="B34" s="4" t="s">
        <v>6</v>
      </c>
      <c r="C34" s="4">
        <v>122.4</v>
      </c>
      <c r="D34" s="4">
        <v>94.547370000000001</v>
      </c>
      <c r="E34" s="4">
        <v>79.2</v>
      </c>
      <c r="F34" s="4">
        <v>126</v>
      </c>
      <c r="G34" s="4">
        <v>87.458820000000003</v>
      </c>
      <c r="H34" s="4">
        <v>120.96</v>
      </c>
      <c r="I34" s="4">
        <v>128.29</v>
      </c>
      <c r="J34" s="4">
        <v>108.7</v>
      </c>
      <c r="N34" s="4">
        <v>58</v>
      </c>
      <c r="O34" s="4">
        <v>67</v>
      </c>
      <c r="P34" s="4">
        <v>55</v>
      </c>
      <c r="R34" s="3"/>
      <c r="S34" s="3"/>
      <c r="T34" s="3"/>
    </row>
    <row r="35" spans="1:20" x14ac:dyDescent="0.25">
      <c r="B35" s="4" t="s">
        <v>7</v>
      </c>
      <c r="C35" s="4">
        <v>51.882350000000002</v>
      </c>
      <c r="D35" s="4">
        <v>39.109090000000002</v>
      </c>
      <c r="E35" s="4">
        <v>102.48</v>
      </c>
      <c r="F35" s="4">
        <v>73.542860000000005</v>
      </c>
      <c r="G35" s="4">
        <v>80.742859999999993</v>
      </c>
      <c r="H35" s="4">
        <v>73.883080000000007</v>
      </c>
      <c r="I35" s="4">
        <v>57.16</v>
      </c>
      <c r="J35" s="4">
        <v>41.59</v>
      </c>
      <c r="N35" s="4">
        <v>57</v>
      </c>
      <c r="O35" s="4">
        <v>71</v>
      </c>
      <c r="P35" s="4">
        <v>57</v>
      </c>
      <c r="R35" s="3"/>
      <c r="S35" s="3"/>
      <c r="T35" s="3"/>
    </row>
    <row r="36" spans="1:20" x14ac:dyDescent="0.25">
      <c r="B36" s="4" t="s">
        <v>68</v>
      </c>
      <c r="N36" s="4">
        <v>58</v>
      </c>
      <c r="O36" s="4">
        <v>72</v>
      </c>
      <c r="P36" s="4">
        <v>53</v>
      </c>
      <c r="R36" s="3"/>
      <c r="S36" s="3"/>
      <c r="T36" s="3"/>
    </row>
    <row r="37" spans="1:20" x14ac:dyDescent="0.25">
      <c r="B37" s="4" t="s">
        <v>5</v>
      </c>
      <c r="C37" s="4">
        <v>416.4</v>
      </c>
      <c r="D37" s="4">
        <v>264.60000000000002</v>
      </c>
      <c r="E37" s="4">
        <v>358.2</v>
      </c>
      <c r="F37" s="4">
        <v>158.83199999999999</v>
      </c>
      <c r="G37" s="4">
        <v>533.70000000000005</v>
      </c>
      <c r="H37" s="4">
        <v>527.4</v>
      </c>
      <c r="I37" s="4">
        <v>371.6</v>
      </c>
      <c r="J37" s="4">
        <v>335.4</v>
      </c>
      <c r="N37" s="4">
        <v>57</v>
      </c>
      <c r="O37" s="4">
        <v>72</v>
      </c>
      <c r="P37" s="4">
        <v>54</v>
      </c>
    </row>
    <row r="38" spans="1:20" x14ac:dyDescent="0.25">
      <c r="B38" s="4" t="s">
        <v>6</v>
      </c>
      <c r="C38" s="4">
        <v>137.69999999999999</v>
      </c>
      <c r="D38" s="4">
        <v>130.88570000000001</v>
      </c>
      <c r="E38" s="4">
        <v>105.1477</v>
      </c>
      <c r="F38" s="4">
        <v>101.05710000000001</v>
      </c>
      <c r="G38" s="4">
        <v>91.938460000000006</v>
      </c>
      <c r="H38" s="4">
        <v>151.8545</v>
      </c>
      <c r="I38" s="4">
        <v>120.3</v>
      </c>
      <c r="J38" s="4">
        <v>119.04</v>
      </c>
      <c r="N38" s="4">
        <v>55</v>
      </c>
      <c r="O38" s="4">
        <v>68</v>
      </c>
      <c r="P38" s="4">
        <v>53</v>
      </c>
    </row>
    <row r="39" spans="1:20" x14ac:dyDescent="0.25">
      <c r="B39" s="4" t="s">
        <v>7</v>
      </c>
      <c r="C39" s="4">
        <v>53.723080000000003</v>
      </c>
      <c r="D39" s="4">
        <v>64.8</v>
      </c>
      <c r="E39" s="4">
        <v>72.65455</v>
      </c>
      <c r="F39" s="4">
        <v>115.8</v>
      </c>
      <c r="G39" s="4">
        <v>24.21818</v>
      </c>
      <c r="H39" s="4">
        <v>62.228569999999998</v>
      </c>
      <c r="I39" s="4">
        <v>67.180000000000007</v>
      </c>
      <c r="J39" s="4">
        <v>66.790000000000006</v>
      </c>
      <c r="N39" s="4">
        <v>63</v>
      </c>
      <c r="O39" s="4">
        <v>74</v>
      </c>
      <c r="P39" s="4">
        <v>60</v>
      </c>
    </row>
    <row r="41" spans="1:20" x14ac:dyDescent="0.25">
      <c r="M41" s="4" t="s">
        <v>28</v>
      </c>
      <c r="N41" s="4">
        <f>AVERAGE(N34:N39)</f>
        <v>58</v>
      </c>
      <c r="O41" s="4">
        <f t="shared" ref="O41" si="0">AVERAGE(O34:O39)</f>
        <v>70.666666666666671</v>
      </c>
      <c r="P41" s="4">
        <f t="shared" ref="P41" si="1">AVERAGE(P34:P39)</f>
        <v>55.333333333333336</v>
      </c>
    </row>
    <row r="42" spans="1:20" x14ac:dyDescent="0.25">
      <c r="A42" s="4" t="s">
        <v>270</v>
      </c>
      <c r="M42" s="4" t="s">
        <v>30</v>
      </c>
      <c r="N42" s="4">
        <f>STDEV(N34:N39)/SQRT(6)</f>
        <v>1.0954451150103324</v>
      </c>
      <c r="O42" s="4">
        <f t="shared" ref="O42:P42" si="2">STDEV(O34:O39)/SQRT(6)</f>
        <v>1.0852547064066471</v>
      </c>
      <c r="P42" s="4">
        <f t="shared" si="2"/>
        <v>1.1155467020454342</v>
      </c>
    </row>
    <row r="43" spans="1:20" x14ac:dyDescent="0.25">
      <c r="B43" s="4" t="s">
        <v>10</v>
      </c>
      <c r="C43" s="4" t="s">
        <v>16</v>
      </c>
      <c r="D43" s="4" t="s">
        <v>17</v>
      </c>
      <c r="E43" s="4" t="s">
        <v>18</v>
      </c>
      <c r="F43" s="4" t="s">
        <v>19</v>
      </c>
      <c r="G43" s="4" t="s">
        <v>20</v>
      </c>
    </row>
    <row r="44" spans="1:20" x14ac:dyDescent="0.25">
      <c r="B44" s="4" t="s">
        <v>28</v>
      </c>
      <c r="C44" s="4">
        <v>31.866630000000001</v>
      </c>
      <c r="D44" s="4">
        <v>25.278898333333331</v>
      </c>
      <c r="E44" s="4">
        <v>19.885893333333332</v>
      </c>
      <c r="F44" s="4">
        <v>12.260763333333331</v>
      </c>
      <c r="G44" s="4">
        <v>5.3761469999999996</v>
      </c>
    </row>
    <row r="45" spans="1:20" x14ac:dyDescent="0.25">
      <c r="B45" s="4" t="s">
        <v>30</v>
      </c>
      <c r="C45" s="4">
        <v>0.37453542460849615</v>
      </c>
      <c r="D45" s="4">
        <v>1.2923347762542612</v>
      </c>
      <c r="E45" s="4">
        <v>1.3394090429032921</v>
      </c>
      <c r="F45" s="4">
        <v>0.19896775032932124</v>
      </c>
      <c r="G45" s="4">
        <v>0.32976071561614007</v>
      </c>
    </row>
    <row r="48" spans="1:20" x14ac:dyDescent="0.25">
      <c r="B48" s="4" t="s">
        <v>1</v>
      </c>
      <c r="C48" s="4" t="s">
        <v>16</v>
      </c>
      <c r="D48" s="4" t="s">
        <v>17</v>
      </c>
      <c r="E48" s="4" t="s">
        <v>18</v>
      </c>
      <c r="F48" s="4" t="s">
        <v>19</v>
      </c>
      <c r="G48" s="4" t="s">
        <v>20</v>
      </c>
    </row>
    <row r="49" spans="1:10" x14ac:dyDescent="0.25">
      <c r="B49" s="4" t="s">
        <v>28</v>
      </c>
      <c r="C49" s="4">
        <f>AVERAGE(C41:C46)</f>
        <v>16.120582712304248</v>
      </c>
      <c r="D49" s="4">
        <f>AVERAGE(D41:D46)</f>
        <v>13.285616554793796</v>
      </c>
      <c r="E49" s="4">
        <f>AVERAGE(E41:E46)</f>
        <v>10.612651188118312</v>
      </c>
      <c r="F49" s="4">
        <f>AVERAGE(F41:F46)</f>
        <v>6.2298655418313267</v>
      </c>
      <c r="G49" s="4">
        <f>AVERAGE(G41:G46)</f>
        <v>2.8529538578080698</v>
      </c>
    </row>
    <row r="50" spans="1:10" x14ac:dyDescent="0.25">
      <c r="B50" s="4" t="s">
        <v>30</v>
      </c>
      <c r="C50" s="4">
        <f>STDEV(C41:C46)/SQRT(6)</f>
        <v>9.09098464022372</v>
      </c>
      <c r="D50" s="4">
        <f>STDEV(D41:D46)/SQRT(6)</f>
        <v>6.924324463306835</v>
      </c>
      <c r="E50" s="4">
        <f>STDEV(E41:E46)/SQRT(6)</f>
        <v>5.3539088488004749</v>
      </c>
      <c r="F50" s="4">
        <f>STDEV(F41:F46)/SQRT(6)</f>
        <v>3.4819404633788023</v>
      </c>
      <c r="G50" s="4">
        <f>STDEV(G41:G46)/SQRT(6)</f>
        <v>1.4567662398619285</v>
      </c>
    </row>
    <row r="53" spans="1:10" x14ac:dyDescent="0.25">
      <c r="B53" s="4" t="s">
        <v>68</v>
      </c>
      <c r="C53" s="4" t="s">
        <v>16</v>
      </c>
      <c r="D53" s="4" t="s">
        <v>17</v>
      </c>
      <c r="E53" s="4" t="s">
        <v>18</v>
      </c>
      <c r="F53" s="4" t="s">
        <v>19</v>
      </c>
      <c r="G53" s="4" t="s">
        <v>20</v>
      </c>
    </row>
    <row r="54" spans="1:10" x14ac:dyDescent="0.25">
      <c r="B54" s="4" t="s">
        <v>28</v>
      </c>
      <c r="C54" s="4">
        <v>35.084386666666667</v>
      </c>
      <c r="D54" s="4">
        <v>23.847476666666665</v>
      </c>
      <c r="E54" s="4">
        <v>19.247998333333335</v>
      </c>
      <c r="F54" s="4">
        <v>11.95275</v>
      </c>
      <c r="G54" s="4">
        <v>4.4168574999999999</v>
      </c>
    </row>
    <row r="55" spans="1:10" x14ac:dyDescent="0.25">
      <c r="B55" s="4" t="s">
        <v>30</v>
      </c>
      <c r="C55" s="4">
        <v>1.8289236876036714</v>
      </c>
      <c r="D55" s="4">
        <v>0.2978623668034916</v>
      </c>
      <c r="E55" s="4">
        <v>0.46592247035615009</v>
      </c>
      <c r="F55" s="4">
        <v>0.50191860935813093</v>
      </c>
      <c r="G55" s="4">
        <v>0.38377870820945242</v>
      </c>
    </row>
    <row r="58" spans="1:10" x14ac:dyDescent="0.25">
      <c r="B58" s="4" t="s">
        <v>138</v>
      </c>
      <c r="I58" s="4" t="s">
        <v>127</v>
      </c>
      <c r="J58" s="4" t="s">
        <v>128</v>
      </c>
    </row>
    <row r="59" spans="1:10" x14ac:dyDescent="0.25">
      <c r="A59" s="4" t="s">
        <v>16</v>
      </c>
      <c r="B59" s="4">
        <v>31.728300000000001</v>
      </c>
      <c r="C59" s="4">
        <v>31.457519999999999</v>
      </c>
      <c r="D59" s="4">
        <v>32.028399999999998</v>
      </c>
      <c r="E59" s="4">
        <v>31.084499999999998</v>
      </c>
      <c r="F59" s="4">
        <v>33.612859999999998</v>
      </c>
      <c r="G59" s="4">
        <v>31.2882</v>
      </c>
      <c r="I59" s="4">
        <f>AVERAGE(B59:G59)</f>
        <v>31.866630000000001</v>
      </c>
      <c r="J59" s="4">
        <f>STDEV(B59:G59)/SQRT(6)</f>
        <v>0.37453542460849615</v>
      </c>
    </row>
    <row r="60" spans="1:10" x14ac:dyDescent="0.25">
      <c r="A60" s="4" t="s">
        <v>17</v>
      </c>
      <c r="B60" s="4">
        <v>26.5947</v>
      </c>
      <c r="C60" s="4">
        <v>23.134409999999999</v>
      </c>
      <c r="D60" s="4">
        <v>30.5547</v>
      </c>
      <c r="E60" s="4">
        <v>23.405200000000001</v>
      </c>
      <c r="F60" s="4">
        <v>26.127330000000001</v>
      </c>
      <c r="G60" s="4">
        <v>21.857050000000001</v>
      </c>
      <c r="I60" s="4">
        <f>AVERAGE(B60:G60)</f>
        <v>25.278898333333331</v>
      </c>
      <c r="J60" s="4">
        <f>STDEV(B60:G60)/SQRT(6)</f>
        <v>1.2923347762542612</v>
      </c>
    </row>
    <row r="61" spans="1:10" x14ac:dyDescent="0.25">
      <c r="A61" s="4" t="s">
        <v>18</v>
      </c>
      <c r="B61" s="4">
        <v>16.3992</v>
      </c>
      <c r="C61" s="4">
        <v>22.31335</v>
      </c>
      <c r="D61" s="4">
        <v>16.206700000000001</v>
      </c>
      <c r="E61" s="4">
        <v>22.3141</v>
      </c>
      <c r="F61" s="4">
        <v>18.426649999999999</v>
      </c>
      <c r="G61" s="4">
        <v>23.655360000000002</v>
      </c>
      <c r="I61" s="4">
        <f>AVERAGE(B61:G61)</f>
        <v>19.885893333333332</v>
      </c>
      <c r="J61" s="4">
        <f>STDEV(B61:G61)/SQRT(6)</f>
        <v>1.3394090429032921</v>
      </c>
    </row>
    <row r="62" spans="1:10" x14ac:dyDescent="0.25">
      <c r="A62" s="4" t="s">
        <v>19</v>
      </c>
      <c r="B62" s="4">
        <v>12.0029</v>
      </c>
      <c r="C62" s="4">
        <v>12.500830000000001</v>
      </c>
      <c r="D62" s="4">
        <v>13.135899999999999</v>
      </c>
      <c r="E62" s="4">
        <v>11.9922</v>
      </c>
      <c r="F62" s="4">
        <v>11.804819999999999</v>
      </c>
      <c r="G62" s="4">
        <v>12.127929999999999</v>
      </c>
      <c r="I62" s="4">
        <f>AVERAGE(B62:G62)</f>
        <v>12.260763333333331</v>
      </c>
      <c r="J62" s="4">
        <f>STDEV(B62:G62)/SQRT(6)</f>
        <v>0.19896775032932124</v>
      </c>
    </row>
    <row r="63" spans="1:10" x14ac:dyDescent="0.25">
      <c r="A63" s="4" t="s">
        <v>20</v>
      </c>
      <c r="B63" s="4">
        <v>6.1538000000000004</v>
      </c>
      <c r="C63" s="4">
        <v>5.2157799999999996</v>
      </c>
      <c r="D63" s="4">
        <v>6.2464000000000004</v>
      </c>
      <c r="E63" s="4">
        <v>4.1733000000000002</v>
      </c>
      <c r="F63" s="4">
        <v>4.7938599999999996</v>
      </c>
      <c r="G63" s="4">
        <v>5.6737419999999998</v>
      </c>
      <c r="I63" s="4">
        <f>AVERAGE(B63:G63)</f>
        <v>5.3761469999999996</v>
      </c>
      <c r="J63" s="4">
        <f>STDEV(B63:G63)/SQRT(6)</f>
        <v>0.32976071561614007</v>
      </c>
    </row>
    <row r="65" spans="1:10" x14ac:dyDescent="0.25">
      <c r="B65" s="4" t="s">
        <v>139</v>
      </c>
    </row>
    <row r="66" spans="1:10" x14ac:dyDescent="0.25">
      <c r="A66" s="4" t="s">
        <v>16</v>
      </c>
      <c r="B66" s="4">
        <v>27.970800000000001</v>
      </c>
      <c r="C66" s="4">
        <v>17.870200000000001</v>
      </c>
      <c r="D66" s="4">
        <v>23.6752</v>
      </c>
      <c r="E66" s="4">
        <v>27.616219999999998</v>
      </c>
      <c r="F66" s="4">
        <v>30.637899999999998</v>
      </c>
      <c r="G66" s="4">
        <v>30.078130000000002</v>
      </c>
      <c r="I66" s="4">
        <f>AVERAGE(B66:G66)</f>
        <v>26.308075000000002</v>
      </c>
      <c r="J66" s="4">
        <f>STDEV(B66:G66)/SQRT(6)</f>
        <v>1.9627052952625459</v>
      </c>
    </row>
    <row r="67" spans="1:10" x14ac:dyDescent="0.25">
      <c r="A67" s="4" t="s">
        <v>17</v>
      </c>
      <c r="B67" s="4">
        <v>28.859400000000001</v>
      </c>
      <c r="C67" s="4">
        <v>22.012599999999999</v>
      </c>
      <c r="D67" s="4">
        <v>31.927600000000002</v>
      </c>
      <c r="E67" s="4">
        <v>27.68205</v>
      </c>
      <c r="F67" s="4">
        <v>18.449300000000001</v>
      </c>
      <c r="G67" s="4">
        <v>21.240970000000001</v>
      </c>
      <c r="I67" s="4">
        <f>AVERAGE(B67:G67)</f>
        <v>25.028653333333335</v>
      </c>
      <c r="J67" s="4">
        <f>STDEV(B67:G67)/SQRT(6)</f>
        <v>2.1294882955953991</v>
      </c>
    </row>
    <row r="68" spans="1:10" x14ac:dyDescent="0.25">
      <c r="A68" s="4" t="s">
        <v>18</v>
      </c>
      <c r="B68" s="4">
        <v>20.8903</v>
      </c>
      <c r="C68" s="4">
        <v>29.228200000000001</v>
      </c>
      <c r="D68" s="4">
        <v>19.1739</v>
      </c>
      <c r="E68" s="4">
        <v>23.794429999999998</v>
      </c>
      <c r="F68" s="4">
        <v>21.462599999999998</v>
      </c>
      <c r="G68" s="4">
        <v>21.623139999999999</v>
      </c>
      <c r="I68" s="4">
        <f>AVERAGE(B68:G68)</f>
        <v>22.695428333333329</v>
      </c>
      <c r="J68" s="4">
        <f>STDEV(B68:G68)/SQRT(6)</f>
        <v>1.4400720859698224</v>
      </c>
    </row>
    <row r="69" spans="1:10" x14ac:dyDescent="0.25">
      <c r="A69" s="4" t="s">
        <v>19</v>
      </c>
      <c r="B69" s="4">
        <v>13.7941</v>
      </c>
      <c r="C69" s="4">
        <v>20.226900000000001</v>
      </c>
      <c r="D69" s="4">
        <v>15.632199999999999</v>
      </c>
      <c r="E69" s="4">
        <v>12.21701</v>
      </c>
      <c r="F69" s="4">
        <v>13.8241</v>
      </c>
      <c r="G69" s="4">
        <v>12.7539</v>
      </c>
      <c r="I69" s="4">
        <f>AVERAGE(B69:G69)</f>
        <v>14.741368333333334</v>
      </c>
      <c r="J69" s="4">
        <f>STDEV(B69:G69)/SQRT(6)</f>
        <v>1.1964635749586257</v>
      </c>
    </row>
    <row r="70" spans="1:10" x14ac:dyDescent="0.25">
      <c r="A70" s="4" t="s">
        <v>20</v>
      </c>
      <c r="B70" s="4">
        <v>6.7794999999999996</v>
      </c>
      <c r="C70" s="4">
        <v>9.5652000000000008</v>
      </c>
      <c r="D70" s="4">
        <v>8.2528000000000006</v>
      </c>
      <c r="E70" s="4">
        <v>5.9875119999999997</v>
      </c>
      <c r="F70" s="4">
        <v>8.7141999999999999</v>
      </c>
      <c r="G70" s="4">
        <v>7.9473560000000001</v>
      </c>
      <c r="I70" s="4">
        <f>AVERAGE(B70:G70)</f>
        <v>7.8744279999999991</v>
      </c>
      <c r="J70" s="4">
        <f>STDEV(B70:G70)/SQRT(6)</f>
        <v>0.53140474680404393</v>
      </c>
    </row>
    <row r="72" spans="1:10" x14ac:dyDescent="0.25">
      <c r="B72" s="4" t="s">
        <v>140</v>
      </c>
    </row>
    <row r="73" spans="1:10" x14ac:dyDescent="0.25">
      <c r="A73" s="4" t="s">
        <v>16</v>
      </c>
      <c r="B73" s="4">
        <v>33.213070000000002</v>
      </c>
      <c r="C73" s="4">
        <v>35.0182</v>
      </c>
      <c r="D73" s="4">
        <v>41.548380000000002</v>
      </c>
      <c r="E73" s="4">
        <v>28.182120000000001</v>
      </c>
      <c r="F73" s="4">
        <v>37.78819</v>
      </c>
      <c r="G73" s="4">
        <v>34.756360000000001</v>
      </c>
      <c r="I73" s="4">
        <f>AVERAGE(B73:G73)</f>
        <v>35.084386666666667</v>
      </c>
      <c r="J73" s="4">
        <f>STDEV(B73:G73)/SQRT(6)</f>
        <v>1.8289236876036714</v>
      </c>
    </row>
    <row r="74" spans="1:10" x14ac:dyDescent="0.25">
      <c r="A74" s="4" t="s">
        <v>17</v>
      </c>
      <c r="B74" s="4">
        <v>24.6798</v>
      </c>
      <c r="C74" s="4">
        <v>23.427959999999999</v>
      </c>
      <c r="D74" s="4">
        <v>23.143470000000001</v>
      </c>
      <c r="E74" s="4">
        <v>24.860869999999998</v>
      </c>
      <c r="F74" s="4">
        <v>23.417349999999999</v>
      </c>
      <c r="G74" s="4">
        <v>23.555409999999998</v>
      </c>
      <c r="I74" s="4">
        <f>AVERAGE(B74:G74)</f>
        <v>23.847476666666665</v>
      </c>
      <c r="J74" s="4">
        <f>STDEV(B74:G74)/SQRT(6)</f>
        <v>0.2978623668034916</v>
      </c>
    </row>
    <row r="75" spans="1:10" x14ac:dyDescent="0.25">
      <c r="A75" s="4" t="s">
        <v>18</v>
      </c>
      <c r="B75" s="4">
        <v>18.260120000000001</v>
      </c>
      <c r="C75" s="4">
        <v>20.656829999999999</v>
      </c>
      <c r="D75" s="4">
        <v>17.793710000000001</v>
      </c>
      <c r="E75" s="4">
        <v>19.419740000000001</v>
      </c>
      <c r="F75" s="4">
        <v>18.959009999999999</v>
      </c>
      <c r="G75" s="4">
        <v>20.398579999999999</v>
      </c>
      <c r="I75" s="4">
        <f>AVERAGE(B75:G75)</f>
        <v>19.247998333333335</v>
      </c>
      <c r="J75" s="4">
        <f>STDEV(B75:G75)/SQRT(6)</f>
        <v>0.46592247035615009</v>
      </c>
    </row>
    <row r="76" spans="1:10" x14ac:dyDescent="0.25">
      <c r="A76" s="4" t="s">
        <v>19</v>
      </c>
      <c r="B76" s="4">
        <v>13.672969999999999</v>
      </c>
      <c r="C76" s="4">
        <v>11.39019</v>
      </c>
      <c r="D76" s="4">
        <v>10.35956</v>
      </c>
      <c r="E76" s="4">
        <v>13.120950000000001</v>
      </c>
      <c r="F76" s="4">
        <v>11.35116</v>
      </c>
      <c r="G76" s="4">
        <v>11.821669999999999</v>
      </c>
      <c r="I76" s="4">
        <f>AVERAGE(B76:G76)</f>
        <v>11.95275</v>
      </c>
      <c r="J76" s="4">
        <f>STDEV(B76:G76)/SQRT(6)</f>
        <v>0.50191860935813093</v>
      </c>
    </row>
    <row r="77" spans="1:10" x14ac:dyDescent="0.25">
      <c r="A77" s="4" t="s">
        <v>20</v>
      </c>
      <c r="B77" s="4">
        <v>4.8576790000000001</v>
      </c>
      <c r="C77" s="4">
        <v>4.475079</v>
      </c>
      <c r="D77" s="4">
        <v>3.0339770000000001</v>
      </c>
      <c r="E77" s="4">
        <v>5.8219409999999998</v>
      </c>
      <c r="F77" s="4">
        <v>3.841272</v>
      </c>
      <c r="G77" s="4">
        <v>4.4711970000000001</v>
      </c>
      <c r="I77" s="4">
        <f>AVERAGE(B77:G77)</f>
        <v>4.4168574999999999</v>
      </c>
      <c r="J77" s="4">
        <f>STDEV(B77:G77)/SQRT(6)</f>
        <v>0.38377870820945242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1BB8-8081-4F76-A3A5-2D025009F6CF}">
  <dimension ref="A1:V20"/>
  <sheetViews>
    <sheetView zoomScaleNormal="100" workbookViewId="0">
      <selection sqref="A1:XFD1048576"/>
    </sheetView>
  </sheetViews>
  <sheetFormatPr defaultRowHeight="13.8" x14ac:dyDescent="0.25"/>
  <cols>
    <col min="1" max="1" width="15.44140625" style="7" bestFit="1" customWidth="1"/>
    <col min="2" max="12" width="8.88671875" style="7"/>
    <col min="13" max="13" width="13" style="7" bestFit="1" customWidth="1"/>
    <col min="14" max="16384" width="8.88671875" style="7"/>
  </cols>
  <sheetData>
    <row r="1" spans="1:22" x14ac:dyDescent="0.25">
      <c r="B1" s="7" t="s">
        <v>74</v>
      </c>
      <c r="G1" s="7" t="s">
        <v>25</v>
      </c>
      <c r="N1" s="7" t="s">
        <v>74</v>
      </c>
      <c r="S1" s="7" t="s">
        <v>25</v>
      </c>
    </row>
    <row r="2" spans="1:22" x14ac:dyDescent="0.25">
      <c r="A2" s="7" t="s">
        <v>184</v>
      </c>
      <c r="B2" s="7" t="s">
        <v>42</v>
      </c>
      <c r="C2" s="7" t="s">
        <v>43</v>
      </c>
      <c r="D2" s="7" t="s">
        <v>44</v>
      </c>
      <c r="E2" s="7" t="s">
        <v>45</v>
      </c>
      <c r="G2" s="7" t="s">
        <v>42</v>
      </c>
      <c r="H2" s="7" t="s">
        <v>43</v>
      </c>
      <c r="I2" s="7" t="s">
        <v>44</v>
      </c>
      <c r="J2" s="7" t="s">
        <v>45</v>
      </c>
      <c r="M2" s="7" t="s">
        <v>185</v>
      </c>
      <c r="N2" s="7" t="s">
        <v>42</v>
      </c>
      <c r="O2" s="7" t="s">
        <v>43</v>
      </c>
      <c r="P2" s="7" t="s">
        <v>44</v>
      </c>
      <c r="Q2" s="7" t="s">
        <v>45</v>
      </c>
      <c r="S2" s="7" t="s">
        <v>42</v>
      </c>
      <c r="T2" s="7" t="s">
        <v>43</v>
      </c>
      <c r="U2" s="7" t="s">
        <v>44</v>
      </c>
      <c r="V2" s="7" t="s">
        <v>45</v>
      </c>
    </row>
    <row r="3" spans="1:22" x14ac:dyDescent="0.25">
      <c r="A3" s="7" t="s">
        <v>75</v>
      </c>
      <c r="B3" s="7">
        <v>13.9008</v>
      </c>
      <c r="C3" s="7">
        <v>6.8546199999999997</v>
      </c>
      <c r="D3" s="7">
        <v>28.6127</v>
      </c>
      <c r="E3" s="7">
        <v>25.540600000000001</v>
      </c>
      <c r="G3" s="7">
        <v>2.5091000000000001</v>
      </c>
      <c r="H3" s="7">
        <v>2.8048999999999999</v>
      </c>
      <c r="I3" s="7">
        <v>3.0989900000000001</v>
      </c>
      <c r="J3" s="7">
        <v>3.6455600000000001</v>
      </c>
      <c r="M3" s="7" t="s">
        <v>73</v>
      </c>
      <c r="N3" s="7">
        <v>80.125230000000002</v>
      </c>
      <c r="O3" s="7">
        <v>8.9402519999999992</v>
      </c>
      <c r="P3" s="7">
        <v>173.04730000000001</v>
      </c>
      <c r="Q3" s="7">
        <v>72.363550000000004</v>
      </c>
      <c r="S3" s="7">
        <v>-9.1579700000000006</v>
      </c>
      <c r="T3" s="7">
        <v>-1.9663299999999999</v>
      </c>
      <c r="U3" s="7">
        <v>3.0327480000000002</v>
      </c>
      <c r="V3" s="7">
        <v>4.256291</v>
      </c>
    </row>
    <row r="4" spans="1:22" x14ac:dyDescent="0.25">
      <c r="B4" s="7">
        <v>10.2515</v>
      </c>
      <c r="C4" s="7">
        <v>19.382999999999999</v>
      </c>
      <c r="D4" s="7">
        <v>7.1400300000000003</v>
      </c>
      <c r="E4" s="7">
        <v>27.369399999999999</v>
      </c>
      <c r="G4" s="7">
        <v>2.91221</v>
      </c>
      <c r="H4" s="7">
        <v>3.1412</v>
      </c>
      <c r="I4" s="7">
        <v>3.1953800000000001</v>
      </c>
      <c r="J4" s="7">
        <v>4.2220300000000002</v>
      </c>
      <c r="N4" s="7">
        <v>25.61861</v>
      </c>
      <c r="O4" s="7">
        <v>75.2393</v>
      </c>
      <c r="P4" s="7">
        <v>32.006639999999997</v>
      </c>
      <c r="Q4" s="7">
        <v>96.28931</v>
      </c>
      <c r="S4" s="7">
        <v>-2.3636499999999998</v>
      </c>
      <c r="T4" s="7">
        <v>-6.3142199999999997</v>
      </c>
      <c r="U4" s="7">
        <v>4.1242010000000002</v>
      </c>
      <c r="V4" s="7">
        <v>8.4957589999999996</v>
      </c>
    </row>
    <row r="5" spans="1:22" x14ac:dyDescent="0.25">
      <c r="B5" s="7">
        <v>8.1322399999999995</v>
      </c>
      <c r="C5" s="7">
        <v>15.1257</v>
      </c>
      <c r="D5" s="7">
        <v>29.159099999999999</v>
      </c>
      <c r="E5" s="7">
        <v>24.407699999999998</v>
      </c>
      <c r="G5" s="7">
        <v>3.5895700000000001</v>
      </c>
      <c r="H5" s="7">
        <v>3.5301200000000001</v>
      </c>
      <c r="I5" s="7">
        <v>2.5966100000000001</v>
      </c>
      <c r="J5" s="7">
        <v>3.8246099999999998</v>
      </c>
      <c r="N5" s="7">
        <v>140.89830000000001</v>
      </c>
      <c r="O5" s="7">
        <v>50.434199999999997</v>
      </c>
      <c r="P5" s="7">
        <v>167.11689999999999</v>
      </c>
      <c r="Q5" s="7">
        <v>65.321479999999994</v>
      </c>
      <c r="S5" s="7">
        <v>-3.4518300000000002</v>
      </c>
      <c r="T5" s="7">
        <v>6.9096209999999996</v>
      </c>
      <c r="U5" s="7">
        <v>-4.9967899999999998</v>
      </c>
      <c r="V5" s="7">
        <v>2.5304600000000002</v>
      </c>
    </row>
    <row r="6" spans="1:22" x14ac:dyDescent="0.25">
      <c r="B6" s="7">
        <v>29.168099999999999</v>
      </c>
      <c r="C6" s="7">
        <v>13.268599999999999</v>
      </c>
      <c r="D6" s="7">
        <v>8.7297799999999999</v>
      </c>
      <c r="E6" s="7">
        <v>26.403600000000001</v>
      </c>
      <c r="G6" s="7">
        <v>2.58847</v>
      </c>
      <c r="H6" s="7">
        <v>4.0154699999999997</v>
      </c>
      <c r="I6" s="7">
        <v>3.2888600000000001</v>
      </c>
      <c r="J6" s="7">
        <v>2.3998699999999999</v>
      </c>
      <c r="N6" s="7">
        <v>36.026130000000002</v>
      </c>
      <c r="O6" s="7">
        <v>54.035640000000001</v>
      </c>
      <c r="P6" s="7">
        <v>41.425930000000001</v>
      </c>
      <c r="Q6" s="7">
        <v>99.442499999999995</v>
      </c>
      <c r="S6" s="7">
        <v>-2.3960599999999999</v>
      </c>
      <c r="T6" s="7">
        <v>20.257529999999999</v>
      </c>
      <c r="U6" s="7">
        <v>0.172683</v>
      </c>
      <c r="V6" s="7">
        <v>-4.1039899999999996</v>
      </c>
    </row>
    <row r="7" spans="1:22" x14ac:dyDescent="0.25">
      <c r="B7" s="7">
        <v>10.005599999999999</v>
      </c>
      <c r="C7" s="7">
        <v>8.6991700000000005</v>
      </c>
      <c r="D7" s="7">
        <v>25.800899999999999</v>
      </c>
      <c r="E7" s="7">
        <v>11.822699999999999</v>
      </c>
      <c r="G7" s="7">
        <v>2.34341</v>
      </c>
      <c r="H7" s="7">
        <v>0.96964700000000004</v>
      </c>
      <c r="I7" s="7">
        <v>6.7339700000000002</v>
      </c>
      <c r="J7" s="7">
        <v>2.3991799999999999</v>
      </c>
      <c r="N7" s="7">
        <v>37.815219999999997</v>
      </c>
      <c r="O7" s="7">
        <v>24.63214</v>
      </c>
      <c r="P7" s="7">
        <v>196.61779999999999</v>
      </c>
      <c r="Q7" s="7">
        <v>23.794820000000001</v>
      </c>
      <c r="S7" s="7">
        <v>6.9554530000000003</v>
      </c>
      <c r="T7" s="7">
        <v>-9.2449700000000004</v>
      </c>
      <c r="U7" s="7">
        <v>29.024190000000001</v>
      </c>
      <c r="V7" s="7">
        <v>-0.19225</v>
      </c>
    </row>
    <row r="8" spans="1:22" x14ac:dyDescent="0.25">
      <c r="B8" s="7">
        <v>11.390499999999999</v>
      </c>
      <c r="C8" s="7">
        <v>12.266299999999999</v>
      </c>
      <c r="D8" s="7">
        <v>14.751099999999999</v>
      </c>
      <c r="E8" s="7">
        <v>20.703299999999999</v>
      </c>
      <c r="G8" s="7">
        <v>3.9955699999999998</v>
      </c>
      <c r="H8" s="7">
        <v>1.73797</v>
      </c>
      <c r="I8" s="7">
        <v>1.2574700000000001</v>
      </c>
      <c r="J8" s="7">
        <v>2.8839299999999999</v>
      </c>
      <c r="N8" s="7">
        <v>31.660309999999999</v>
      </c>
      <c r="O8" s="7">
        <v>68.945509999999999</v>
      </c>
      <c r="P8" s="7">
        <v>81.881730000000005</v>
      </c>
      <c r="Q8" s="7">
        <v>48.685299999999998</v>
      </c>
      <c r="S8" s="7">
        <v>-10.867100000000001</v>
      </c>
      <c r="T8" s="7">
        <v>-7.3113799999999998</v>
      </c>
      <c r="U8" s="7">
        <v>-7.1584399999999997</v>
      </c>
      <c r="V8" s="7">
        <v>-1.93801</v>
      </c>
    </row>
    <row r="9" spans="1:22" x14ac:dyDescent="0.25">
      <c r="B9" s="7">
        <v>9.4255300000000002</v>
      </c>
      <c r="C9" s="7">
        <v>6.90557</v>
      </c>
      <c r="D9" s="7">
        <v>13.6601</v>
      </c>
      <c r="E9" s="7">
        <v>28.6662</v>
      </c>
      <c r="G9" s="7">
        <v>2.8507899999999999</v>
      </c>
      <c r="H9" s="7">
        <v>2.9821200000000001</v>
      </c>
      <c r="I9" s="7">
        <v>2.4082300000000001</v>
      </c>
      <c r="J9" s="7">
        <v>3.0627599999999999</v>
      </c>
      <c r="N9" s="7">
        <v>67.228319999999997</v>
      </c>
      <c r="O9" s="7">
        <v>1.2267650000000001</v>
      </c>
      <c r="P9" s="7">
        <v>60.914070000000002</v>
      </c>
      <c r="Q9" s="7">
        <v>94.541229999999999</v>
      </c>
      <c r="S9" s="7">
        <v>-7.6108399999999996</v>
      </c>
      <c r="T9" s="7">
        <v>1.5825689999999999</v>
      </c>
      <c r="U9" s="7">
        <v>-8.3694000000000006</v>
      </c>
      <c r="V9" s="7">
        <v>0.74626400000000004</v>
      </c>
    </row>
    <row r="10" spans="1:22" x14ac:dyDescent="0.25">
      <c r="B10" s="7">
        <v>19.6052</v>
      </c>
      <c r="C10" s="7">
        <v>22.736699999999999</v>
      </c>
      <c r="D10" s="7">
        <v>6.5342500000000001</v>
      </c>
      <c r="E10" s="7">
        <v>8.8928600000000007</v>
      </c>
      <c r="G10" s="7">
        <v>2.4041800000000002</v>
      </c>
      <c r="H10" s="7">
        <v>4.0432199999999998</v>
      </c>
      <c r="I10" s="7">
        <v>3.2227600000000001</v>
      </c>
      <c r="J10" s="7">
        <v>3.5166499999999998</v>
      </c>
      <c r="N10" s="7">
        <v>105.24550000000001</v>
      </c>
      <c r="O10" s="7">
        <v>77.021479999999997</v>
      </c>
      <c r="P10" s="7">
        <v>18.534649999999999</v>
      </c>
      <c r="Q10" s="7">
        <v>36.296579999999999</v>
      </c>
      <c r="S10" s="7">
        <v>0.83642300000000003</v>
      </c>
      <c r="T10" s="7">
        <v>20.35829</v>
      </c>
      <c r="U10" s="7">
        <v>7.3273270000000004</v>
      </c>
      <c r="V10" s="7">
        <v>3.0593659999999998</v>
      </c>
    </row>
    <row r="11" spans="1:22" x14ac:dyDescent="0.25">
      <c r="B11" s="7">
        <v>18.243600000000001</v>
      </c>
      <c r="C11" s="7">
        <v>8.5952699999999993</v>
      </c>
      <c r="D11" s="7">
        <v>23.224399999999999</v>
      </c>
      <c r="E11" s="7">
        <v>17.4984</v>
      </c>
      <c r="G11" s="7">
        <v>2.98611</v>
      </c>
      <c r="H11" s="7">
        <v>2.09606</v>
      </c>
      <c r="I11" s="7">
        <v>2.7157399999999998</v>
      </c>
      <c r="J11" s="7">
        <v>3.6589200000000002</v>
      </c>
      <c r="N11" s="7">
        <v>50.851559999999999</v>
      </c>
      <c r="O11" s="7">
        <v>14.47387</v>
      </c>
      <c r="P11" s="7">
        <v>137.0258</v>
      </c>
      <c r="Q11" s="7">
        <v>103.64060000000001</v>
      </c>
      <c r="S11" s="7">
        <v>-8.1349999999999998</v>
      </c>
      <c r="T11" s="7">
        <v>-5.8720000000000001E-2</v>
      </c>
      <c r="U11" s="7">
        <v>0.94660599999999995</v>
      </c>
      <c r="V11" s="7">
        <v>5.1948410000000003</v>
      </c>
    </row>
    <row r="12" spans="1:22" x14ac:dyDescent="0.25">
      <c r="B12" s="7">
        <v>11.440899999999999</v>
      </c>
      <c r="C12" s="7">
        <v>8.8295399999999997</v>
      </c>
      <c r="D12" s="7">
        <v>21.729900000000001</v>
      </c>
      <c r="E12" s="7">
        <v>14.4208</v>
      </c>
      <c r="G12" s="7">
        <v>2.31134</v>
      </c>
      <c r="H12" s="7">
        <v>2.8119499999999999</v>
      </c>
      <c r="I12" s="7">
        <v>2.5693299999999999</v>
      </c>
      <c r="J12" s="7">
        <v>4.8286699999999998</v>
      </c>
      <c r="N12" s="7">
        <v>6.8078580000000004</v>
      </c>
      <c r="O12" s="7">
        <v>15.76347</v>
      </c>
      <c r="P12" s="7">
        <v>123.4341</v>
      </c>
      <c r="Q12" s="7">
        <v>90.146339999999995</v>
      </c>
      <c r="S12" s="7">
        <v>-2.4666000000000001</v>
      </c>
      <c r="T12" s="7">
        <v>10.44819</v>
      </c>
      <c r="U12" s="7">
        <v>-8.8379100000000008</v>
      </c>
      <c r="V12" s="7">
        <v>6.5576299999999996</v>
      </c>
    </row>
    <row r="13" spans="1:22" x14ac:dyDescent="0.25">
      <c r="B13" s="7">
        <v>10.756399999999999</v>
      </c>
      <c r="C13" s="7">
        <v>17.852</v>
      </c>
      <c r="D13" s="7">
        <v>11.236800000000001</v>
      </c>
      <c r="E13" s="7">
        <v>19.642299999999999</v>
      </c>
      <c r="G13" s="7">
        <v>2.89045</v>
      </c>
      <c r="H13" s="7">
        <v>2.8031199999999998</v>
      </c>
      <c r="I13" s="7">
        <v>4.90313</v>
      </c>
      <c r="J13" s="7">
        <v>3.68275</v>
      </c>
      <c r="N13" s="7">
        <v>50.698180000000001</v>
      </c>
      <c r="O13" s="7">
        <v>98.616519999999994</v>
      </c>
      <c r="P13" s="7">
        <v>85.213650000000001</v>
      </c>
      <c r="Q13" s="7">
        <v>21.337399999999999</v>
      </c>
      <c r="S13" s="7">
        <v>-5.0441500000000001</v>
      </c>
      <c r="T13" s="7">
        <v>11.4678</v>
      </c>
      <c r="U13" s="7">
        <v>25.485309999999998</v>
      </c>
      <c r="V13" s="7">
        <v>0.81636500000000001</v>
      </c>
    </row>
    <row r="14" spans="1:22" x14ac:dyDescent="0.25">
      <c r="B14" s="7">
        <v>11.300800000000001</v>
      </c>
      <c r="C14" s="7">
        <v>10.4071</v>
      </c>
      <c r="D14" s="7">
        <v>17.462199999999999</v>
      </c>
      <c r="E14" s="7">
        <v>26.020900000000001</v>
      </c>
      <c r="G14" s="7">
        <v>3.1137199999999998</v>
      </c>
      <c r="H14" s="7">
        <v>0.78015000000000001</v>
      </c>
      <c r="I14" s="7">
        <v>2.1935199999999999</v>
      </c>
      <c r="J14" s="7">
        <v>3.81514</v>
      </c>
      <c r="N14" s="7">
        <v>51.826219999999999</v>
      </c>
      <c r="O14" s="7">
        <v>39.130380000000002</v>
      </c>
      <c r="P14" s="7">
        <v>117.44029999999999</v>
      </c>
      <c r="Q14" s="7">
        <v>150.10120000000001</v>
      </c>
      <c r="S14" s="7">
        <v>-3.2313999999999998</v>
      </c>
      <c r="T14" s="7">
        <v>-12.499599999999999</v>
      </c>
      <c r="U14" s="7">
        <v>-18.846299999999999</v>
      </c>
      <c r="V14" s="7">
        <v>0.17957899999999999</v>
      </c>
    </row>
    <row r="15" spans="1:22" x14ac:dyDescent="0.25">
      <c r="B15" s="7">
        <v>19.6615</v>
      </c>
      <c r="C15" s="7">
        <v>14.111599999999999</v>
      </c>
      <c r="D15" s="7">
        <v>30.884499999999999</v>
      </c>
      <c r="E15" s="7">
        <v>17.852</v>
      </c>
      <c r="G15" s="7">
        <v>3.6561699999999999</v>
      </c>
      <c r="H15" s="7">
        <v>2.3649900000000001</v>
      </c>
      <c r="I15" s="7">
        <v>1.4480999999999999</v>
      </c>
      <c r="J15" s="7">
        <v>2.7651400000000002</v>
      </c>
      <c r="N15" s="7">
        <v>165.93520000000001</v>
      </c>
      <c r="O15" s="7">
        <v>24.11617</v>
      </c>
      <c r="P15" s="7">
        <v>143.4451</v>
      </c>
      <c r="Q15" s="7">
        <v>98.57602</v>
      </c>
      <c r="S15" s="7">
        <v>-10.501200000000001</v>
      </c>
      <c r="T15" s="7">
        <v>-3.7780300000000002</v>
      </c>
      <c r="U15" s="7">
        <v>-9.3456100000000006</v>
      </c>
      <c r="V15" s="7">
        <v>-8.2476299999999991</v>
      </c>
    </row>
    <row r="16" spans="1:22" x14ac:dyDescent="0.25">
      <c r="B16" s="7">
        <v>28.857099999999999</v>
      </c>
      <c r="C16" s="7">
        <v>10.441599999999999</v>
      </c>
      <c r="D16" s="7">
        <v>23.327100000000002</v>
      </c>
      <c r="E16" s="7">
        <v>17.852</v>
      </c>
      <c r="G16" s="7">
        <v>2.62704</v>
      </c>
      <c r="H16" s="7">
        <v>2.8965800000000002</v>
      </c>
      <c r="I16" s="7">
        <v>1.54762</v>
      </c>
      <c r="J16" s="7">
        <v>2.66092</v>
      </c>
      <c r="N16" s="7">
        <v>99.179019999999994</v>
      </c>
      <c r="O16" s="7">
        <v>21.552199999999999</v>
      </c>
      <c r="P16" s="7">
        <v>134.1258</v>
      </c>
      <c r="Q16" s="7">
        <v>98.57602</v>
      </c>
      <c r="S16" s="7">
        <v>1.3116300000000001</v>
      </c>
      <c r="T16" s="7">
        <v>7.8450420000000003</v>
      </c>
      <c r="U16" s="7">
        <v>-6.4952399999999999</v>
      </c>
      <c r="V16" s="7">
        <v>-9.1885999999999992</v>
      </c>
    </row>
    <row r="17" spans="1:22" x14ac:dyDescent="0.25">
      <c r="B17" s="7">
        <v>21.093499999999999</v>
      </c>
      <c r="C17" s="7">
        <v>6.6308499999999997</v>
      </c>
      <c r="D17" s="7">
        <v>14.164300000000001</v>
      </c>
      <c r="E17" s="7">
        <v>4.8522299999999996</v>
      </c>
      <c r="G17" s="7">
        <v>2.5674600000000001</v>
      </c>
      <c r="H17" s="7">
        <v>6.1594100000000003</v>
      </c>
      <c r="I17" s="7">
        <v>0.93563600000000002</v>
      </c>
      <c r="J17" s="7">
        <v>3.97268</v>
      </c>
      <c r="N17" s="7">
        <v>39.130380000000002</v>
      </c>
      <c r="O17" s="7">
        <v>24.22148</v>
      </c>
      <c r="P17" s="7">
        <v>77.184730000000002</v>
      </c>
      <c r="Q17" s="7">
        <v>-7.1564699999999997</v>
      </c>
      <c r="S17" s="7">
        <v>5.4177119999999999</v>
      </c>
      <c r="T17" s="7">
        <v>40.261839999999999</v>
      </c>
      <c r="U17" s="7">
        <v>-9.8308999999999997</v>
      </c>
      <c r="V17" s="7">
        <v>-4.4808500000000002</v>
      </c>
    </row>
    <row r="19" spans="1:22" x14ac:dyDescent="0.25">
      <c r="A19" s="7" t="s">
        <v>28</v>
      </c>
      <c r="B19" s="7">
        <f>AVERAGE(B3:B17)</f>
        <v>15.548884666666664</v>
      </c>
      <c r="C19" s="7">
        <f t="shared" ref="C19:V19" si="0">AVERAGE(C3:C17)</f>
        <v>12.140508000000001</v>
      </c>
      <c r="D19" s="7">
        <f t="shared" si="0"/>
        <v>18.427810666666669</v>
      </c>
      <c r="E19" s="7">
        <f t="shared" si="0"/>
        <v>19.462999333333336</v>
      </c>
      <c r="G19" s="7">
        <f t="shared" si="0"/>
        <v>2.8897059999999999</v>
      </c>
      <c r="H19" s="7">
        <f t="shared" si="0"/>
        <v>2.8757937999999998</v>
      </c>
      <c r="I19" s="7">
        <f t="shared" si="0"/>
        <v>2.8076897333333335</v>
      </c>
      <c r="J19" s="7">
        <f t="shared" si="0"/>
        <v>3.422587333333333</v>
      </c>
      <c r="N19" s="7">
        <f t="shared" si="0"/>
        <v>65.936402533333336</v>
      </c>
      <c r="O19" s="7">
        <f t="shared" si="0"/>
        <v>39.88995846666667</v>
      </c>
      <c r="P19" s="7">
        <f t="shared" si="0"/>
        <v>105.96096666666666</v>
      </c>
      <c r="Q19" s="7">
        <f t="shared" si="0"/>
        <v>72.797058666666672</v>
      </c>
      <c r="S19" s="7">
        <f t="shared" si="0"/>
        <v>-3.380305466666667</v>
      </c>
      <c r="T19" s="7">
        <f t="shared" si="0"/>
        <v>5.1971754666666659</v>
      </c>
      <c r="U19" s="7">
        <f t="shared" si="0"/>
        <v>-0.25116833333333355</v>
      </c>
      <c r="V19" s="7">
        <f t="shared" si="0"/>
        <v>0.24568166666666671</v>
      </c>
    </row>
    <row r="20" spans="1:22" x14ac:dyDescent="0.25">
      <c r="A20" s="7" t="s">
        <v>30</v>
      </c>
      <c r="B20" s="7">
        <f>STDEV(B3:B17)/SQRT(15)</f>
        <v>1.7770408347653917</v>
      </c>
      <c r="C20" s="7">
        <f t="shared" ref="C20:V20" si="1">STDEV(C3:C17)/SQRT(15)</f>
        <v>1.2694311546707682</v>
      </c>
      <c r="D20" s="7">
        <f t="shared" si="1"/>
        <v>2.1339998220914067</v>
      </c>
      <c r="E20" s="7">
        <f t="shared" si="1"/>
        <v>1.8508640506048499</v>
      </c>
      <c r="G20" s="7">
        <f t="shared" si="1"/>
        <v>0.13163498094134612</v>
      </c>
      <c r="H20" s="7">
        <f t="shared" si="1"/>
        <v>0.33916741195260836</v>
      </c>
      <c r="I20" s="7">
        <f t="shared" si="1"/>
        <v>0.38070197112086174</v>
      </c>
      <c r="J20" s="7">
        <f t="shared" si="1"/>
        <v>0.18181513390167151</v>
      </c>
      <c r="N20" s="7">
        <f t="shared" si="1"/>
        <v>11.512253347780126</v>
      </c>
      <c r="O20" s="7">
        <f t="shared" si="1"/>
        <v>7.5521671836772564</v>
      </c>
      <c r="P20" s="7">
        <f t="shared" si="1"/>
        <v>14.007590271033763</v>
      </c>
      <c r="Q20" s="7">
        <f t="shared" si="1"/>
        <v>10.624242860681631</v>
      </c>
      <c r="S20" s="7">
        <f t="shared" si="1"/>
        <v>1.3977977671294461</v>
      </c>
      <c r="T20" s="7">
        <f t="shared" si="1"/>
        <v>3.6163184895849514</v>
      </c>
      <c r="U20" s="7">
        <f t="shared" si="1"/>
        <v>3.3647368934818926</v>
      </c>
      <c r="V20" s="7">
        <f t="shared" si="1"/>
        <v>1.3265841359326542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440A-23BE-4766-82B8-70D2CE7FDDC9}">
  <dimension ref="A1:K35"/>
  <sheetViews>
    <sheetView topLeftCell="A22" workbookViewId="0">
      <selection activeCell="A22" sqref="A1:XFD1048576"/>
    </sheetView>
  </sheetViews>
  <sheetFormatPr defaultRowHeight="13.8" x14ac:dyDescent="0.25"/>
  <cols>
    <col min="1" max="1" width="8.88671875" style="4"/>
    <col min="2" max="2" width="13.6640625" style="4" bestFit="1" customWidth="1"/>
    <col min="3" max="16384" width="8.88671875" style="4"/>
  </cols>
  <sheetData>
    <row r="1" spans="1:7" x14ac:dyDescent="0.25">
      <c r="A1" s="4" t="s">
        <v>361</v>
      </c>
      <c r="C1" s="4" t="s">
        <v>9</v>
      </c>
      <c r="D1" s="4" t="s">
        <v>363</v>
      </c>
    </row>
    <row r="2" spans="1:7" x14ac:dyDescent="0.25">
      <c r="B2" s="4" t="s">
        <v>364</v>
      </c>
      <c r="C2" s="4">
        <v>124.9029</v>
      </c>
      <c r="D2" s="4">
        <v>182.61859999999999</v>
      </c>
    </row>
    <row r="3" spans="1:7" x14ac:dyDescent="0.25">
      <c r="B3" s="4" t="s">
        <v>365</v>
      </c>
      <c r="C3" s="4">
        <v>95.511740000000003</v>
      </c>
      <c r="D3" s="4">
        <v>301.58069999999998</v>
      </c>
    </row>
    <row r="4" spans="1:7" x14ac:dyDescent="0.25">
      <c r="B4" s="4" t="s">
        <v>366</v>
      </c>
      <c r="C4" s="4">
        <v>87.148499999999999</v>
      </c>
      <c r="D4" s="4">
        <v>176.0455</v>
      </c>
    </row>
    <row r="5" spans="1:7" x14ac:dyDescent="0.25">
      <c r="C5" s="4">
        <v>98.0702</v>
      </c>
      <c r="D5" s="4">
        <v>210.2544</v>
      </c>
    </row>
    <row r="6" spans="1:7" x14ac:dyDescent="0.25">
      <c r="C6" s="4">
        <v>155.00399999999999</v>
      </c>
      <c r="D6" s="4">
        <v>285.14240000000001</v>
      </c>
    </row>
    <row r="8" spans="1:7" x14ac:dyDescent="0.25">
      <c r="B8" s="4" t="s">
        <v>27</v>
      </c>
      <c r="C8" s="4">
        <v>112.12746799999999</v>
      </c>
      <c r="D8" s="4">
        <v>231.12831999999997</v>
      </c>
    </row>
    <row r="9" spans="1:7" x14ac:dyDescent="0.25">
      <c r="B9" s="4" t="s">
        <v>29</v>
      </c>
      <c r="C9" s="4">
        <v>12.448386847444274</v>
      </c>
      <c r="D9" s="4">
        <v>26.176410387702152</v>
      </c>
    </row>
    <row r="12" spans="1:7" x14ac:dyDescent="0.25">
      <c r="A12" s="4" t="s">
        <v>362</v>
      </c>
    </row>
    <row r="13" spans="1:7" x14ac:dyDescent="0.25">
      <c r="B13" s="4" t="s">
        <v>10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</row>
    <row r="14" spans="1:7" x14ac:dyDescent="0.25">
      <c r="B14" s="4" t="s">
        <v>28</v>
      </c>
      <c r="C14" s="4">
        <v>31.479178333333333</v>
      </c>
      <c r="D14" s="4">
        <v>33.215204999999997</v>
      </c>
      <c r="E14" s="4">
        <v>16.969979999999996</v>
      </c>
      <c r="F14" s="4">
        <v>11.850243333333333</v>
      </c>
      <c r="G14" s="4">
        <v>4.9545689999999993</v>
      </c>
    </row>
    <row r="15" spans="1:7" x14ac:dyDescent="0.25">
      <c r="B15" s="4" t="s">
        <v>30</v>
      </c>
      <c r="C15" s="4">
        <v>1.6295902263870359</v>
      </c>
      <c r="D15" s="4">
        <v>1.0219192357968743</v>
      </c>
      <c r="E15" s="4">
        <v>0.99284802751143919</v>
      </c>
      <c r="F15" s="4">
        <v>0.93696462694407279</v>
      </c>
      <c r="G15" s="4">
        <v>0.51683796562140072</v>
      </c>
    </row>
    <row r="18" spans="1:11" x14ac:dyDescent="0.25">
      <c r="B18" s="4" t="s">
        <v>1</v>
      </c>
      <c r="C18" s="4" t="s">
        <v>16</v>
      </c>
      <c r="D18" s="4" t="s">
        <v>17</v>
      </c>
      <c r="E18" s="4" t="s">
        <v>18</v>
      </c>
      <c r="F18" s="4" t="s">
        <v>19</v>
      </c>
      <c r="G18" s="4" t="s">
        <v>20</v>
      </c>
    </row>
    <row r="19" spans="1:11" x14ac:dyDescent="0.25">
      <c r="B19" s="4" t="s">
        <v>28</v>
      </c>
      <c r="C19" s="4">
        <v>25.561304999999994</v>
      </c>
      <c r="D19" s="4">
        <v>29.031143333333333</v>
      </c>
      <c r="E19" s="4">
        <v>20.334088333333334</v>
      </c>
      <c r="F19" s="4">
        <v>14.999948333333334</v>
      </c>
      <c r="G19" s="4">
        <v>8.5059199999999979</v>
      </c>
    </row>
    <row r="20" spans="1:11" x14ac:dyDescent="0.25">
      <c r="B20" s="4" t="s">
        <v>30</v>
      </c>
      <c r="C20" s="4">
        <v>1.8823229159095913</v>
      </c>
      <c r="D20" s="4">
        <v>1.2782650671089746</v>
      </c>
      <c r="E20" s="4">
        <v>1.3460123866206086</v>
      </c>
      <c r="F20" s="4">
        <v>1.3384486897161119</v>
      </c>
      <c r="G20" s="4">
        <v>1.6484469952857661</v>
      </c>
    </row>
    <row r="23" spans="1:11" x14ac:dyDescent="0.25">
      <c r="A23" s="4" t="s">
        <v>138</v>
      </c>
      <c r="B23" s="2"/>
      <c r="J23" s="4" t="s">
        <v>127</v>
      </c>
      <c r="K23" s="4" t="s">
        <v>128</v>
      </c>
    </row>
    <row r="24" spans="1:11" x14ac:dyDescent="0.25">
      <c r="A24" s="4" t="s">
        <v>16</v>
      </c>
      <c r="B24" s="4">
        <v>36.942700000000002</v>
      </c>
      <c r="C24" s="4">
        <v>36.058799999999998</v>
      </c>
      <c r="D24" s="4">
        <v>30.218499999999999</v>
      </c>
      <c r="E24" s="4">
        <v>29.010670000000001</v>
      </c>
      <c r="F24" s="4">
        <v>27.538599999999999</v>
      </c>
      <c r="G24" s="4">
        <v>29.105799999999999</v>
      </c>
      <c r="H24" s="4">
        <v>30.162800000000001</v>
      </c>
      <c r="J24" s="4">
        <f>AVERAGE(B24:H24)</f>
        <v>31.291124285714286</v>
      </c>
      <c r="K24" s="4">
        <f>STDEV(B24:H24)/SQRT(7)</f>
        <v>1.3900345218458163</v>
      </c>
    </row>
    <row r="25" spans="1:11" x14ac:dyDescent="0.25">
      <c r="A25" s="4" t="s">
        <v>17</v>
      </c>
      <c r="B25" s="4">
        <v>31.464700000000001</v>
      </c>
      <c r="C25" s="4">
        <v>31.972300000000001</v>
      </c>
      <c r="D25" s="4">
        <v>32.928400000000003</v>
      </c>
      <c r="E25" s="4">
        <v>38.224130000000002</v>
      </c>
      <c r="F25" s="4">
        <v>32.185499999999998</v>
      </c>
      <c r="G25" s="4">
        <v>32.516199999999998</v>
      </c>
      <c r="H25" s="4">
        <v>31.352599999999999</v>
      </c>
      <c r="J25" s="4">
        <f t="shared" ref="J25:J35" si="0">AVERAGE(B25:H25)</f>
        <v>32.949118571428571</v>
      </c>
      <c r="K25" s="4">
        <f t="shared" ref="K25:K34" si="1">STDEV(B25:H25)/SQRT(7)</f>
        <v>0.90373894261148091</v>
      </c>
    </row>
    <row r="26" spans="1:11" x14ac:dyDescent="0.25">
      <c r="A26" s="4" t="s">
        <v>18</v>
      </c>
      <c r="B26" s="4">
        <v>14.7193</v>
      </c>
      <c r="C26" s="4">
        <v>14.7272</v>
      </c>
      <c r="D26" s="4">
        <v>21.350899999999999</v>
      </c>
      <c r="E26" s="4">
        <v>17.254380000000001</v>
      </c>
      <c r="F26" s="4">
        <v>16.576899999999998</v>
      </c>
      <c r="G26" s="4">
        <v>17.191199999999998</v>
      </c>
      <c r="H26" s="4">
        <v>17.434699999999999</v>
      </c>
      <c r="J26" s="4">
        <f t="shared" si="0"/>
        <v>17.036368571428568</v>
      </c>
      <c r="K26" s="4">
        <f t="shared" si="1"/>
        <v>0.84173189874729715</v>
      </c>
    </row>
    <row r="27" spans="1:11" x14ac:dyDescent="0.25">
      <c r="A27" s="4" t="s">
        <v>19</v>
      </c>
      <c r="B27" s="4">
        <v>10.4315</v>
      </c>
      <c r="C27" s="4">
        <v>10.7662</v>
      </c>
      <c r="D27" s="4">
        <v>10.4231</v>
      </c>
      <c r="E27" s="4">
        <v>10.38036</v>
      </c>
      <c r="F27" s="4">
        <v>16.0288</v>
      </c>
      <c r="G27" s="4">
        <v>13.0715</v>
      </c>
      <c r="H27" s="4">
        <v>14.353199999999999</v>
      </c>
      <c r="J27" s="4">
        <f t="shared" si="0"/>
        <v>12.207808571428572</v>
      </c>
      <c r="K27" s="4">
        <f t="shared" si="1"/>
        <v>0.86886492926781278</v>
      </c>
    </row>
    <row r="28" spans="1:11" x14ac:dyDescent="0.25">
      <c r="A28" s="4" t="s">
        <v>20</v>
      </c>
      <c r="B28" s="4">
        <v>4.5556999999999999</v>
      </c>
      <c r="C28" s="4">
        <v>4.7516999999999996</v>
      </c>
      <c r="D28" s="4">
        <v>3.5674000000000001</v>
      </c>
      <c r="E28" s="4">
        <v>3.8877139999999999</v>
      </c>
      <c r="F28" s="4">
        <v>6.2797999999999998</v>
      </c>
      <c r="G28" s="4">
        <v>6.6851000000000003</v>
      </c>
      <c r="H28" s="4">
        <v>6.694</v>
      </c>
      <c r="J28" s="4">
        <f t="shared" si="0"/>
        <v>5.2030591428571427</v>
      </c>
      <c r="K28" s="4">
        <f t="shared" si="1"/>
        <v>0.50254194867102275</v>
      </c>
    </row>
    <row r="30" spans="1:11" x14ac:dyDescent="0.25">
      <c r="A30" s="4" t="s">
        <v>139</v>
      </c>
    </row>
    <row r="31" spans="1:11" x14ac:dyDescent="0.25">
      <c r="A31" s="4" t="s">
        <v>16</v>
      </c>
      <c r="B31" s="3">
        <v>32.1496</v>
      </c>
      <c r="C31" s="3">
        <v>29.33</v>
      </c>
      <c r="D31" s="3">
        <v>21.8643</v>
      </c>
      <c r="E31" s="3">
        <v>24.506</v>
      </c>
      <c r="F31" s="3">
        <v>25.775400000000001</v>
      </c>
      <c r="G31" s="3">
        <v>19.742529999999999</v>
      </c>
      <c r="H31" s="3">
        <v>20.660399999999999</v>
      </c>
      <c r="J31" s="4">
        <f t="shared" si="0"/>
        <v>24.861175714285711</v>
      </c>
      <c r="K31" s="4">
        <f t="shared" si="1"/>
        <v>1.7381009717420763</v>
      </c>
    </row>
    <row r="32" spans="1:11" x14ac:dyDescent="0.25">
      <c r="A32" s="4" t="s">
        <v>17</v>
      </c>
      <c r="B32" s="3">
        <v>29.3871</v>
      </c>
      <c r="C32" s="3">
        <v>29.335789999999999</v>
      </c>
      <c r="D32" s="3">
        <v>27.216000000000001</v>
      </c>
      <c r="E32" s="3">
        <v>34.796199999999999</v>
      </c>
      <c r="F32" s="3">
        <v>27.631499999999999</v>
      </c>
      <c r="G32" s="3">
        <v>25.820270000000001</v>
      </c>
      <c r="H32" s="3">
        <v>27.378900000000002</v>
      </c>
      <c r="J32" s="4">
        <f t="shared" si="0"/>
        <v>28.795108571428575</v>
      </c>
      <c r="K32" s="4">
        <f t="shared" si="1"/>
        <v>1.105815456752399</v>
      </c>
    </row>
    <row r="33" spans="1:11" x14ac:dyDescent="0.25">
      <c r="A33" s="4" t="s">
        <v>18</v>
      </c>
      <c r="B33" s="3">
        <v>17.853200000000001</v>
      </c>
      <c r="C33" s="3">
        <v>19.648099999999999</v>
      </c>
      <c r="D33" s="3">
        <v>25.071999999999999</v>
      </c>
      <c r="E33" s="3">
        <v>22.731100000000001</v>
      </c>
      <c r="F33" s="3">
        <v>20.764700000000001</v>
      </c>
      <c r="G33" s="3">
        <v>15.93543</v>
      </c>
      <c r="H33" s="3">
        <v>24.131799999999998</v>
      </c>
      <c r="J33" s="4">
        <f t="shared" si="0"/>
        <v>20.876618571428569</v>
      </c>
      <c r="K33" s="4">
        <f t="shared" si="1"/>
        <v>1.2603355641264968</v>
      </c>
    </row>
    <row r="34" spans="1:11" x14ac:dyDescent="0.25">
      <c r="A34" s="4" t="s">
        <v>19</v>
      </c>
      <c r="B34" s="3">
        <v>12.8148</v>
      </c>
      <c r="C34" s="3">
        <v>13.382999999999999</v>
      </c>
      <c r="D34" s="3">
        <v>15.9741</v>
      </c>
      <c r="E34" s="3">
        <v>11.828799999999999</v>
      </c>
      <c r="F34" s="3">
        <v>15.053800000000001</v>
      </c>
      <c r="G34" s="3">
        <v>20.94519</v>
      </c>
      <c r="H34" s="3">
        <v>18.707799999999999</v>
      </c>
      <c r="J34" s="4">
        <f t="shared" si="0"/>
        <v>15.529641428571429</v>
      </c>
      <c r="K34" s="4">
        <f t="shared" si="1"/>
        <v>1.2490709633857722</v>
      </c>
    </row>
    <row r="35" spans="1:11" x14ac:dyDescent="0.25">
      <c r="A35" s="4" t="s">
        <v>20</v>
      </c>
      <c r="B35" s="3">
        <v>6.2361000000000004</v>
      </c>
      <c r="C35" s="3">
        <v>6.8768000000000002</v>
      </c>
      <c r="D35" s="3">
        <v>8.1776999999999997</v>
      </c>
      <c r="E35" s="3">
        <v>4.5109000000000004</v>
      </c>
      <c r="F35" s="3">
        <v>9.1640999999999995</v>
      </c>
      <c r="G35" s="3">
        <v>16.06992</v>
      </c>
      <c r="H35" s="3">
        <v>9.1211000000000002</v>
      </c>
      <c r="J35" s="4">
        <f t="shared" si="0"/>
        <v>8.5938028571428564</v>
      </c>
      <c r="K35" s="4">
        <f t="shared" ref="K35" si="2">STDEV(B35:G35)/SQRT(6)</f>
        <v>1.6484469952857661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3FAC-A098-49D2-ACAD-9D16850A37E3}">
  <dimension ref="A1:N60"/>
  <sheetViews>
    <sheetView topLeftCell="A19" workbookViewId="0">
      <selection activeCell="A19" sqref="A1:XFD1048576"/>
    </sheetView>
  </sheetViews>
  <sheetFormatPr defaultRowHeight="13.8" x14ac:dyDescent="0.25"/>
  <cols>
    <col min="1" max="1" width="19.33203125" style="4" customWidth="1"/>
    <col min="2" max="16384" width="8.88671875" style="4"/>
  </cols>
  <sheetData>
    <row r="1" spans="1:12" x14ac:dyDescent="0.25">
      <c r="A1" s="4" t="s">
        <v>259</v>
      </c>
      <c r="B1" s="4" t="s">
        <v>0</v>
      </c>
      <c r="C1" s="4" t="s">
        <v>4</v>
      </c>
      <c r="D1" s="4" t="s">
        <v>2</v>
      </c>
    </row>
    <row r="2" spans="1:12" x14ac:dyDescent="0.25">
      <c r="A2" s="4" t="s">
        <v>3</v>
      </c>
      <c r="B2" s="4">
        <v>1.1727270000000001</v>
      </c>
      <c r="C2" s="4">
        <v>7.3957999999999996E-2</v>
      </c>
      <c r="D2" s="4">
        <v>4.7619999999999997E-3</v>
      </c>
    </row>
    <row r="3" spans="1:12" x14ac:dyDescent="0.25">
      <c r="B3" s="4">
        <v>0.93333299999999997</v>
      </c>
      <c r="C3" s="4">
        <v>6.9891999999999996E-2</v>
      </c>
      <c r="D3" s="4">
        <v>7.3957999999999996E-2</v>
      </c>
    </row>
    <row r="4" spans="1:12" x14ac:dyDescent="0.25">
      <c r="B4" s="4">
        <v>1.980702</v>
      </c>
      <c r="C4" s="4">
        <v>3.7499999999999999E-2</v>
      </c>
      <c r="D4" s="4">
        <v>0.18645800000000001</v>
      </c>
    </row>
    <row r="5" spans="1:12" x14ac:dyDescent="0.25">
      <c r="B5" s="4">
        <v>2.238667</v>
      </c>
      <c r="C5" s="4">
        <v>6.6667000000000004E-2</v>
      </c>
      <c r="D5" s="4">
        <v>0.108333</v>
      </c>
    </row>
    <row r="8" spans="1:12" x14ac:dyDescent="0.25">
      <c r="A8" s="4" t="s">
        <v>260</v>
      </c>
      <c r="B8" s="4" t="s">
        <v>10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</row>
    <row r="9" spans="1:12" x14ac:dyDescent="0.25">
      <c r="A9" s="4" t="s">
        <v>8</v>
      </c>
      <c r="B9" s="4" t="s">
        <v>5</v>
      </c>
      <c r="C9" s="3">
        <v>33.700000000000003</v>
      </c>
      <c r="D9" s="3">
        <v>9.1999999999999993</v>
      </c>
      <c r="E9" s="3">
        <v>25.78</v>
      </c>
      <c r="F9" s="3">
        <v>7.27</v>
      </c>
      <c r="G9" s="3">
        <v>31.5</v>
      </c>
      <c r="H9" s="3">
        <v>20.95</v>
      </c>
      <c r="I9" s="3">
        <v>25.78</v>
      </c>
      <c r="J9" s="3">
        <v>38.200000000000003</v>
      </c>
      <c r="K9" s="3">
        <v>31.5</v>
      </c>
      <c r="L9" s="3">
        <v>23.56</v>
      </c>
    </row>
    <row r="10" spans="1:12" x14ac:dyDescent="0.25">
      <c r="B10" s="4" t="s">
        <v>6</v>
      </c>
      <c r="C10" s="3">
        <v>35.67</v>
      </c>
      <c r="D10" s="3">
        <v>69.900000000000006</v>
      </c>
      <c r="E10" s="3">
        <v>46.2</v>
      </c>
      <c r="F10" s="3">
        <v>51.4</v>
      </c>
      <c r="G10" s="3">
        <v>51.6</v>
      </c>
      <c r="H10" s="3">
        <v>37.6</v>
      </c>
      <c r="I10" s="3">
        <v>46.2</v>
      </c>
      <c r="J10" s="3">
        <v>46.8</v>
      </c>
      <c r="K10" s="3">
        <v>51.6</v>
      </c>
      <c r="L10" s="3">
        <v>50.5</v>
      </c>
    </row>
    <row r="11" spans="1:12" x14ac:dyDescent="0.25">
      <c r="B11" s="4" t="s">
        <v>7</v>
      </c>
      <c r="C11" s="3">
        <v>30.63</v>
      </c>
      <c r="D11" s="3">
        <v>20.9</v>
      </c>
      <c r="E11" s="3">
        <v>28</v>
      </c>
      <c r="F11" s="3">
        <v>41.2</v>
      </c>
      <c r="G11" s="3">
        <v>16.8</v>
      </c>
      <c r="H11" s="3">
        <v>41.45</v>
      </c>
      <c r="I11" s="3">
        <v>28</v>
      </c>
      <c r="J11" s="3">
        <v>14.9</v>
      </c>
      <c r="K11" s="3">
        <v>16.8</v>
      </c>
      <c r="L11" s="3">
        <v>25.94</v>
      </c>
    </row>
    <row r="12" spans="1:12" x14ac:dyDescent="0.25">
      <c r="B12" s="4" t="s">
        <v>13</v>
      </c>
    </row>
    <row r="13" spans="1:12" x14ac:dyDescent="0.25">
      <c r="B13" s="4" t="s">
        <v>5</v>
      </c>
      <c r="C13" s="3">
        <v>38.6</v>
      </c>
      <c r="D13" s="3">
        <v>11.3</v>
      </c>
      <c r="E13" s="3">
        <v>26.28</v>
      </c>
      <c r="F13" s="3">
        <v>15.6</v>
      </c>
      <c r="G13" s="3">
        <v>28.72</v>
      </c>
      <c r="H13" s="3">
        <v>27.72</v>
      </c>
      <c r="I13" s="3">
        <v>33.700000000000003</v>
      </c>
      <c r="J13" s="3">
        <v>44.8</v>
      </c>
      <c r="K13" s="3">
        <v>34.700000000000003</v>
      </c>
      <c r="L13" s="3">
        <v>35.4</v>
      </c>
    </row>
    <row r="14" spans="1:12" x14ac:dyDescent="0.25">
      <c r="B14" s="4" t="s">
        <v>6</v>
      </c>
      <c r="C14" s="3">
        <v>30.67</v>
      </c>
      <c r="D14" s="3">
        <v>58.13</v>
      </c>
      <c r="E14" s="3">
        <v>50.8</v>
      </c>
      <c r="F14" s="3">
        <v>58.56</v>
      </c>
      <c r="G14" s="3">
        <v>32.6</v>
      </c>
      <c r="H14" s="3">
        <v>39.6</v>
      </c>
      <c r="I14" s="3">
        <v>35.67</v>
      </c>
      <c r="J14" s="3">
        <v>46.8</v>
      </c>
      <c r="K14" s="3">
        <v>49.9</v>
      </c>
      <c r="L14" s="3">
        <v>46.2</v>
      </c>
    </row>
    <row r="15" spans="1:12" x14ac:dyDescent="0.25">
      <c r="B15" s="4" t="s">
        <v>7</v>
      </c>
      <c r="C15" s="3">
        <v>30.2</v>
      </c>
      <c r="D15" s="3">
        <v>30.39</v>
      </c>
      <c r="E15" s="3">
        <v>25.6</v>
      </c>
      <c r="F15" s="3">
        <v>25.83</v>
      </c>
      <c r="G15" s="3">
        <v>38.11</v>
      </c>
      <c r="H15" s="3">
        <v>33.17</v>
      </c>
      <c r="I15" s="3">
        <v>27.3</v>
      </c>
      <c r="J15" s="3">
        <v>8.4</v>
      </c>
      <c r="K15" s="3">
        <v>15.4</v>
      </c>
      <c r="L15" s="3">
        <v>18.399999999999999</v>
      </c>
    </row>
    <row r="17" spans="1:12" x14ac:dyDescent="0.25">
      <c r="A17" s="4" t="s">
        <v>261</v>
      </c>
      <c r="B17" s="4" t="s">
        <v>10</v>
      </c>
    </row>
    <row r="18" spans="1:12" x14ac:dyDescent="0.25">
      <c r="A18" s="4" t="s">
        <v>11</v>
      </c>
      <c r="B18" s="4" t="s">
        <v>5</v>
      </c>
      <c r="C18" s="3">
        <v>2</v>
      </c>
      <c r="D18" s="3">
        <v>4</v>
      </c>
      <c r="E18" s="3">
        <v>2</v>
      </c>
      <c r="F18" s="3">
        <v>2</v>
      </c>
      <c r="G18" s="3">
        <v>3</v>
      </c>
      <c r="H18" s="3">
        <v>3</v>
      </c>
      <c r="I18" s="3">
        <v>2</v>
      </c>
      <c r="J18" s="3">
        <v>4</v>
      </c>
      <c r="K18" s="3">
        <v>3</v>
      </c>
      <c r="L18" s="3">
        <v>3</v>
      </c>
    </row>
    <row r="19" spans="1:12" x14ac:dyDescent="0.25">
      <c r="B19" s="4" t="s">
        <v>6</v>
      </c>
      <c r="C19" s="3">
        <v>9</v>
      </c>
      <c r="D19" s="3">
        <v>10</v>
      </c>
      <c r="E19" s="3">
        <v>8</v>
      </c>
      <c r="F19" s="3">
        <v>10</v>
      </c>
      <c r="G19" s="3">
        <v>6</v>
      </c>
      <c r="H19" s="3">
        <v>5</v>
      </c>
      <c r="I19" s="3">
        <v>8</v>
      </c>
      <c r="J19" s="3">
        <v>8</v>
      </c>
      <c r="K19" s="3">
        <v>13</v>
      </c>
      <c r="L19" s="3">
        <v>11</v>
      </c>
    </row>
    <row r="20" spans="1:12" x14ac:dyDescent="0.25">
      <c r="B20" s="4" t="s">
        <v>7</v>
      </c>
      <c r="C20" s="3">
        <v>8</v>
      </c>
      <c r="D20" s="3">
        <v>10</v>
      </c>
      <c r="E20" s="3">
        <v>8</v>
      </c>
      <c r="F20" s="3">
        <v>9</v>
      </c>
      <c r="G20" s="3">
        <v>4</v>
      </c>
      <c r="H20" s="3">
        <v>4</v>
      </c>
      <c r="I20" s="3">
        <v>8</v>
      </c>
      <c r="J20" s="3">
        <v>10</v>
      </c>
      <c r="K20" s="3">
        <v>12</v>
      </c>
      <c r="L20" s="3">
        <v>11</v>
      </c>
    </row>
    <row r="21" spans="1:12" x14ac:dyDescent="0.25">
      <c r="B21" s="4" t="s">
        <v>13</v>
      </c>
    </row>
    <row r="22" spans="1:12" x14ac:dyDescent="0.25">
      <c r="B22" s="4" t="s">
        <v>5</v>
      </c>
      <c r="C22" s="3">
        <v>4</v>
      </c>
      <c r="D22" s="3">
        <v>3</v>
      </c>
      <c r="E22" s="3">
        <v>4</v>
      </c>
      <c r="F22" s="3">
        <v>3</v>
      </c>
      <c r="G22" s="3">
        <v>6</v>
      </c>
      <c r="H22" s="3">
        <v>5</v>
      </c>
      <c r="I22" s="3">
        <v>2</v>
      </c>
      <c r="J22" s="3">
        <v>5</v>
      </c>
      <c r="K22" s="3">
        <v>5</v>
      </c>
      <c r="L22" s="3">
        <v>5</v>
      </c>
    </row>
    <row r="23" spans="1:12" x14ac:dyDescent="0.25">
      <c r="B23" s="4" t="s">
        <v>6</v>
      </c>
      <c r="C23" s="3">
        <v>9</v>
      </c>
      <c r="D23" s="3">
        <v>4</v>
      </c>
      <c r="E23" s="3">
        <v>9</v>
      </c>
      <c r="F23" s="3">
        <v>8</v>
      </c>
      <c r="G23" s="3">
        <v>8</v>
      </c>
      <c r="H23" s="3">
        <v>8</v>
      </c>
      <c r="I23" s="3">
        <v>9</v>
      </c>
      <c r="J23" s="3">
        <v>8</v>
      </c>
      <c r="K23" s="3">
        <v>15</v>
      </c>
      <c r="L23" s="3">
        <v>12</v>
      </c>
    </row>
    <row r="24" spans="1:12" x14ac:dyDescent="0.25">
      <c r="B24" s="4" t="s">
        <v>7</v>
      </c>
      <c r="C24" s="3">
        <v>6</v>
      </c>
      <c r="D24" s="3">
        <v>3</v>
      </c>
      <c r="E24" s="3">
        <v>7</v>
      </c>
      <c r="F24" s="3">
        <v>5</v>
      </c>
      <c r="G24" s="3">
        <v>11</v>
      </c>
      <c r="H24" s="3">
        <v>10</v>
      </c>
      <c r="I24" s="3">
        <v>8</v>
      </c>
      <c r="J24" s="3">
        <v>8</v>
      </c>
      <c r="K24" s="3">
        <v>7</v>
      </c>
      <c r="L24" s="3">
        <v>8</v>
      </c>
    </row>
    <row r="26" spans="1:12" x14ac:dyDescent="0.25">
      <c r="A26" s="4" t="s">
        <v>262</v>
      </c>
      <c r="B26" s="4" t="s">
        <v>10</v>
      </c>
    </row>
    <row r="27" spans="1:12" x14ac:dyDescent="0.25">
      <c r="A27" s="4" t="s">
        <v>12</v>
      </c>
      <c r="B27" s="4" t="s">
        <v>5</v>
      </c>
      <c r="C27" s="3">
        <v>303.3</v>
      </c>
      <c r="D27" s="3">
        <v>41.4</v>
      </c>
      <c r="E27" s="3">
        <v>232.02</v>
      </c>
      <c r="F27" s="3">
        <v>65.430000000000007</v>
      </c>
      <c r="G27" s="3">
        <v>125.7</v>
      </c>
      <c r="H27" s="3">
        <v>242.91</v>
      </c>
      <c r="I27" s="3">
        <v>93.6</v>
      </c>
      <c r="J27" s="3">
        <v>171.9</v>
      </c>
      <c r="K27" s="3">
        <v>189</v>
      </c>
      <c r="L27" s="3">
        <v>141.36000000000001</v>
      </c>
    </row>
    <row r="28" spans="1:12" x14ac:dyDescent="0.25">
      <c r="B28" s="4" t="s">
        <v>6</v>
      </c>
      <c r="C28" s="3">
        <v>71.34</v>
      </c>
      <c r="D28" s="3">
        <v>125.82</v>
      </c>
      <c r="E28" s="3">
        <v>103.95</v>
      </c>
      <c r="F28" s="3">
        <v>92.52</v>
      </c>
      <c r="G28" s="3">
        <v>135.36000000000001</v>
      </c>
      <c r="H28" s="3">
        <v>101.47499999999999</v>
      </c>
      <c r="I28" s="3">
        <v>175.68</v>
      </c>
      <c r="J28" s="3">
        <v>105.3</v>
      </c>
      <c r="K28" s="3">
        <v>71.45</v>
      </c>
      <c r="L28" s="3">
        <v>82.64</v>
      </c>
    </row>
    <row r="29" spans="1:12" x14ac:dyDescent="0.25">
      <c r="B29" s="4" t="s">
        <v>7</v>
      </c>
      <c r="C29" s="3">
        <v>68.917500000000004</v>
      </c>
      <c r="D29" s="3">
        <v>37.619999999999997</v>
      </c>
      <c r="E29" s="3">
        <v>63</v>
      </c>
      <c r="F29" s="3">
        <v>82.4</v>
      </c>
      <c r="G29" s="3">
        <v>186.52500000000001</v>
      </c>
      <c r="H29" s="3">
        <v>62.797499999999999</v>
      </c>
      <c r="I29" s="3">
        <v>51.66</v>
      </c>
      <c r="J29" s="3">
        <v>26.82</v>
      </c>
      <c r="K29" s="3">
        <v>25.2</v>
      </c>
      <c r="L29" s="3">
        <v>42.45</v>
      </c>
    </row>
    <row r="30" spans="1:12" x14ac:dyDescent="0.25">
      <c r="B30" s="4" t="s">
        <v>13</v>
      </c>
    </row>
    <row r="31" spans="1:12" x14ac:dyDescent="0.25">
      <c r="B31" s="4" t="s">
        <v>5</v>
      </c>
      <c r="C31" s="3">
        <v>173.7</v>
      </c>
      <c r="D31" s="3">
        <v>67.8</v>
      </c>
      <c r="E31" s="3">
        <v>118.26</v>
      </c>
      <c r="F31" s="3">
        <v>93.6</v>
      </c>
      <c r="G31" s="3">
        <v>99.792000000000002</v>
      </c>
      <c r="H31" s="3">
        <v>310.77</v>
      </c>
      <c r="I31" s="3">
        <v>137.52000000000001</v>
      </c>
      <c r="J31" s="3">
        <v>161.28</v>
      </c>
      <c r="K31" s="3">
        <v>124.92</v>
      </c>
      <c r="L31" s="3">
        <v>127.44</v>
      </c>
    </row>
    <row r="32" spans="1:12" x14ac:dyDescent="0.25">
      <c r="B32" s="4" t="s">
        <v>6</v>
      </c>
      <c r="C32" s="3">
        <v>61.34</v>
      </c>
      <c r="D32" s="3">
        <v>130.79249999999999</v>
      </c>
      <c r="E32" s="3">
        <v>101.6</v>
      </c>
      <c r="F32" s="3">
        <v>131.76</v>
      </c>
      <c r="G32" s="3">
        <v>89.1</v>
      </c>
      <c r="H32" s="3">
        <v>77.540000000000006</v>
      </c>
      <c r="I32" s="3">
        <v>140.4</v>
      </c>
      <c r="J32" s="3">
        <v>105.3</v>
      </c>
      <c r="K32" s="3">
        <v>59.88</v>
      </c>
      <c r="L32" s="3">
        <v>69.3</v>
      </c>
    </row>
    <row r="33" spans="1:14" x14ac:dyDescent="0.25">
      <c r="B33" s="4" t="s">
        <v>7</v>
      </c>
      <c r="C33" s="3">
        <v>90.6</v>
      </c>
      <c r="D33" s="3">
        <v>68.377499999999998</v>
      </c>
      <c r="E33" s="3">
        <v>65.828569999999999</v>
      </c>
      <c r="F33" s="3">
        <v>93.024000000000001</v>
      </c>
      <c r="G33" s="3">
        <v>58.68</v>
      </c>
      <c r="H33" s="3">
        <v>60.232500000000002</v>
      </c>
      <c r="I33" s="3">
        <v>33.524999999999999</v>
      </c>
      <c r="J33" s="3">
        <v>18.899999999999999</v>
      </c>
      <c r="K33" s="3">
        <v>39.6</v>
      </c>
      <c r="L33" s="3">
        <v>41.4</v>
      </c>
    </row>
    <row r="37" spans="1:14" x14ac:dyDescent="0.25">
      <c r="A37" s="4" t="s">
        <v>263</v>
      </c>
    </row>
    <row r="38" spans="1:14" x14ac:dyDescent="0.25">
      <c r="B38" s="4" t="s">
        <v>10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20</v>
      </c>
    </row>
    <row r="39" spans="1:14" x14ac:dyDescent="0.25">
      <c r="B39" s="4" t="s">
        <v>28</v>
      </c>
      <c r="C39" s="4">
        <v>26.042539999999995</v>
      </c>
      <c r="D39" s="4">
        <v>27.461540000000003</v>
      </c>
      <c r="E39" s="4">
        <v>21.387880000000003</v>
      </c>
      <c r="F39" s="4">
        <v>14.179309999999997</v>
      </c>
      <c r="G39" s="4">
        <v>8.7751799999999989</v>
      </c>
    </row>
    <row r="40" spans="1:14" x14ac:dyDescent="0.25">
      <c r="B40" s="4" t="s">
        <v>30</v>
      </c>
      <c r="C40" s="4">
        <v>1.6820368131568411</v>
      </c>
      <c r="D40" s="4">
        <v>1.0794617649207987</v>
      </c>
      <c r="E40" s="4">
        <v>1.3930432241572284</v>
      </c>
      <c r="F40" s="4">
        <v>0.9179953936481714</v>
      </c>
      <c r="G40" s="4">
        <v>0.80545882180880757</v>
      </c>
    </row>
    <row r="43" spans="1:14" x14ac:dyDescent="0.25">
      <c r="B43" s="4" t="s">
        <v>145</v>
      </c>
      <c r="C43" s="4" t="s">
        <v>16</v>
      </c>
      <c r="D43" s="4" t="s">
        <v>17</v>
      </c>
      <c r="E43" s="4" t="s">
        <v>18</v>
      </c>
      <c r="F43" s="4" t="s">
        <v>19</v>
      </c>
      <c r="G43" s="4" t="s">
        <v>20</v>
      </c>
    </row>
    <row r="44" spans="1:14" x14ac:dyDescent="0.25">
      <c r="B44" s="4" t="s">
        <v>28</v>
      </c>
      <c r="C44" s="4">
        <v>31.68497</v>
      </c>
      <c r="D44" s="4">
        <v>28.129909999999995</v>
      </c>
      <c r="E44" s="4">
        <v>18.45374</v>
      </c>
      <c r="F44" s="4">
        <v>13.352800000000002</v>
      </c>
      <c r="G44" s="4">
        <v>6.6523599999999998</v>
      </c>
    </row>
    <row r="45" spans="1:14" x14ac:dyDescent="0.25">
      <c r="B45" s="4" t="s">
        <v>30</v>
      </c>
      <c r="C45" s="4">
        <v>0.9782936626539539</v>
      </c>
      <c r="D45" s="4">
        <v>1.1022214144458289</v>
      </c>
      <c r="E45" s="4">
        <v>0.80831170697302346</v>
      </c>
      <c r="F45" s="4">
        <v>0.59534572371079508</v>
      </c>
      <c r="G45" s="4">
        <v>0.4781815915721937</v>
      </c>
    </row>
    <row r="48" spans="1:14" x14ac:dyDescent="0.25">
      <c r="A48" s="4" t="s">
        <v>10</v>
      </c>
      <c r="B48" s="4">
        <v>1</v>
      </c>
      <c r="C48" s="4">
        <v>2</v>
      </c>
      <c r="D48" s="4">
        <v>3</v>
      </c>
      <c r="E48" s="4">
        <v>4</v>
      </c>
      <c r="F48" s="4">
        <v>5</v>
      </c>
      <c r="G48" s="4">
        <v>6</v>
      </c>
      <c r="H48" s="4">
        <v>7</v>
      </c>
      <c r="I48" s="4">
        <v>8</v>
      </c>
      <c r="J48" s="4">
        <v>9</v>
      </c>
      <c r="K48" s="4">
        <v>10</v>
      </c>
      <c r="M48" s="4" t="s">
        <v>127</v>
      </c>
      <c r="N48" s="4" t="s">
        <v>128</v>
      </c>
    </row>
    <row r="49" spans="1:14" x14ac:dyDescent="0.25">
      <c r="A49" s="4" t="s">
        <v>16</v>
      </c>
      <c r="B49" s="3">
        <v>20.6904</v>
      </c>
      <c r="C49" s="3">
        <v>30.259699999999999</v>
      </c>
      <c r="D49" s="3">
        <v>24.018599999999999</v>
      </c>
      <c r="E49" s="3">
        <v>27.865300000000001</v>
      </c>
      <c r="F49" s="3">
        <v>32.183799999999998</v>
      </c>
      <c r="G49" s="3">
        <v>20.709599999999998</v>
      </c>
      <c r="H49" s="3">
        <v>22.81</v>
      </c>
      <c r="I49" s="3">
        <v>24.018599999999999</v>
      </c>
      <c r="J49" s="3">
        <v>29.800899999999999</v>
      </c>
      <c r="K49" s="3">
        <v>28.0685</v>
      </c>
      <c r="M49" s="4">
        <f>AVERAGE(B49:K49)</f>
        <v>26.042539999999995</v>
      </c>
      <c r="N49" s="4">
        <f>STDEV(B49:K49)/SQRT(6)</f>
        <v>1.6820368131568411</v>
      </c>
    </row>
    <row r="50" spans="1:14" x14ac:dyDescent="0.25">
      <c r="A50" s="4" t="s">
        <v>17</v>
      </c>
      <c r="B50" s="3">
        <v>28.378900000000002</v>
      </c>
      <c r="C50" s="3">
        <v>25.148800000000001</v>
      </c>
      <c r="D50" s="3">
        <v>27.468599999999999</v>
      </c>
      <c r="E50" s="3">
        <v>29.614799999999999</v>
      </c>
      <c r="F50" s="3">
        <v>31.97</v>
      </c>
      <c r="G50" s="3">
        <v>28.761700000000001</v>
      </c>
      <c r="H50" s="3">
        <v>22.610600000000002</v>
      </c>
      <c r="I50" s="3">
        <v>27.468599999999999</v>
      </c>
      <c r="J50" s="3">
        <v>28.186</v>
      </c>
      <c r="K50" s="3">
        <v>25.007400000000001</v>
      </c>
      <c r="M50" s="4">
        <f t="shared" ref="M50:M53" si="0">AVERAGE(B50:K50)</f>
        <v>27.461540000000003</v>
      </c>
      <c r="N50" s="4">
        <f t="shared" ref="N50:N53" si="1">STDEV(B50:K50)/SQRT(6)</f>
        <v>1.0794617649207987</v>
      </c>
    </row>
    <row r="51" spans="1:14" x14ac:dyDescent="0.25">
      <c r="A51" s="4" t="s">
        <v>18</v>
      </c>
      <c r="B51" s="3">
        <v>25.131799999999998</v>
      </c>
      <c r="C51" s="3">
        <v>19.448399999999999</v>
      </c>
      <c r="D51" s="3">
        <v>24.8064</v>
      </c>
      <c r="E51" s="3">
        <v>18.7334</v>
      </c>
      <c r="F51" s="3">
        <v>15.434699999999999</v>
      </c>
      <c r="G51" s="3">
        <v>24.805700000000002</v>
      </c>
      <c r="H51" s="3">
        <v>20.125</v>
      </c>
      <c r="I51" s="3">
        <v>24.8064</v>
      </c>
      <c r="J51" s="3">
        <v>18.638000000000002</v>
      </c>
      <c r="K51" s="3">
        <v>21.949000000000002</v>
      </c>
      <c r="M51" s="4">
        <f t="shared" si="0"/>
        <v>21.387880000000003</v>
      </c>
      <c r="N51" s="4">
        <f t="shared" si="1"/>
        <v>1.3930432241572284</v>
      </c>
    </row>
    <row r="52" spans="1:14" x14ac:dyDescent="0.25">
      <c r="A52" s="4" t="s">
        <v>19</v>
      </c>
      <c r="B52" s="3">
        <v>15.707800000000001</v>
      </c>
      <c r="C52" s="3">
        <v>14.4963</v>
      </c>
      <c r="D52" s="3">
        <v>14.3</v>
      </c>
      <c r="E52" s="3">
        <v>14.642300000000001</v>
      </c>
      <c r="F52" s="3">
        <v>12.353</v>
      </c>
      <c r="G52" s="3">
        <v>9.7486999999999995</v>
      </c>
      <c r="H52" s="3">
        <v>18.578399999999998</v>
      </c>
      <c r="I52" s="3">
        <v>14.3</v>
      </c>
      <c r="J52" s="3">
        <v>13.4664</v>
      </c>
      <c r="K52" s="3">
        <v>14.200200000000001</v>
      </c>
      <c r="M52" s="4">
        <f t="shared" si="0"/>
        <v>14.179309999999997</v>
      </c>
      <c r="N52" s="4">
        <f t="shared" si="1"/>
        <v>0.9179953936481714</v>
      </c>
    </row>
    <row r="53" spans="1:14" x14ac:dyDescent="0.25">
      <c r="A53" s="4" t="s">
        <v>20</v>
      </c>
      <c r="B53" s="3">
        <v>8.2935999999999996</v>
      </c>
      <c r="C53" s="3">
        <v>8.7750000000000004</v>
      </c>
      <c r="D53" s="3">
        <v>8.0618999999999996</v>
      </c>
      <c r="E53" s="3">
        <v>7.6936999999999998</v>
      </c>
      <c r="F53" s="3">
        <v>6.4097</v>
      </c>
      <c r="G53" s="3">
        <v>9.7486999999999995</v>
      </c>
      <c r="H53" s="3">
        <v>13.8383</v>
      </c>
      <c r="I53" s="3">
        <v>8.0618999999999996</v>
      </c>
      <c r="J53" s="3">
        <v>8.1153999999999993</v>
      </c>
      <c r="K53" s="3">
        <v>8.7536000000000005</v>
      </c>
      <c r="M53" s="4">
        <f t="shared" si="0"/>
        <v>8.7751799999999989</v>
      </c>
      <c r="N53" s="4">
        <f t="shared" si="1"/>
        <v>0.80545882180880757</v>
      </c>
    </row>
    <row r="55" spans="1:14" x14ac:dyDescent="0.25">
      <c r="A55" s="4" t="s">
        <v>145</v>
      </c>
    </row>
    <row r="56" spans="1:14" x14ac:dyDescent="0.25">
      <c r="A56" s="4" t="s">
        <v>16</v>
      </c>
      <c r="B56" s="3">
        <v>33.972099999999998</v>
      </c>
      <c r="C56" s="3">
        <v>31.918900000000001</v>
      </c>
      <c r="D56" s="3">
        <v>27.0486</v>
      </c>
      <c r="E56" s="3">
        <v>30.654</v>
      </c>
      <c r="F56" s="3">
        <v>31.68</v>
      </c>
      <c r="G56" s="3">
        <v>29.335000000000001</v>
      </c>
      <c r="H56" s="3">
        <v>33.972099999999998</v>
      </c>
      <c r="I56" s="3">
        <v>31.811499999999999</v>
      </c>
      <c r="J56" s="3">
        <v>35.265999999999998</v>
      </c>
      <c r="K56" s="3">
        <v>31.191500000000001</v>
      </c>
      <c r="M56" s="4">
        <f>AVERAGE(B56:K56)</f>
        <v>31.68497</v>
      </c>
      <c r="N56" s="4">
        <f>STDEV(B56:K56)/SQRT(6)</f>
        <v>0.9782936626539539</v>
      </c>
    </row>
    <row r="57" spans="1:14" x14ac:dyDescent="0.25">
      <c r="A57" s="4" t="s">
        <v>17</v>
      </c>
      <c r="B57" s="3">
        <v>30.592400000000001</v>
      </c>
      <c r="C57" s="3">
        <v>25.8795</v>
      </c>
      <c r="D57" s="3">
        <v>29.520099999999999</v>
      </c>
      <c r="E57" s="3">
        <v>28.973700000000001</v>
      </c>
      <c r="F57" s="3">
        <v>29.377300000000002</v>
      </c>
      <c r="G57" s="3">
        <v>21.774899999999999</v>
      </c>
      <c r="H57" s="3">
        <v>30.592400000000001</v>
      </c>
      <c r="I57" s="3">
        <v>29.789899999999999</v>
      </c>
      <c r="J57" s="3">
        <v>27.363</v>
      </c>
      <c r="K57" s="3">
        <v>27.4359</v>
      </c>
      <c r="M57" s="4">
        <f t="shared" ref="M57:M60" si="2">AVERAGE(B57:K57)</f>
        <v>28.129909999999995</v>
      </c>
      <c r="N57" s="4">
        <f t="shared" ref="N57:N60" si="3">STDEV(B57:K57)/SQRT(6)</f>
        <v>1.1022214144458289</v>
      </c>
    </row>
    <row r="58" spans="1:14" x14ac:dyDescent="0.25">
      <c r="A58" s="4" t="s">
        <v>18</v>
      </c>
      <c r="B58" s="3">
        <v>16.701499999999999</v>
      </c>
      <c r="C58" s="3">
        <v>18.104900000000001</v>
      </c>
      <c r="D58" s="3">
        <v>20.941299999999998</v>
      </c>
      <c r="E58" s="3">
        <v>18.581099999999999</v>
      </c>
      <c r="F58" s="3">
        <v>18.714500000000001</v>
      </c>
      <c r="G58" s="3">
        <v>22.574000000000002</v>
      </c>
      <c r="H58" s="3">
        <v>16.701499999999999</v>
      </c>
      <c r="I58" s="3">
        <v>18.334399999999999</v>
      </c>
      <c r="J58" s="3">
        <v>16.171900000000001</v>
      </c>
      <c r="K58" s="3">
        <v>17.712299999999999</v>
      </c>
      <c r="M58" s="4">
        <f t="shared" si="2"/>
        <v>18.45374</v>
      </c>
      <c r="N58" s="4">
        <f t="shared" si="3"/>
        <v>0.80831170697302346</v>
      </c>
    </row>
    <row r="59" spans="1:14" x14ac:dyDescent="0.25">
      <c r="A59" s="4" t="s">
        <v>19</v>
      </c>
      <c r="B59" s="3">
        <v>11.2254</v>
      </c>
      <c r="C59" s="3">
        <v>14.164400000000001</v>
      </c>
      <c r="D59" s="3">
        <v>15.0639</v>
      </c>
      <c r="E59" s="3">
        <v>13.5724</v>
      </c>
      <c r="F59" s="3">
        <v>12.891</v>
      </c>
      <c r="G59" s="3">
        <v>15.7364</v>
      </c>
      <c r="H59" s="3">
        <v>11.2254</v>
      </c>
      <c r="I59" s="3">
        <v>13.2624</v>
      </c>
      <c r="J59" s="3">
        <v>12.6937</v>
      </c>
      <c r="K59" s="3">
        <v>13.693</v>
      </c>
      <c r="M59" s="4">
        <f t="shared" si="2"/>
        <v>13.352800000000002</v>
      </c>
      <c r="N59" s="4">
        <f t="shared" si="3"/>
        <v>0.59534572371079508</v>
      </c>
    </row>
    <row r="60" spans="1:14" x14ac:dyDescent="0.25">
      <c r="A60" s="4" t="s">
        <v>20</v>
      </c>
      <c r="B60" s="3">
        <v>5.4966999999999997</v>
      </c>
      <c r="C60" s="3">
        <v>8.1427999999999994</v>
      </c>
      <c r="D60" s="3">
        <v>6.23</v>
      </c>
      <c r="E60" s="3">
        <v>6.5425000000000004</v>
      </c>
      <c r="F60" s="3">
        <v>6.0381999999999998</v>
      </c>
      <c r="G60" s="3">
        <v>8.34</v>
      </c>
      <c r="H60" s="3">
        <v>5.4966999999999997</v>
      </c>
      <c r="I60" s="3">
        <v>5.32</v>
      </c>
      <c r="J60" s="3">
        <v>6.7637999999999998</v>
      </c>
      <c r="K60" s="3">
        <v>8.1529000000000007</v>
      </c>
      <c r="M60" s="4">
        <f t="shared" si="2"/>
        <v>6.6523599999999998</v>
      </c>
      <c r="N60" s="4">
        <f t="shared" si="3"/>
        <v>0.4781815915721937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415E-1B6E-494D-930B-F482FE9D06FB}">
  <dimension ref="B1:AZ45"/>
  <sheetViews>
    <sheetView topLeftCell="AI1" workbookViewId="0">
      <selection activeCell="AI1" sqref="A1:XFD1048576"/>
    </sheetView>
  </sheetViews>
  <sheetFormatPr defaultRowHeight="13.8" x14ac:dyDescent="0.25"/>
  <cols>
    <col min="1" max="26" width="8.88671875" style="4"/>
    <col min="27" max="27" width="14.109375" style="4" bestFit="1" customWidth="1"/>
    <col min="28" max="32" width="8.88671875" style="4"/>
    <col min="33" max="33" width="9.77734375" style="4" bestFit="1" customWidth="1"/>
    <col min="34" max="16384" width="8.88671875" style="4"/>
  </cols>
  <sheetData>
    <row r="1" spans="2:52" x14ac:dyDescent="0.25">
      <c r="B1" s="4" t="s">
        <v>339</v>
      </c>
      <c r="C1" s="4" t="s">
        <v>129</v>
      </c>
      <c r="D1" s="4" t="s">
        <v>186</v>
      </c>
      <c r="E1" s="4" t="s">
        <v>187</v>
      </c>
      <c r="G1" s="4" t="s">
        <v>340</v>
      </c>
      <c r="H1" s="4" t="s">
        <v>129</v>
      </c>
      <c r="I1" s="4" t="s">
        <v>186</v>
      </c>
      <c r="J1" s="4" t="s">
        <v>187</v>
      </c>
      <c r="L1" s="4" t="s">
        <v>341</v>
      </c>
      <c r="M1" s="4" t="s">
        <v>190</v>
      </c>
      <c r="V1" s="4" t="s">
        <v>342</v>
      </c>
      <c r="W1" s="4" t="s">
        <v>195</v>
      </c>
      <c r="X1" s="4" t="s">
        <v>192</v>
      </c>
      <c r="Y1" s="4" t="s">
        <v>193</v>
      </c>
      <c r="AA1" s="4" t="s">
        <v>343</v>
      </c>
      <c r="AB1" s="4" t="s">
        <v>195</v>
      </c>
      <c r="AC1" s="4" t="s">
        <v>192</v>
      </c>
      <c r="AD1" s="4" t="s">
        <v>195</v>
      </c>
      <c r="AE1" s="4" t="s">
        <v>193</v>
      </c>
      <c r="AG1" s="4" t="s">
        <v>344</v>
      </c>
      <c r="AH1" s="4" t="s">
        <v>195</v>
      </c>
      <c r="AS1" s="4" t="s">
        <v>345</v>
      </c>
      <c r="AT1" s="4" t="s">
        <v>195</v>
      </c>
    </row>
    <row r="2" spans="2:52" x14ac:dyDescent="0.25">
      <c r="B2" s="4" t="s">
        <v>70</v>
      </c>
      <c r="C2" s="3">
        <v>83</v>
      </c>
      <c r="D2" s="3">
        <v>79</v>
      </c>
      <c r="E2" s="3">
        <v>122</v>
      </c>
      <c r="G2" s="4" t="s">
        <v>71</v>
      </c>
      <c r="H2" s="3">
        <v>224</v>
      </c>
      <c r="I2" s="3">
        <v>215</v>
      </c>
      <c r="J2" s="3">
        <v>178</v>
      </c>
      <c r="L2" s="4" t="s">
        <v>188</v>
      </c>
      <c r="M2" s="4" t="s">
        <v>191</v>
      </c>
      <c r="N2" s="4">
        <v>1</v>
      </c>
      <c r="O2" s="4">
        <v>2</v>
      </c>
      <c r="P2" s="4">
        <v>3</v>
      </c>
      <c r="Q2" s="4">
        <v>4</v>
      </c>
      <c r="R2" s="4">
        <v>5</v>
      </c>
      <c r="S2" s="4">
        <v>6</v>
      </c>
      <c r="V2" s="4" t="s">
        <v>188</v>
      </c>
      <c r="W2" s="3">
        <v>62</v>
      </c>
      <c r="X2" s="3">
        <v>64</v>
      </c>
      <c r="Y2" s="3">
        <v>71</v>
      </c>
      <c r="AA2" s="4" t="s">
        <v>196</v>
      </c>
      <c r="AB2" s="3">
        <v>66.7</v>
      </c>
      <c r="AC2" s="3">
        <v>61.67</v>
      </c>
      <c r="AD2" s="3">
        <v>75</v>
      </c>
      <c r="AE2" s="3">
        <v>55</v>
      </c>
      <c r="AG2" s="11">
        <v>8.0000000000000002E-3</v>
      </c>
      <c r="AI2" s="4">
        <v>1</v>
      </c>
      <c r="AJ2" s="4">
        <v>2</v>
      </c>
      <c r="AK2" s="4">
        <v>3</v>
      </c>
      <c r="AL2" s="4">
        <v>4</v>
      </c>
      <c r="AM2" s="4">
        <v>5</v>
      </c>
      <c r="AN2" s="4">
        <v>6</v>
      </c>
      <c r="AP2" s="4" t="s">
        <v>201</v>
      </c>
      <c r="AQ2" s="4" t="s">
        <v>202</v>
      </c>
      <c r="AS2" s="11">
        <v>8.0000000000000002E-3</v>
      </c>
      <c r="AU2" s="4">
        <v>1</v>
      </c>
      <c r="AV2" s="4">
        <v>2</v>
      </c>
      <c r="AW2" s="4">
        <v>3</v>
      </c>
      <c r="AX2" s="4">
        <v>4</v>
      </c>
      <c r="AY2" s="4">
        <v>5</v>
      </c>
      <c r="AZ2" s="4">
        <v>6</v>
      </c>
    </row>
    <row r="3" spans="2:52" x14ac:dyDescent="0.25">
      <c r="C3" s="3">
        <v>76</v>
      </c>
      <c r="D3" s="3">
        <v>69</v>
      </c>
      <c r="E3" s="3">
        <v>107</v>
      </c>
      <c r="H3" s="3">
        <v>186</v>
      </c>
      <c r="I3" s="3">
        <v>153</v>
      </c>
      <c r="J3" s="3">
        <v>157</v>
      </c>
      <c r="L3" s="4" t="s">
        <v>189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V3" s="4" t="s">
        <v>189</v>
      </c>
      <c r="W3" s="3">
        <v>65</v>
      </c>
      <c r="X3" s="3">
        <v>67</v>
      </c>
      <c r="Y3" s="3">
        <v>72</v>
      </c>
      <c r="AA3" s="4" t="s">
        <v>197</v>
      </c>
      <c r="AB3" s="3">
        <v>78.3</v>
      </c>
      <c r="AC3" s="3">
        <v>60</v>
      </c>
      <c r="AD3" s="3">
        <v>76.7</v>
      </c>
      <c r="AE3" s="3">
        <v>60</v>
      </c>
      <c r="AG3" s="4" t="s">
        <v>198</v>
      </c>
      <c r="AH3" s="4" t="s">
        <v>203</v>
      </c>
      <c r="AI3" s="3">
        <v>40.502299999999998</v>
      </c>
      <c r="AJ3" s="3">
        <v>35.113999999999997</v>
      </c>
      <c r="AK3" s="3">
        <v>44.376199999999997</v>
      </c>
      <c r="AL3" s="3">
        <v>34.933900000000001</v>
      </c>
      <c r="AM3" s="3">
        <v>43.387799999999999</v>
      </c>
      <c r="AN3" s="3">
        <v>37.673900000000003</v>
      </c>
      <c r="AO3" s="3"/>
      <c r="AP3" s="3"/>
      <c r="AQ3" s="3"/>
      <c r="AR3" s="3"/>
      <c r="AS3" s="4" t="s">
        <v>198</v>
      </c>
      <c r="AT3" s="4" t="s">
        <v>203</v>
      </c>
      <c r="AU3" s="3">
        <v>32.404899999999998</v>
      </c>
      <c r="AV3" s="3">
        <v>42.552799999999998</v>
      </c>
      <c r="AW3" s="3">
        <v>36.399000000000001</v>
      </c>
      <c r="AX3" s="3">
        <v>39.634</v>
      </c>
      <c r="AY3" s="3">
        <v>43.938800000000001</v>
      </c>
      <c r="AZ3" s="3">
        <v>42.107100000000003</v>
      </c>
    </row>
    <row r="4" spans="2:52" x14ac:dyDescent="0.25">
      <c r="C4" s="3">
        <v>69</v>
      </c>
      <c r="D4" s="3">
        <v>75</v>
      </c>
      <c r="E4" s="3">
        <v>83</v>
      </c>
      <c r="H4" s="3">
        <v>193</v>
      </c>
      <c r="I4" s="3">
        <v>165</v>
      </c>
      <c r="J4" s="3">
        <v>149</v>
      </c>
      <c r="M4" s="3">
        <v>1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V4" s="4" t="s">
        <v>194</v>
      </c>
      <c r="W4" s="3">
        <v>58</v>
      </c>
      <c r="X4" s="3">
        <v>63</v>
      </c>
      <c r="Y4" s="3">
        <v>73</v>
      </c>
      <c r="AB4" s="3">
        <v>61.7</v>
      </c>
      <c r="AC4" s="3">
        <v>58.3</v>
      </c>
      <c r="AD4" s="3">
        <v>73.3</v>
      </c>
      <c r="AE4" s="3">
        <v>63.3</v>
      </c>
      <c r="AG4" s="4" t="s">
        <v>199</v>
      </c>
      <c r="AH4" s="4" t="s">
        <v>204</v>
      </c>
      <c r="AI4" s="3">
        <v>18.320599999999999</v>
      </c>
      <c r="AJ4" s="3">
        <v>28.1813</v>
      </c>
      <c r="AK4" s="3">
        <v>25.404</v>
      </c>
      <c r="AL4" s="3">
        <v>23.648</v>
      </c>
      <c r="AM4" s="3">
        <v>22.5578</v>
      </c>
      <c r="AN4" s="3">
        <v>26.4634</v>
      </c>
      <c r="AO4" s="3"/>
      <c r="AP4" s="3"/>
      <c r="AQ4" s="3"/>
      <c r="AR4" s="3"/>
      <c r="AS4" s="4" t="s">
        <v>199</v>
      </c>
      <c r="AT4" s="4" t="s">
        <v>204</v>
      </c>
      <c r="AU4" s="3">
        <v>34.063499999999998</v>
      </c>
      <c r="AV4" s="3">
        <v>26.4758</v>
      </c>
      <c r="AW4" s="3">
        <v>22.5198</v>
      </c>
      <c r="AX4" s="3">
        <v>23.3065</v>
      </c>
      <c r="AY4" s="3">
        <v>29.6892</v>
      </c>
      <c r="AZ4" s="3">
        <v>27.980599999999999</v>
      </c>
    </row>
    <row r="5" spans="2:52" x14ac:dyDescent="0.25">
      <c r="C5" s="3">
        <v>84</v>
      </c>
      <c r="D5" s="3">
        <v>90</v>
      </c>
      <c r="E5" s="3">
        <v>106</v>
      </c>
      <c r="H5" s="3">
        <v>232</v>
      </c>
      <c r="I5" s="3">
        <v>201</v>
      </c>
      <c r="J5" s="3">
        <v>181</v>
      </c>
      <c r="M5" s="3">
        <v>2</v>
      </c>
      <c r="N5" s="3">
        <v>1</v>
      </c>
      <c r="O5" s="3">
        <v>2</v>
      </c>
      <c r="P5" s="3">
        <v>1</v>
      </c>
      <c r="Q5" s="3">
        <v>2</v>
      </c>
      <c r="R5" s="3">
        <v>0</v>
      </c>
      <c r="S5" s="3">
        <v>1</v>
      </c>
      <c r="W5" s="3">
        <v>59</v>
      </c>
      <c r="X5" s="3">
        <v>65</v>
      </c>
      <c r="Y5" s="3">
        <v>69</v>
      </c>
      <c r="AB5" s="3">
        <v>70</v>
      </c>
      <c r="AC5" s="3">
        <v>58.3</v>
      </c>
      <c r="AD5" s="3">
        <v>75</v>
      </c>
      <c r="AE5" s="3">
        <v>46.7</v>
      </c>
      <c r="AG5" s="4" t="s">
        <v>200</v>
      </c>
      <c r="AH5" s="4" t="s">
        <v>205</v>
      </c>
      <c r="AI5" s="3">
        <v>14.5783</v>
      </c>
      <c r="AJ5" s="3">
        <v>16.316600000000001</v>
      </c>
      <c r="AK5" s="3">
        <v>13.4345</v>
      </c>
      <c r="AL5" s="3">
        <v>15.2827</v>
      </c>
      <c r="AM5" s="3">
        <v>15.272500000000001</v>
      </c>
      <c r="AN5" s="3">
        <v>16.591200000000001</v>
      </c>
      <c r="AO5" s="3"/>
      <c r="AP5" s="3"/>
      <c r="AQ5" s="3"/>
      <c r="AR5" s="3"/>
      <c r="AS5" s="4" t="s">
        <v>200</v>
      </c>
      <c r="AT5" s="4" t="s">
        <v>205</v>
      </c>
      <c r="AU5" s="3">
        <v>10.4948</v>
      </c>
      <c r="AV5" s="3">
        <v>14.1911</v>
      </c>
      <c r="AW5" s="3">
        <v>18.7135</v>
      </c>
      <c r="AX5" s="3">
        <v>16.039899999999999</v>
      </c>
      <c r="AY5" s="3">
        <v>11.392200000000001</v>
      </c>
      <c r="AZ5" s="3">
        <v>13.143800000000001</v>
      </c>
    </row>
    <row r="6" spans="2:52" x14ac:dyDescent="0.25">
      <c r="C6" s="3">
        <v>81</v>
      </c>
      <c r="D6" s="3">
        <v>96</v>
      </c>
      <c r="E6" s="3">
        <v>86</v>
      </c>
      <c r="H6" s="3">
        <v>248</v>
      </c>
      <c r="I6" s="3">
        <v>250</v>
      </c>
      <c r="J6" s="3">
        <v>175</v>
      </c>
      <c r="M6" s="3">
        <v>3</v>
      </c>
      <c r="N6" s="3">
        <v>3</v>
      </c>
      <c r="O6" s="3">
        <v>2</v>
      </c>
      <c r="P6" s="3">
        <v>3</v>
      </c>
      <c r="Q6" s="3">
        <v>3</v>
      </c>
      <c r="R6" s="3">
        <v>2</v>
      </c>
      <c r="S6" s="3">
        <v>2</v>
      </c>
      <c r="W6" s="3">
        <v>57</v>
      </c>
      <c r="X6" s="3">
        <v>67</v>
      </c>
      <c r="Y6" s="3">
        <v>73</v>
      </c>
      <c r="AB6" s="3">
        <v>58.3</v>
      </c>
      <c r="AC6" s="3">
        <v>61.7</v>
      </c>
      <c r="AD6" s="3">
        <v>76.7</v>
      </c>
      <c r="AE6" s="3">
        <v>50</v>
      </c>
      <c r="AH6" s="4" t="s">
        <v>206</v>
      </c>
      <c r="AI6" s="3">
        <v>21.533100000000001</v>
      </c>
      <c r="AJ6" s="3">
        <v>14.984400000000001</v>
      </c>
      <c r="AK6" s="3">
        <v>10.5808</v>
      </c>
      <c r="AL6" s="3">
        <v>20.332599999999999</v>
      </c>
      <c r="AM6" s="3">
        <v>12.758800000000001</v>
      </c>
      <c r="AN6" s="3">
        <v>14.1571</v>
      </c>
      <c r="AO6" s="3"/>
      <c r="AP6" s="3"/>
      <c r="AQ6" s="3"/>
      <c r="AR6" s="3"/>
      <c r="AT6" s="4" t="s">
        <v>206</v>
      </c>
      <c r="AU6" s="3">
        <v>16.127099999999999</v>
      </c>
      <c r="AV6" s="3">
        <v>11.029500000000001</v>
      </c>
      <c r="AW6" s="3">
        <v>15.924899999999999</v>
      </c>
      <c r="AX6" s="3">
        <v>15.977600000000001</v>
      </c>
      <c r="AY6" s="3">
        <v>9.6664999999999992</v>
      </c>
      <c r="AZ6" s="3">
        <v>12.6244</v>
      </c>
    </row>
    <row r="7" spans="2:52" x14ac:dyDescent="0.25">
      <c r="C7" s="3">
        <v>74</v>
      </c>
      <c r="D7" s="3">
        <v>87</v>
      </c>
      <c r="E7" s="3">
        <v>96</v>
      </c>
      <c r="H7" s="3">
        <v>229</v>
      </c>
      <c r="I7" s="3">
        <v>221</v>
      </c>
      <c r="J7" s="3">
        <v>168</v>
      </c>
      <c r="M7" s="3">
        <v>4</v>
      </c>
      <c r="N7" s="3">
        <v>6</v>
      </c>
      <c r="O7" s="3">
        <v>6</v>
      </c>
      <c r="P7" s="3">
        <v>5</v>
      </c>
      <c r="Q7" s="3">
        <v>4</v>
      </c>
      <c r="R7" s="3">
        <v>3</v>
      </c>
      <c r="S7" s="3">
        <v>4</v>
      </c>
      <c r="W7" s="3">
        <v>59</v>
      </c>
      <c r="X7" s="3">
        <v>65</v>
      </c>
      <c r="Y7" s="3">
        <v>74</v>
      </c>
      <c r="AB7" s="3">
        <v>68.3</v>
      </c>
      <c r="AC7" s="3">
        <v>56.7</v>
      </c>
      <c r="AD7" s="3">
        <v>73.3</v>
      </c>
      <c r="AE7" s="3">
        <v>43.3</v>
      </c>
      <c r="AH7" s="4" t="s">
        <v>207</v>
      </c>
      <c r="AI7" s="3">
        <v>3.5819999999999999</v>
      </c>
      <c r="AJ7" s="3">
        <v>3.173</v>
      </c>
      <c r="AK7" s="3">
        <v>2.6597</v>
      </c>
      <c r="AL7" s="3">
        <v>4.2282000000000002</v>
      </c>
      <c r="AM7" s="3">
        <v>2.1004999999999998</v>
      </c>
      <c r="AN7" s="3">
        <v>2.6118000000000001</v>
      </c>
      <c r="AO7" s="3"/>
      <c r="AP7" s="3"/>
      <c r="AQ7" s="3"/>
      <c r="AR7" s="3"/>
      <c r="AT7" s="4" t="s">
        <v>207</v>
      </c>
      <c r="AU7" s="3">
        <v>5.4680999999999997</v>
      </c>
      <c r="AV7" s="3">
        <v>2.5952000000000002</v>
      </c>
      <c r="AW7" s="3">
        <v>3.8961999999999999</v>
      </c>
      <c r="AX7" s="3">
        <v>3.0314000000000001</v>
      </c>
      <c r="AY7" s="3">
        <v>1.7396</v>
      </c>
      <c r="AZ7" s="3">
        <v>2.1753999999999998</v>
      </c>
    </row>
    <row r="8" spans="2:52" x14ac:dyDescent="0.25">
      <c r="M8" s="3">
        <v>5</v>
      </c>
      <c r="N8" s="3">
        <v>8</v>
      </c>
      <c r="O8" s="3">
        <v>8</v>
      </c>
      <c r="P8" s="3">
        <v>6</v>
      </c>
      <c r="Q8" s="3">
        <v>6</v>
      </c>
      <c r="R8" s="3">
        <v>6</v>
      </c>
      <c r="S8" s="3">
        <v>8</v>
      </c>
    </row>
    <row r="9" spans="2:52" x14ac:dyDescent="0.25">
      <c r="M9" s="3">
        <v>6</v>
      </c>
      <c r="N9" s="3">
        <v>9</v>
      </c>
      <c r="O9" s="3">
        <v>9</v>
      </c>
      <c r="P9" s="3">
        <v>9</v>
      </c>
      <c r="Q9" s="3">
        <v>9</v>
      </c>
      <c r="R9" s="3">
        <v>9</v>
      </c>
      <c r="S9" s="3">
        <v>9</v>
      </c>
    </row>
    <row r="10" spans="2:52" x14ac:dyDescent="0.25">
      <c r="M10" s="3">
        <v>7</v>
      </c>
      <c r="N10" s="3">
        <v>10</v>
      </c>
      <c r="O10" s="3">
        <v>9</v>
      </c>
      <c r="P10" s="3">
        <v>9</v>
      </c>
      <c r="Q10" s="3">
        <v>10</v>
      </c>
      <c r="R10" s="3">
        <v>10</v>
      </c>
      <c r="S10" s="3">
        <v>10</v>
      </c>
      <c r="AH10" s="4" t="s">
        <v>192</v>
      </c>
      <c r="AI10" s="4">
        <v>1</v>
      </c>
      <c r="AJ10" s="4">
        <v>2</v>
      </c>
      <c r="AK10" s="4">
        <v>3</v>
      </c>
      <c r="AL10" s="4">
        <v>4</v>
      </c>
      <c r="AM10" s="4">
        <v>5</v>
      </c>
      <c r="AN10" s="4">
        <v>6</v>
      </c>
      <c r="AT10" s="4" t="s">
        <v>193</v>
      </c>
      <c r="AU10" s="4">
        <v>1</v>
      </c>
      <c r="AV10" s="4">
        <v>2</v>
      </c>
      <c r="AW10" s="4">
        <v>3</v>
      </c>
      <c r="AX10" s="4">
        <v>4</v>
      </c>
      <c r="AY10" s="4">
        <v>5</v>
      </c>
      <c r="AZ10" s="4">
        <v>6</v>
      </c>
    </row>
    <row r="11" spans="2:52" x14ac:dyDescent="0.25">
      <c r="M11" s="3">
        <v>8</v>
      </c>
      <c r="N11" s="3">
        <v>10</v>
      </c>
      <c r="O11" s="3">
        <v>10</v>
      </c>
      <c r="P11" s="3">
        <v>10</v>
      </c>
      <c r="Q11" s="3">
        <v>10</v>
      </c>
      <c r="R11" s="3">
        <v>10</v>
      </c>
      <c r="S11" s="3">
        <v>10</v>
      </c>
      <c r="AH11" s="4" t="s">
        <v>203</v>
      </c>
      <c r="AI11" s="3">
        <v>34.1173</v>
      </c>
      <c r="AJ11" s="3">
        <v>35.603700000000003</v>
      </c>
      <c r="AK11" s="3">
        <v>35.298499999999997</v>
      </c>
      <c r="AL11" s="3">
        <v>32.479700000000001</v>
      </c>
      <c r="AM11" s="3">
        <v>43.914200000000001</v>
      </c>
      <c r="AN11" s="3">
        <v>36.158799999999999</v>
      </c>
      <c r="AT11" s="4" t="s">
        <v>203</v>
      </c>
      <c r="AU11" s="3">
        <v>28.129899999999999</v>
      </c>
      <c r="AV11" s="3">
        <v>36.312899999999999</v>
      </c>
      <c r="AW11" s="3">
        <v>30.7639</v>
      </c>
      <c r="AX11" s="3">
        <v>38.314100000000003</v>
      </c>
      <c r="AY11" s="3">
        <v>30.427199999999999</v>
      </c>
      <c r="AZ11" s="3">
        <v>36.712200000000003</v>
      </c>
    </row>
    <row r="12" spans="2:52" x14ac:dyDescent="0.25">
      <c r="M12" s="3">
        <v>9</v>
      </c>
      <c r="N12" s="3">
        <v>10</v>
      </c>
      <c r="O12" s="3">
        <v>10</v>
      </c>
      <c r="P12" s="3">
        <v>10</v>
      </c>
      <c r="Q12" s="3">
        <v>10</v>
      </c>
      <c r="R12" s="3">
        <v>10</v>
      </c>
      <c r="S12" s="3">
        <v>10</v>
      </c>
      <c r="AH12" s="4" t="s">
        <v>204</v>
      </c>
      <c r="AI12" s="3">
        <v>20.263200000000001</v>
      </c>
      <c r="AJ12" s="3">
        <v>28.762599999999999</v>
      </c>
      <c r="AK12" s="3">
        <v>27.027100000000001</v>
      </c>
      <c r="AL12" s="3">
        <v>20.895299999999999</v>
      </c>
      <c r="AM12" s="3">
        <v>23.761199999999999</v>
      </c>
      <c r="AN12" s="3">
        <v>29.5595</v>
      </c>
      <c r="AT12" s="4" t="s">
        <v>204</v>
      </c>
      <c r="AU12" s="3">
        <v>28.365100000000002</v>
      </c>
      <c r="AV12" s="3">
        <v>28.360499999999998</v>
      </c>
      <c r="AW12" s="3">
        <v>22.013100000000001</v>
      </c>
      <c r="AX12" s="3">
        <v>18.9511</v>
      </c>
      <c r="AY12" s="3">
        <v>27.558700000000002</v>
      </c>
      <c r="AZ12" s="3">
        <v>27.8964</v>
      </c>
    </row>
    <row r="13" spans="2:52" x14ac:dyDescent="0.25">
      <c r="M13" s="3">
        <v>10</v>
      </c>
      <c r="N13" s="3">
        <v>10</v>
      </c>
      <c r="O13" s="3">
        <v>10</v>
      </c>
      <c r="P13" s="3">
        <v>10</v>
      </c>
      <c r="Q13" s="3">
        <v>10</v>
      </c>
      <c r="R13" s="3">
        <v>10</v>
      </c>
      <c r="S13" s="3">
        <v>10</v>
      </c>
      <c r="AH13" s="4" t="s">
        <v>205</v>
      </c>
      <c r="AI13" s="3">
        <v>15.996600000000001</v>
      </c>
      <c r="AJ13" s="3">
        <v>18.2837</v>
      </c>
      <c r="AK13" s="3">
        <v>18.7225</v>
      </c>
      <c r="AL13" s="3">
        <v>14.1911</v>
      </c>
      <c r="AM13" s="3">
        <v>14.715999999999999</v>
      </c>
      <c r="AN13" s="3">
        <v>16.909400000000002</v>
      </c>
      <c r="AT13" s="4" t="s">
        <v>205</v>
      </c>
      <c r="AU13" s="3">
        <v>8.4412000000000003</v>
      </c>
      <c r="AV13" s="3">
        <v>17.049700000000001</v>
      </c>
      <c r="AW13" s="3">
        <v>15.279400000000001</v>
      </c>
      <c r="AX13" s="3">
        <v>15.833</v>
      </c>
      <c r="AY13" s="3">
        <v>21.341100000000001</v>
      </c>
      <c r="AZ13" s="3">
        <v>16.892299999999999</v>
      </c>
    </row>
    <row r="14" spans="2:52" x14ac:dyDescent="0.25">
      <c r="AH14" s="4" t="s">
        <v>206</v>
      </c>
      <c r="AI14" s="3">
        <v>24.346900000000002</v>
      </c>
      <c r="AJ14" s="3">
        <v>13.6366</v>
      </c>
      <c r="AK14" s="3">
        <v>13.947100000000001</v>
      </c>
      <c r="AL14" s="3">
        <v>25.809899999999999</v>
      </c>
      <c r="AM14" s="3">
        <v>12.279</v>
      </c>
      <c r="AN14" s="3">
        <v>12.7517</v>
      </c>
      <c r="AT14" s="4" t="s">
        <v>206</v>
      </c>
      <c r="AU14" s="3">
        <v>25.0303</v>
      </c>
      <c r="AV14" s="3">
        <v>13.8667</v>
      </c>
      <c r="AW14" s="3">
        <v>25.886299999999999</v>
      </c>
      <c r="AX14" s="3">
        <v>21.583600000000001</v>
      </c>
      <c r="AY14" s="3">
        <v>16.654599999999999</v>
      </c>
      <c r="AZ14" s="3">
        <v>14.5723</v>
      </c>
    </row>
    <row r="15" spans="2:52" x14ac:dyDescent="0.25">
      <c r="AH15" s="4" t="s">
        <v>207</v>
      </c>
      <c r="AI15" s="3">
        <v>4.1223999999999998</v>
      </c>
      <c r="AJ15" s="3">
        <v>2.1303999999999998</v>
      </c>
      <c r="AK15" s="3">
        <v>2.3896999999999999</v>
      </c>
      <c r="AL15" s="3">
        <v>5.4642999999999997</v>
      </c>
      <c r="AM15" s="3">
        <v>1.8117000000000001</v>
      </c>
      <c r="AN15" s="3">
        <v>2.1063999999999998</v>
      </c>
      <c r="AT15" s="4" t="s">
        <v>207</v>
      </c>
      <c r="AU15" s="3">
        <v>9.3034999999999997</v>
      </c>
      <c r="AV15" s="3">
        <v>1.9835</v>
      </c>
      <c r="AW15" s="3">
        <v>4.4053000000000004</v>
      </c>
      <c r="AX15" s="3">
        <v>3.8628</v>
      </c>
      <c r="AY15" s="3">
        <v>2.0065</v>
      </c>
      <c r="AZ15" s="3">
        <v>1.8408</v>
      </c>
    </row>
    <row r="17" spans="13:19" x14ac:dyDescent="0.25">
      <c r="M17" s="4" t="s">
        <v>192</v>
      </c>
    </row>
    <row r="18" spans="13:19" x14ac:dyDescent="0.25">
      <c r="M18" s="4" t="s">
        <v>191</v>
      </c>
      <c r="N18" s="4">
        <v>1</v>
      </c>
      <c r="O18" s="4">
        <v>2</v>
      </c>
      <c r="P18" s="4">
        <v>3</v>
      </c>
      <c r="Q18" s="4">
        <v>4</v>
      </c>
      <c r="R18" s="4">
        <v>5</v>
      </c>
      <c r="S18" s="4">
        <v>6</v>
      </c>
    </row>
    <row r="19" spans="13:19" x14ac:dyDescent="0.25"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</row>
    <row r="20" spans="13:19" x14ac:dyDescent="0.25"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3:19" x14ac:dyDescent="0.25">
      <c r="M21" s="3">
        <v>2</v>
      </c>
      <c r="N21" s="3">
        <v>2</v>
      </c>
      <c r="O21" s="3">
        <v>2</v>
      </c>
      <c r="P21" s="3">
        <v>1</v>
      </c>
      <c r="Q21" s="3">
        <v>2</v>
      </c>
      <c r="R21" s="3">
        <v>2</v>
      </c>
      <c r="S21" s="3">
        <v>2</v>
      </c>
    </row>
    <row r="22" spans="13:19" x14ac:dyDescent="0.25">
      <c r="M22" s="3">
        <v>3</v>
      </c>
      <c r="N22" s="3">
        <v>4</v>
      </c>
      <c r="O22" s="3">
        <v>5</v>
      </c>
      <c r="P22" s="3">
        <v>4</v>
      </c>
      <c r="Q22" s="3">
        <v>4</v>
      </c>
      <c r="R22" s="3">
        <v>4</v>
      </c>
      <c r="S22" s="3">
        <v>4</v>
      </c>
    </row>
    <row r="23" spans="13:19" x14ac:dyDescent="0.25">
      <c r="M23" s="3">
        <v>4</v>
      </c>
      <c r="N23" s="3">
        <v>6</v>
      </c>
      <c r="O23" s="3">
        <v>7</v>
      </c>
      <c r="P23" s="3">
        <v>6</v>
      </c>
      <c r="Q23" s="3">
        <v>7</v>
      </c>
      <c r="R23" s="3">
        <v>8</v>
      </c>
      <c r="S23" s="3">
        <v>7</v>
      </c>
    </row>
    <row r="24" spans="13:19" x14ac:dyDescent="0.25">
      <c r="M24" s="3">
        <v>5</v>
      </c>
      <c r="N24" s="3">
        <v>8</v>
      </c>
      <c r="O24" s="3">
        <v>8</v>
      </c>
      <c r="P24" s="3">
        <v>8</v>
      </c>
      <c r="Q24" s="3">
        <v>8</v>
      </c>
      <c r="R24" s="3">
        <v>9</v>
      </c>
      <c r="S24" s="3">
        <v>8</v>
      </c>
    </row>
    <row r="25" spans="13:19" x14ac:dyDescent="0.25">
      <c r="M25" s="3">
        <v>6</v>
      </c>
      <c r="N25" s="3">
        <v>9</v>
      </c>
      <c r="O25" s="3">
        <v>10</v>
      </c>
      <c r="P25" s="3">
        <v>9</v>
      </c>
      <c r="Q25" s="3">
        <v>9</v>
      </c>
      <c r="R25" s="3">
        <v>9</v>
      </c>
      <c r="S25" s="3">
        <v>9</v>
      </c>
    </row>
    <row r="26" spans="13:19" x14ac:dyDescent="0.25">
      <c r="M26" s="3">
        <v>7</v>
      </c>
      <c r="N26" s="3">
        <v>10</v>
      </c>
      <c r="O26" s="3">
        <v>10</v>
      </c>
      <c r="P26" s="3">
        <v>10</v>
      </c>
      <c r="Q26" s="3">
        <v>10</v>
      </c>
      <c r="R26" s="3">
        <v>10</v>
      </c>
      <c r="S26" s="3">
        <v>10</v>
      </c>
    </row>
    <row r="27" spans="13:19" x14ac:dyDescent="0.25">
      <c r="M27" s="3">
        <v>8</v>
      </c>
      <c r="N27" s="3">
        <v>10</v>
      </c>
      <c r="O27" s="3">
        <v>10</v>
      </c>
      <c r="P27" s="3">
        <v>10</v>
      </c>
      <c r="Q27" s="3">
        <v>10</v>
      </c>
      <c r="R27" s="3">
        <v>10</v>
      </c>
      <c r="S27" s="3">
        <v>10</v>
      </c>
    </row>
    <row r="28" spans="13:19" x14ac:dyDescent="0.25">
      <c r="M28" s="3">
        <v>9</v>
      </c>
      <c r="N28" s="3">
        <v>10</v>
      </c>
      <c r="O28" s="3">
        <v>10</v>
      </c>
      <c r="P28" s="3">
        <v>10</v>
      </c>
      <c r="Q28" s="3">
        <v>10</v>
      </c>
      <c r="R28" s="3">
        <v>10</v>
      </c>
      <c r="S28" s="3">
        <v>10</v>
      </c>
    </row>
    <row r="29" spans="13:19" x14ac:dyDescent="0.25">
      <c r="M29" s="3">
        <v>10</v>
      </c>
      <c r="N29" s="3">
        <v>10</v>
      </c>
      <c r="O29" s="3">
        <v>10</v>
      </c>
      <c r="P29" s="3">
        <v>10</v>
      </c>
      <c r="Q29" s="3">
        <v>10</v>
      </c>
      <c r="R29" s="3">
        <v>10</v>
      </c>
      <c r="S29" s="3">
        <v>10</v>
      </c>
    </row>
    <row r="33" spans="13:19" x14ac:dyDescent="0.25">
      <c r="M33" s="4" t="s">
        <v>193</v>
      </c>
    </row>
    <row r="34" spans="13:19" x14ac:dyDescent="0.25">
      <c r="M34" s="4" t="s">
        <v>191</v>
      </c>
      <c r="N34" s="4">
        <v>1</v>
      </c>
      <c r="O34" s="4">
        <v>2</v>
      </c>
      <c r="P34" s="4">
        <v>3</v>
      </c>
      <c r="Q34" s="4">
        <v>4</v>
      </c>
      <c r="R34" s="4">
        <v>5</v>
      </c>
      <c r="S34" s="4">
        <v>6</v>
      </c>
    </row>
    <row r="35" spans="13:19" x14ac:dyDescent="0.25"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</row>
    <row r="36" spans="13:19" x14ac:dyDescent="0.25"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</row>
    <row r="37" spans="13:19" x14ac:dyDescent="0.25">
      <c r="M37" s="3">
        <v>2</v>
      </c>
      <c r="N37" s="3">
        <v>2</v>
      </c>
      <c r="O37" s="3">
        <v>4</v>
      </c>
      <c r="P37" s="3">
        <v>3</v>
      </c>
      <c r="Q37" s="3">
        <v>2</v>
      </c>
      <c r="R37" s="3">
        <v>4</v>
      </c>
      <c r="S37" s="3">
        <v>3</v>
      </c>
    </row>
    <row r="38" spans="13:19" x14ac:dyDescent="0.25">
      <c r="M38" s="3">
        <v>3</v>
      </c>
      <c r="N38" s="3">
        <v>7</v>
      </c>
      <c r="O38" s="3">
        <v>5</v>
      </c>
      <c r="P38" s="3">
        <v>6</v>
      </c>
      <c r="Q38" s="3">
        <v>5</v>
      </c>
      <c r="R38" s="3">
        <v>7</v>
      </c>
      <c r="S38" s="3">
        <v>8</v>
      </c>
    </row>
    <row r="39" spans="13:19" x14ac:dyDescent="0.25">
      <c r="M39" s="3">
        <v>4</v>
      </c>
      <c r="N39" s="3">
        <v>8</v>
      </c>
      <c r="O39" s="3">
        <v>9</v>
      </c>
      <c r="P39" s="3">
        <v>9</v>
      </c>
      <c r="Q39" s="3">
        <v>8</v>
      </c>
      <c r="R39" s="3">
        <v>8</v>
      </c>
      <c r="S39" s="3">
        <v>9</v>
      </c>
    </row>
    <row r="40" spans="13:19" x14ac:dyDescent="0.25">
      <c r="M40" s="3">
        <v>5</v>
      </c>
      <c r="N40" s="3">
        <v>9</v>
      </c>
      <c r="O40" s="3">
        <v>9</v>
      </c>
      <c r="P40" s="3">
        <v>10</v>
      </c>
      <c r="Q40" s="3">
        <v>9</v>
      </c>
      <c r="R40" s="3">
        <v>9</v>
      </c>
      <c r="S40" s="3">
        <v>9</v>
      </c>
    </row>
    <row r="41" spans="13:19" x14ac:dyDescent="0.25">
      <c r="M41" s="3">
        <v>6</v>
      </c>
      <c r="N41" s="3">
        <v>10</v>
      </c>
      <c r="O41" s="3">
        <v>10</v>
      </c>
      <c r="P41" s="3">
        <v>10</v>
      </c>
      <c r="Q41" s="3">
        <v>10</v>
      </c>
      <c r="R41" s="3">
        <v>10</v>
      </c>
      <c r="S41" s="3">
        <v>10</v>
      </c>
    </row>
    <row r="42" spans="13:19" x14ac:dyDescent="0.25">
      <c r="M42" s="3">
        <v>7</v>
      </c>
      <c r="N42" s="3">
        <v>10</v>
      </c>
      <c r="O42" s="3">
        <v>10</v>
      </c>
      <c r="P42" s="3">
        <v>10</v>
      </c>
      <c r="Q42" s="3">
        <v>10</v>
      </c>
      <c r="R42" s="3">
        <v>10</v>
      </c>
      <c r="S42" s="3">
        <v>10</v>
      </c>
    </row>
    <row r="43" spans="13:19" x14ac:dyDescent="0.25">
      <c r="M43" s="3">
        <v>8</v>
      </c>
      <c r="N43" s="3">
        <v>10</v>
      </c>
      <c r="O43" s="3">
        <v>10</v>
      </c>
      <c r="P43" s="3">
        <v>10</v>
      </c>
      <c r="Q43" s="3">
        <v>10</v>
      </c>
      <c r="R43" s="3">
        <v>10</v>
      </c>
      <c r="S43" s="3">
        <v>10</v>
      </c>
    </row>
    <row r="44" spans="13:19" x14ac:dyDescent="0.25">
      <c r="M44" s="3">
        <v>9</v>
      </c>
      <c r="N44" s="3">
        <v>10</v>
      </c>
      <c r="O44" s="3">
        <v>10</v>
      </c>
      <c r="P44" s="3">
        <v>10</v>
      </c>
      <c r="Q44" s="3">
        <v>10</v>
      </c>
      <c r="R44" s="3">
        <v>10</v>
      </c>
      <c r="S44" s="3">
        <v>10</v>
      </c>
    </row>
    <row r="45" spans="13:19" x14ac:dyDescent="0.25">
      <c r="M45" s="3">
        <v>10</v>
      </c>
      <c r="N45" s="3">
        <v>10</v>
      </c>
      <c r="O45" s="3">
        <v>10</v>
      </c>
      <c r="P45" s="3">
        <v>10</v>
      </c>
      <c r="Q45" s="3">
        <v>10</v>
      </c>
      <c r="R45" s="3">
        <v>10</v>
      </c>
      <c r="S45" s="3">
        <v>10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4FCF-F8E2-4826-860B-C742AB6C667B}">
  <dimension ref="A1:P30"/>
  <sheetViews>
    <sheetView workbookViewId="0">
      <selection sqref="A1:XFD1048576"/>
    </sheetView>
  </sheetViews>
  <sheetFormatPr defaultRowHeight="13.8" x14ac:dyDescent="0.25"/>
  <cols>
    <col min="1" max="1" width="8.88671875" style="7"/>
    <col min="2" max="2" width="10.6640625" style="7" customWidth="1"/>
    <col min="3" max="16384" width="8.88671875" style="7"/>
  </cols>
  <sheetData>
    <row r="1" spans="1:16" x14ac:dyDescent="0.25">
      <c r="A1" s="7" t="s">
        <v>252</v>
      </c>
      <c r="B1" s="7" t="s">
        <v>79</v>
      </c>
      <c r="J1" s="7" t="s">
        <v>27</v>
      </c>
      <c r="K1" s="7" t="s">
        <v>29</v>
      </c>
    </row>
    <row r="2" spans="1:16" x14ac:dyDescent="0.25">
      <c r="A2" s="7">
        <v>1.4E-2</v>
      </c>
      <c r="B2" s="7" t="s">
        <v>76</v>
      </c>
      <c r="C2" s="7">
        <v>17.441340629999999</v>
      </c>
      <c r="D2" s="7">
        <v>46.29233</v>
      </c>
      <c r="E2" s="7">
        <v>18.99782969</v>
      </c>
      <c r="F2" s="7">
        <v>11.53927</v>
      </c>
      <c r="G2" s="7">
        <v>29.257480000000001</v>
      </c>
      <c r="H2" s="7">
        <v>1.17E-7</v>
      </c>
      <c r="J2" s="7">
        <f>AVERAGE(C2:H2)</f>
        <v>20.588041739499999</v>
      </c>
      <c r="K2" s="7">
        <f>STDEV(C2:H2)/SQRT(6)</f>
        <v>6.4654152349501617</v>
      </c>
      <c r="N2" s="7">
        <v>-179.83951669999999</v>
      </c>
      <c r="O2" s="7">
        <v>-96.48521667</v>
      </c>
      <c r="P2" s="7">
        <v>-7.4157979169999999</v>
      </c>
    </row>
    <row r="3" spans="1:16" x14ac:dyDescent="0.25">
      <c r="B3" s="7" t="s">
        <v>77</v>
      </c>
      <c r="C3" s="7">
        <v>-39.458784379999997</v>
      </c>
      <c r="D3" s="7">
        <v>9.8706169999999993</v>
      </c>
      <c r="E3" s="7">
        <v>-58.517868749999998</v>
      </c>
      <c r="F3" s="7">
        <v>-20.395399999999999</v>
      </c>
      <c r="G3" s="7">
        <v>20.113489999999999</v>
      </c>
      <c r="H3" s="7">
        <v>-1.60931</v>
      </c>
      <c r="J3" s="7">
        <f>AVERAGE(C3:H3)</f>
        <v>-14.99954268833333</v>
      </c>
      <c r="K3" s="7">
        <f>STDEV(C3:H3)/SQRT(6)</f>
        <v>12.317958059153101</v>
      </c>
      <c r="N3" s="7">
        <v>-146.39599999999999</v>
      </c>
      <c r="O3" s="7">
        <v>-64.7821</v>
      </c>
      <c r="P3" s="7">
        <v>-0.17863999999999999</v>
      </c>
    </row>
    <row r="4" spans="1:16" x14ac:dyDescent="0.25">
      <c r="B4" s="7" t="s">
        <v>78</v>
      </c>
      <c r="C4" s="7">
        <v>-179.83951669999999</v>
      </c>
      <c r="D4" s="7">
        <v>-146.39599999999999</v>
      </c>
      <c r="E4" s="7">
        <v>-175.47731669999999</v>
      </c>
      <c r="F4" s="7">
        <v>-101.66500000000001</v>
      </c>
      <c r="G4" s="7">
        <v>-136.40700000000001</v>
      </c>
      <c r="H4" s="7">
        <v>-176.86099999999999</v>
      </c>
      <c r="J4" s="7">
        <f>AVERAGE(C4:H4)</f>
        <v>-152.77430556666664</v>
      </c>
      <c r="K4" s="7">
        <f>STDEV(C4:H4)/SQRT(6)</f>
        <v>12.581539129293448</v>
      </c>
      <c r="N4" s="7">
        <v>-175.47731669999999</v>
      </c>
      <c r="O4" s="7">
        <v>-61.653824999999998</v>
      </c>
      <c r="P4" s="7">
        <v>-0.60809101600000004</v>
      </c>
    </row>
    <row r="5" spans="1:16" x14ac:dyDescent="0.25">
      <c r="N5" s="7">
        <v>-101.66500000000001</v>
      </c>
      <c r="O5" s="7">
        <v>-55.9054</v>
      </c>
      <c r="P5" s="7">
        <v>-0.69189000000000001</v>
      </c>
    </row>
    <row r="6" spans="1:16" x14ac:dyDescent="0.25">
      <c r="N6" s="7">
        <v>-136.40700000000001</v>
      </c>
      <c r="O6" s="7">
        <v>-82.552199999999999</v>
      </c>
      <c r="P6" s="7">
        <v>12.252800000000001</v>
      </c>
    </row>
    <row r="7" spans="1:16" x14ac:dyDescent="0.25">
      <c r="A7" s="7">
        <v>8.0000000000000002E-3</v>
      </c>
      <c r="B7" s="7" t="s">
        <v>76</v>
      </c>
      <c r="C7" s="7">
        <v>9.4279273440000004</v>
      </c>
      <c r="D7" s="7">
        <v>8.5392200000000003</v>
      </c>
      <c r="E7" s="7">
        <v>20.70142031</v>
      </c>
      <c r="F7" s="7">
        <v>11.77111</v>
      </c>
      <c r="G7" s="7">
        <v>5.2989610000000003</v>
      </c>
      <c r="H7" s="7">
        <v>18.356619999999999</v>
      </c>
      <c r="J7" s="7">
        <f>AVERAGE(C7:H7)</f>
        <v>12.349209775666665</v>
      </c>
      <c r="K7" s="7">
        <f>STDEV(C7:H7)/SQRT(6)</f>
        <v>2.4422565978954629</v>
      </c>
      <c r="N7" s="7">
        <v>-176.86099999999999</v>
      </c>
      <c r="O7" s="7">
        <v>-99.929199999999994</v>
      </c>
      <c r="P7" s="7">
        <v>3.5337830000000001</v>
      </c>
    </row>
    <row r="8" spans="1:16" x14ac:dyDescent="0.25">
      <c r="B8" s="7" t="s">
        <v>77</v>
      </c>
      <c r="C8" s="7">
        <v>-14.29802656</v>
      </c>
      <c r="D8" s="7">
        <v>-13.4818</v>
      </c>
      <c r="E8" s="7">
        <v>-11.63617578</v>
      </c>
      <c r="F8" s="7">
        <v>16.982040000000001</v>
      </c>
      <c r="G8" s="7">
        <v>-31.382899999999999</v>
      </c>
      <c r="H8" s="7">
        <v>-30.836400000000001</v>
      </c>
      <c r="J8" s="7">
        <f>AVERAGE(C8:H8)</f>
        <v>-14.108877056666666</v>
      </c>
      <c r="K8" s="7">
        <f>STDEV(C8:H8)/SQRT(6)</f>
        <v>7.1911757746660463</v>
      </c>
    </row>
    <row r="9" spans="1:16" x14ac:dyDescent="0.25">
      <c r="B9" s="7" t="s">
        <v>78</v>
      </c>
      <c r="C9" s="7">
        <v>-96.48521667</v>
      </c>
      <c r="D9" s="7">
        <v>-64.7821</v>
      </c>
      <c r="E9" s="7">
        <v>-61.653824999999998</v>
      </c>
      <c r="F9" s="7">
        <v>-55.9054</v>
      </c>
      <c r="G9" s="7">
        <v>-82.552199999999999</v>
      </c>
      <c r="H9" s="7">
        <v>-99.929199999999994</v>
      </c>
      <c r="J9" s="7">
        <f>AVERAGE(C9:H9)</f>
        <v>-76.884656944999989</v>
      </c>
      <c r="K9" s="7">
        <f>STDEV(C9:H9)/SQRT(6)</f>
        <v>7.6723166834523928</v>
      </c>
    </row>
    <row r="12" spans="1:16" x14ac:dyDescent="0.25">
      <c r="A12" s="7" t="s">
        <v>25</v>
      </c>
      <c r="B12" s="7" t="s">
        <v>76</v>
      </c>
      <c r="C12" s="7">
        <v>4.00821E-8</v>
      </c>
      <c r="D12" s="7">
        <v>19.16807</v>
      </c>
      <c r="E12" s="7">
        <v>-5.97926E-7</v>
      </c>
      <c r="F12" s="7">
        <v>-9.9999999999999995E-8</v>
      </c>
      <c r="G12" s="7">
        <v>3.2899999999999999E-7</v>
      </c>
      <c r="H12" s="7">
        <v>-6.9999999999999997E-7</v>
      </c>
      <c r="J12" s="7">
        <f>AVERAGE(C12:H12)</f>
        <v>3.1946781618593492</v>
      </c>
      <c r="K12" s="7">
        <f>STDEV(C12:H12)/SQRT(6)</f>
        <v>3.1946783676281343</v>
      </c>
    </row>
    <row r="13" spans="1:16" x14ac:dyDescent="0.25">
      <c r="B13" s="7" t="s">
        <v>77</v>
      </c>
      <c r="C13" s="7">
        <v>0.30953977100000002</v>
      </c>
      <c r="D13" s="7">
        <v>7.9744029999999997</v>
      </c>
      <c r="E13" s="7">
        <v>-1.28151748</v>
      </c>
      <c r="F13" s="7">
        <v>-2.9156499999999999</v>
      </c>
      <c r="G13" s="7">
        <v>8.2378250000000008</v>
      </c>
      <c r="H13" s="7">
        <v>5.8936080000000004</v>
      </c>
      <c r="J13" s="7">
        <f>AVERAGE(C13:H13)</f>
        <v>3.0363680485000004</v>
      </c>
      <c r="K13" s="7">
        <f>STDEV(C13:H13)/SQRT(6)</f>
        <v>2.0092238176541715</v>
      </c>
    </row>
    <row r="14" spans="1:16" x14ac:dyDescent="0.25">
      <c r="B14" s="7" t="s">
        <v>78</v>
      </c>
      <c r="C14" s="7">
        <v>-7.4157979169999999</v>
      </c>
      <c r="D14" s="7">
        <v>-0.17863999999999999</v>
      </c>
      <c r="E14" s="7">
        <v>-0.60809101600000004</v>
      </c>
      <c r="F14" s="7">
        <v>-0.69189000000000001</v>
      </c>
      <c r="G14" s="7">
        <v>12.252800000000001</v>
      </c>
      <c r="H14" s="7">
        <v>3.5337830000000001</v>
      </c>
      <c r="J14" s="7">
        <f>AVERAGE(C14:H14)</f>
        <v>1.1486940111666666</v>
      </c>
      <c r="K14" s="7">
        <f>STDEV(C14:H14)/SQRT(6)</f>
        <v>2.649378543448567</v>
      </c>
    </row>
    <row r="17" spans="1:11" x14ac:dyDescent="0.25">
      <c r="A17" s="7" t="s">
        <v>253</v>
      </c>
      <c r="B17" s="7" t="s">
        <v>79</v>
      </c>
    </row>
    <row r="18" spans="1:11" x14ac:dyDescent="0.25">
      <c r="A18" s="7">
        <v>1.4E-2</v>
      </c>
      <c r="B18" s="7" t="s">
        <v>80</v>
      </c>
      <c r="C18" s="7">
        <v>-222.61099999999999</v>
      </c>
      <c r="D18" s="7">
        <v>-224.44</v>
      </c>
      <c r="E18" s="7">
        <v>-243.40299999999999</v>
      </c>
      <c r="F18" s="7">
        <v>-111.587</v>
      </c>
      <c r="G18" s="7">
        <v>-146.68700000000001</v>
      </c>
      <c r="H18" s="7">
        <v>-152.20043749999999</v>
      </c>
      <c r="J18" s="7">
        <f>AVERAGE(C18:H18)</f>
        <v>-183.48807291666665</v>
      </c>
      <c r="K18" s="7">
        <f>STDEV(C18:H18)/SQRT(6)</f>
        <v>21.833049586318676</v>
      </c>
    </row>
    <row r="19" spans="1:11" x14ac:dyDescent="0.25">
      <c r="B19" s="7" t="s">
        <v>81</v>
      </c>
      <c r="C19" s="7">
        <v>-177.80799999999999</v>
      </c>
      <c r="D19" s="7">
        <v>-219.262</v>
      </c>
      <c r="E19" s="7">
        <v>-195.32400000000001</v>
      </c>
      <c r="F19" s="7">
        <v>-110.55200000000001</v>
      </c>
      <c r="G19" s="7">
        <v>-114.434</v>
      </c>
      <c r="H19" s="7">
        <v>-132.197025</v>
      </c>
      <c r="J19" s="7">
        <f>AVERAGE(C19:H19)</f>
        <v>-158.26283750000002</v>
      </c>
      <c r="K19" s="7">
        <f>STDEV(C19:H19)/SQRT(6)</f>
        <v>18.577009592093631</v>
      </c>
    </row>
    <row r="20" spans="1:11" x14ac:dyDescent="0.25">
      <c r="B20" s="7" t="s">
        <v>82</v>
      </c>
      <c r="C20" s="7">
        <v>-83.663399999999996</v>
      </c>
      <c r="D20" s="7">
        <v>-101.688</v>
      </c>
      <c r="E20" s="7">
        <v>-118.136</v>
      </c>
      <c r="F20" s="7">
        <v>-67.603300000000004</v>
      </c>
      <c r="G20" s="7">
        <v>-62.090899999999998</v>
      </c>
      <c r="H20" s="7">
        <v>-44.252816670000001</v>
      </c>
      <c r="J20" s="7">
        <f>AVERAGE(C20:H20)</f>
        <v>-79.572402778333327</v>
      </c>
      <c r="K20" s="7">
        <f>STDEV(C20:H20)/SQRT(6)</f>
        <v>11.089518253715653</v>
      </c>
    </row>
    <row r="23" spans="1:11" x14ac:dyDescent="0.25">
      <c r="A23" s="7">
        <v>8.0000000000000002E-3</v>
      </c>
      <c r="B23" s="7" t="s">
        <v>80</v>
      </c>
      <c r="C23" s="7">
        <v>-54.715899999999998</v>
      </c>
      <c r="D23" s="7">
        <v>-90.063800000000001</v>
      </c>
      <c r="E23" s="7">
        <v>-56.0852</v>
      </c>
      <c r="F23" s="7">
        <v>-63.966000000000001</v>
      </c>
      <c r="G23" s="7">
        <v>-103.843</v>
      </c>
      <c r="H23" s="7">
        <v>-82.952993750000005</v>
      </c>
      <c r="J23" s="7">
        <f>AVERAGE(C23:H23)</f>
        <v>-75.271148958333342</v>
      </c>
      <c r="K23" s="7">
        <f>STDEV(C23:H23)/SQRT(6)</f>
        <v>8.1906638443451953</v>
      </c>
    </row>
    <row r="24" spans="1:11" x14ac:dyDescent="0.25">
      <c r="B24" s="7" t="s">
        <v>81</v>
      </c>
      <c r="C24" s="7">
        <v>-46.8491</v>
      </c>
      <c r="D24" s="7">
        <v>-63.484000000000002</v>
      </c>
      <c r="E24" s="7">
        <v>-42.131799999999998</v>
      </c>
      <c r="F24" s="7">
        <v>-50.986800000000002</v>
      </c>
      <c r="G24" s="7">
        <v>-76.89</v>
      </c>
      <c r="H24" s="7">
        <v>-76.667024999999995</v>
      </c>
      <c r="J24" s="7">
        <f>AVERAGE(C24:H24)</f>
        <v>-59.501454166666669</v>
      </c>
      <c r="K24" s="7">
        <f>STDEV(C24:H24)/SQRT(6)</f>
        <v>6.1837564283452027</v>
      </c>
    </row>
    <row r="25" spans="1:11" x14ac:dyDescent="0.25">
      <c r="B25" s="7" t="s">
        <v>82</v>
      </c>
      <c r="C25" s="7">
        <v>-24.540299999999998</v>
      </c>
      <c r="D25" s="7">
        <v>-47.241399999999999</v>
      </c>
      <c r="E25" s="7">
        <v>-38.598300000000002</v>
      </c>
      <c r="F25" s="7">
        <v>-19.815899999999999</v>
      </c>
      <c r="G25" s="7">
        <v>-51.206699999999998</v>
      </c>
      <c r="H25" s="7">
        <v>-32.445806249999997</v>
      </c>
      <c r="J25" s="7">
        <f>AVERAGE(C25:H25)</f>
        <v>-35.641401041666668</v>
      </c>
      <c r="K25" s="7">
        <f>STDEV(C25:H25)/SQRT(6)</f>
        <v>5.0644990294369414</v>
      </c>
    </row>
    <row r="28" spans="1:11" x14ac:dyDescent="0.25">
      <c r="A28" s="7" t="s">
        <v>25</v>
      </c>
      <c r="B28" s="7" t="s">
        <v>80</v>
      </c>
      <c r="C28" s="7">
        <v>-2.1E-7</v>
      </c>
      <c r="D28" s="7">
        <v>-2.2999999999999999E-7</v>
      </c>
      <c r="E28" s="7">
        <v>-9.2999999999999999E-8</v>
      </c>
      <c r="F28" s="7">
        <v>2.4900000000000002E-7</v>
      </c>
      <c r="G28" s="7">
        <v>3.62E-8</v>
      </c>
      <c r="H28" s="7">
        <v>1.38381E-7</v>
      </c>
      <c r="J28" s="7">
        <f>AVERAGE(C28:H28)</f>
        <v>-1.8236499999999996E-8</v>
      </c>
      <c r="K28" s="7">
        <f>STDEV(C28:H28)/SQRT(6)</f>
        <v>7.8764273112348783E-8</v>
      </c>
    </row>
    <row r="29" spans="1:11" x14ac:dyDescent="0.25">
      <c r="B29" s="7" t="s">
        <v>81</v>
      </c>
      <c r="C29" s="7">
        <v>1.346217</v>
      </c>
      <c r="D29" s="7">
        <v>-11.140700000000001</v>
      </c>
      <c r="E29" s="7">
        <v>-4.1591100000000001</v>
      </c>
      <c r="F29" s="7">
        <v>3.8023739999999999</v>
      </c>
      <c r="G29" s="7">
        <v>3.6801949999999999</v>
      </c>
      <c r="H29" s="7">
        <v>0.93857334000000003</v>
      </c>
      <c r="J29" s="7">
        <f>AVERAGE(C29:H29)</f>
        <v>-0.92207511000000031</v>
      </c>
      <c r="K29" s="7">
        <f>STDEV(C29:H29)/SQRT(6)</f>
        <v>2.3594290328436078</v>
      </c>
    </row>
    <row r="30" spans="1:11" x14ac:dyDescent="0.25">
      <c r="B30" s="7" t="s">
        <v>82</v>
      </c>
      <c r="C30" s="7">
        <v>6.6056629999999998</v>
      </c>
      <c r="D30" s="7">
        <v>-16.006399999999999</v>
      </c>
      <c r="E30" s="7">
        <v>2.47526</v>
      </c>
      <c r="F30" s="7">
        <v>0.60487299999999999</v>
      </c>
      <c r="G30" s="7">
        <v>-4.0870199999999999</v>
      </c>
      <c r="H30" s="7">
        <v>-21.425608329999999</v>
      </c>
      <c r="J30" s="7">
        <f>AVERAGE(C30:H30)</f>
        <v>-5.3055387216666663</v>
      </c>
      <c r="K30" s="7">
        <f>STDEV(C30:H30)/SQRT(6)</f>
        <v>4.5210632454163457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E5DF-B149-437B-8E97-9AC5CBB96A0F}">
  <dimension ref="B1:AD6"/>
  <sheetViews>
    <sheetView workbookViewId="0">
      <selection sqref="A1:XFD1048576"/>
    </sheetView>
  </sheetViews>
  <sheetFormatPr defaultRowHeight="13.8" x14ac:dyDescent="0.25"/>
  <cols>
    <col min="1" max="1" width="8.88671875" style="7"/>
    <col min="2" max="2" width="13.33203125" style="7" bestFit="1" customWidth="1"/>
    <col min="3" max="13" width="8.88671875" style="7"/>
    <col min="14" max="14" width="13.6640625" style="7" customWidth="1"/>
    <col min="15" max="32" width="8.88671875" style="7"/>
    <col min="33" max="33" width="17.33203125" style="7" bestFit="1" customWidth="1"/>
    <col min="34" max="16384" width="8.88671875" style="7"/>
  </cols>
  <sheetData>
    <row r="1" spans="2:30" x14ac:dyDescent="0.25">
      <c r="B1" s="7" t="s">
        <v>254</v>
      </c>
      <c r="C1" s="7" t="s">
        <v>146</v>
      </c>
      <c r="E1" s="7" t="s">
        <v>147</v>
      </c>
      <c r="H1" s="7" t="s">
        <v>255</v>
      </c>
      <c r="I1" s="7" t="s">
        <v>148</v>
      </c>
      <c r="K1" s="7" t="s">
        <v>149</v>
      </c>
      <c r="N1" s="7" t="s">
        <v>256</v>
      </c>
      <c r="O1" s="7" t="s">
        <v>150</v>
      </c>
      <c r="Q1" s="7" t="s">
        <v>151</v>
      </c>
      <c r="T1" s="7" t="s">
        <v>257</v>
      </c>
      <c r="U1" s="7" t="s">
        <v>152</v>
      </c>
      <c r="W1" s="7" t="s">
        <v>153</v>
      </c>
      <c r="Z1" s="7" t="s">
        <v>258</v>
      </c>
      <c r="AA1" s="7" t="s">
        <v>154</v>
      </c>
      <c r="AC1" s="7" t="s">
        <v>155</v>
      </c>
    </row>
    <row r="2" spans="2:30" x14ac:dyDescent="0.25">
      <c r="C2" s="7" t="s">
        <v>122</v>
      </c>
      <c r="D2" s="7" t="s">
        <v>123</v>
      </c>
      <c r="E2" s="7" t="s">
        <v>122</v>
      </c>
      <c r="F2" s="7" t="s">
        <v>123</v>
      </c>
      <c r="I2" s="7" t="s">
        <v>122</v>
      </c>
      <c r="J2" s="7" t="s">
        <v>123</v>
      </c>
      <c r="K2" s="7" t="s">
        <v>122</v>
      </c>
      <c r="L2" s="7" t="s">
        <v>123</v>
      </c>
      <c r="O2" s="7" t="s">
        <v>122</v>
      </c>
      <c r="P2" s="7" t="s">
        <v>123</v>
      </c>
      <c r="Q2" s="7" t="s">
        <v>122</v>
      </c>
      <c r="R2" s="7" t="s">
        <v>123</v>
      </c>
      <c r="U2" s="7" t="s">
        <v>122</v>
      </c>
      <c r="V2" s="7" t="s">
        <v>123</v>
      </c>
      <c r="W2" s="7" t="s">
        <v>122</v>
      </c>
      <c r="X2" s="7" t="s">
        <v>123</v>
      </c>
      <c r="AA2" s="7" t="s">
        <v>122</v>
      </c>
      <c r="AB2" s="7" t="s">
        <v>123</v>
      </c>
      <c r="AC2" s="7" t="s">
        <v>122</v>
      </c>
      <c r="AD2" s="7" t="s">
        <v>123</v>
      </c>
    </row>
    <row r="3" spans="2:30" x14ac:dyDescent="0.25">
      <c r="B3" s="7" t="s">
        <v>124</v>
      </c>
      <c r="C3" s="7">
        <v>26</v>
      </c>
      <c r="D3" s="7">
        <v>125</v>
      </c>
      <c r="E3" s="7">
        <v>27</v>
      </c>
      <c r="F3" s="7">
        <v>107</v>
      </c>
      <c r="I3" s="7">
        <v>17</v>
      </c>
      <c r="J3" s="7">
        <v>28</v>
      </c>
      <c r="K3" s="7">
        <v>18</v>
      </c>
      <c r="L3" s="7">
        <v>32</v>
      </c>
      <c r="O3" s="7">
        <v>38</v>
      </c>
      <c r="P3" s="7">
        <v>198</v>
      </c>
      <c r="Q3" s="7">
        <v>44</v>
      </c>
      <c r="R3" s="7">
        <v>152</v>
      </c>
      <c r="U3" s="7">
        <v>51</v>
      </c>
      <c r="V3" s="7">
        <v>316</v>
      </c>
      <c r="W3" s="7">
        <v>53</v>
      </c>
      <c r="X3" s="7">
        <v>308</v>
      </c>
      <c r="AA3" s="7">
        <v>88.192830000000001</v>
      </c>
      <c r="AB3" s="7">
        <v>115.3721</v>
      </c>
      <c r="AC3" s="7">
        <v>57.979419999999998</v>
      </c>
      <c r="AD3" s="7">
        <v>131.33590000000001</v>
      </c>
    </row>
    <row r="4" spans="2:30" x14ac:dyDescent="0.25">
      <c r="B4" s="7" t="s">
        <v>125</v>
      </c>
      <c r="C4" s="7">
        <v>52</v>
      </c>
      <c r="D4" s="7">
        <v>157</v>
      </c>
      <c r="E4" s="7">
        <v>46</v>
      </c>
      <c r="F4" s="7">
        <v>119</v>
      </c>
      <c r="I4" s="7">
        <v>19</v>
      </c>
      <c r="J4" s="7">
        <v>41</v>
      </c>
      <c r="K4" s="7">
        <v>20</v>
      </c>
      <c r="L4" s="7">
        <v>41</v>
      </c>
      <c r="O4" s="7">
        <v>42</v>
      </c>
      <c r="P4" s="7">
        <v>205</v>
      </c>
      <c r="Q4" s="7">
        <v>92</v>
      </c>
      <c r="R4" s="7">
        <v>190</v>
      </c>
      <c r="U4" s="7">
        <v>108</v>
      </c>
      <c r="V4" s="7">
        <v>411</v>
      </c>
      <c r="W4" s="7">
        <v>88</v>
      </c>
      <c r="X4" s="7">
        <v>325</v>
      </c>
      <c r="AA4" s="7">
        <v>82.667100000000005</v>
      </c>
      <c r="AB4" s="7">
        <v>188.2294</v>
      </c>
      <c r="AC4" s="7">
        <v>66.166340000000005</v>
      </c>
      <c r="AD4" s="7">
        <v>105.0937</v>
      </c>
    </row>
    <row r="5" spans="2:30" x14ac:dyDescent="0.25">
      <c r="C5" s="7">
        <v>56</v>
      </c>
      <c r="D5" s="7">
        <v>153</v>
      </c>
      <c r="E5" s="7">
        <v>45</v>
      </c>
      <c r="F5" s="7">
        <v>160</v>
      </c>
      <c r="I5" s="7">
        <v>23</v>
      </c>
      <c r="J5" s="7">
        <v>48</v>
      </c>
      <c r="K5" s="7">
        <v>23</v>
      </c>
      <c r="L5" s="7">
        <v>43</v>
      </c>
      <c r="O5" s="7">
        <v>45</v>
      </c>
      <c r="P5" s="7">
        <v>238</v>
      </c>
      <c r="Q5" s="7">
        <v>113</v>
      </c>
      <c r="R5" s="7">
        <v>218</v>
      </c>
      <c r="U5" s="7">
        <v>150</v>
      </c>
      <c r="V5" s="7">
        <v>415</v>
      </c>
      <c r="W5" s="7">
        <v>143</v>
      </c>
      <c r="X5" s="7">
        <v>406</v>
      </c>
      <c r="AA5" s="7">
        <v>83.694850000000002</v>
      </c>
      <c r="AB5" s="7">
        <v>117.782</v>
      </c>
      <c r="AC5" s="7">
        <v>75.805480000000003</v>
      </c>
      <c r="AD5" s="7">
        <v>107.2813</v>
      </c>
    </row>
    <row r="6" spans="2:30" x14ac:dyDescent="0.25">
      <c r="C6" s="7">
        <v>78</v>
      </c>
      <c r="D6" s="7">
        <v>186</v>
      </c>
      <c r="E6" s="7">
        <v>52</v>
      </c>
      <c r="F6" s="7">
        <v>173</v>
      </c>
      <c r="I6" s="7">
        <v>28</v>
      </c>
      <c r="J6" s="7">
        <v>53</v>
      </c>
      <c r="K6" s="7">
        <v>27</v>
      </c>
      <c r="L6" s="7">
        <v>50</v>
      </c>
      <c r="O6" s="7">
        <v>82</v>
      </c>
      <c r="P6" s="7">
        <v>242</v>
      </c>
      <c r="Q6" s="7">
        <v>186</v>
      </c>
      <c r="R6" s="7">
        <v>221</v>
      </c>
      <c r="U6" s="7">
        <v>211</v>
      </c>
      <c r="V6" s="7">
        <v>463</v>
      </c>
      <c r="W6" s="7">
        <v>208</v>
      </c>
      <c r="X6" s="7">
        <v>412</v>
      </c>
      <c r="AA6" s="7">
        <v>71.825370000000007</v>
      </c>
      <c r="AB6" s="7">
        <v>161.3073</v>
      </c>
      <c r="AC6" s="7">
        <v>85.703419999999994</v>
      </c>
      <c r="AD6" s="7">
        <v>95.359250000000003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90E68-BCF3-4822-A58A-74A8742FE05C}">
  <dimension ref="A1:H16"/>
  <sheetViews>
    <sheetView workbookViewId="0">
      <selection sqref="A1:XFD1048576"/>
    </sheetView>
  </sheetViews>
  <sheetFormatPr defaultRowHeight="13.8" x14ac:dyDescent="0.25"/>
  <cols>
    <col min="1" max="16384" width="8.88671875" style="7"/>
  </cols>
  <sheetData>
    <row r="1" spans="1:8" x14ac:dyDescent="0.25">
      <c r="A1" s="7" t="s">
        <v>208</v>
      </c>
      <c r="B1" s="7" t="s">
        <v>84</v>
      </c>
      <c r="C1" s="7">
        <v>1</v>
      </c>
      <c r="D1" s="7">
        <v>2</v>
      </c>
      <c r="E1" s="7">
        <v>3</v>
      </c>
      <c r="G1" s="7" t="s">
        <v>28</v>
      </c>
      <c r="H1" s="7" t="s">
        <v>30</v>
      </c>
    </row>
    <row r="2" spans="1:8" x14ac:dyDescent="0.25">
      <c r="B2" s="7">
        <v>1.34</v>
      </c>
      <c r="C2" s="7">
        <v>0</v>
      </c>
      <c r="D2" s="7">
        <v>0</v>
      </c>
      <c r="E2" s="7">
        <v>0</v>
      </c>
      <c r="G2" s="7">
        <f t="shared" ref="G2:G16" si="0">AVERAGE(C2:E2)</f>
        <v>0</v>
      </c>
      <c r="H2" s="7">
        <f t="shared" ref="H2:H16" si="1">STDEV(C2:E2)/SQRT(3)</f>
        <v>0</v>
      </c>
    </row>
    <row r="3" spans="1:8" x14ac:dyDescent="0.25">
      <c r="A3" s="7" t="s">
        <v>83</v>
      </c>
      <c r="B3" s="7">
        <v>1.18</v>
      </c>
      <c r="C3" s="7">
        <v>0</v>
      </c>
      <c r="D3" s="7">
        <v>0</v>
      </c>
      <c r="E3" s="7">
        <v>0</v>
      </c>
      <c r="G3" s="7">
        <f t="shared" si="0"/>
        <v>0</v>
      </c>
      <c r="H3" s="7">
        <f t="shared" si="1"/>
        <v>0</v>
      </c>
    </row>
    <row r="4" spans="1:8" x14ac:dyDescent="0.25">
      <c r="B4" s="7">
        <v>1.1000000000000001</v>
      </c>
      <c r="C4" s="7">
        <v>2</v>
      </c>
      <c r="D4" s="7">
        <v>3.12</v>
      </c>
      <c r="E4" s="7">
        <v>2.5499999999999998</v>
      </c>
      <c r="G4" s="7">
        <f t="shared" si="0"/>
        <v>2.5566666666666666</v>
      </c>
      <c r="H4" s="7">
        <f t="shared" si="1"/>
        <v>0.32333333333333353</v>
      </c>
    </row>
    <row r="5" spans="1:8" x14ac:dyDescent="0.25">
      <c r="B5" s="7">
        <v>0.98</v>
      </c>
      <c r="C5" s="7">
        <v>5.67</v>
      </c>
      <c r="D5" s="7">
        <v>6.23</v>
      </c>
      <c r="E5" s="7">
        <v>6.18</v>
      </c>
      <c r="G5" s="7">
        <f t="shared" si="0"/>
        <v>6.0266666666666664</v>
      </c>
      <c r="H5" s="7">
        <f t="shared" si="1"/>
        <v>0.17891649200426199</v>
      </c>
    </row>
    <row r="6" spans="1:8" x14ac:dyDescent="0.25">
      <c r="B6" s="7">
        <v>0.86</v>
      </c>
      <c r="C6" s="7">
        <v>8.3369999999999997</v>
      </c>
      <c r="D6" s="7">
        <v>7</v>
      </c>
      <c r="E6" s="7">
        <v>7.6849999999999996</v>
      </c>
      <c r="G6" s="7">
        <f t="shared" si="0"/>
        <v>7.6739999999999995</v>
      </c>
      <c r="H6" s="7">
        <f t="shared" si="1"/>
        <v>0.38599784109931662</v>
      </c>
    </row>
    <row r="7" spans="1:8" x14ac:dyDescent="0.25">
      <c r="B7" s="7">
        <v>0.74</v>
      </c>
      <c r="C7" s="7">
        <v>6.89</v>
      </c>
      <c r="D7" s="7">
        <v>8</v>
      </c>
      <c r="E7" s="7">
        <v>8.0129999999999999</v>
      </c>
      <c r="G7" s="7">
        <f t="shared" si="0"/>
        <v>7.6343333333333332</v>
      </c>
      <c r="H7" s="7">
        <f t="shared" si="1"/>
        <v>0.37218558692016973</v>
      </c>
    </row>
    <row r="8" spans="1:8" x14ac:dyDescent="0.25">
      <c r="B8" s="7">
        <v>0.62</v>
      </c>
      <c r="C8" s="7">
        <v>7.2889999999999997</v>
      </c>
      <c r="D8" s="7">
        <v>9</v>
      </c>
      <c r="E8" s="7">
        <v>8.2170000000000005</v>
      </c>
      <c r="G8" s="7">
        <f t="shared" si="0"/>
        <v>8.1686666666666667</v>
      </c>
      <c r="H8" s="7">
        <f t="shared" si="1"/>
        <v>0.49451401508057508</v>
      </c>
    </row>
    <row r="9" spans="1:8" x14ac:dyDescent="0.25">
      <c r="B9" s="7">
        <v>0.5</v>
      </c>
      <c r="C9" s="7">
        <v>12.5</v>
      </c>
      <c r="D9" s="7">
        <v>8.93</v>
      </c>
      <c r="E9" s="7">
        <v>11.13</v>
      </c>
      <c r="G9" s="7">
        <f t="shared" si="0"/>
        <v>10.853333333333333</v>
      </c>
      <c r="H9" s="7">
        <f t="shared" si="1"/>
        <v>1.0398130173791378</v>
      </c>
    </row>
    <row r="10" spans="1:8" x14ac:dyDescent="0.25">
      <c r="B10" s="7">
        <v>0.38</v>
      </c>
      <c r="C10" s="7">
        <v>15.75</v>
      </c>
      <c r="D10" s="7">
        <v>13.08</v>
      </c>
      <c r="E10" s="7">
        <v>14.43</v>
      </c>
      <c r="G10" s="7">
        <f t="shared" si="0"/>
        <v>14.42</v>
      </c>
      <c r="H10" s="7">
        <f t="shared" si="1"/>
        <v>0.7707788269017255</v>
      </c>
    </row>
    <row r="11" spans="1:8" x14ac:dyDescent="0.25">
      <c r="B11" s="7">
        <v>0.26</v>
      </c>
      <c r="C11" s="7">
        <v>14.29</v>
      </c>
      <c r="D11" s="7">
        <v>19.8</v>
      </c>
      <c r="E11" s="7">
        <v>17.38</v>
      </c>
      <c r="G11" s="7">
        <f t="shared" si="0"/>
        <v>17.156666666666666</v>
      </c>
      <c r="H11" s="7">
        <f t="shared" si="1"/>
        <v>1.5945149035922419</v>
      </c>
    </row>
    <row r="12" spans="1:8" x14ac:dyDescent="0.25">
      <c r="B12" s="7">
        <v>0.14000000000000001</v>
      </c>
      <c r="C12" s="7">
        <v>24.73</v>
      </c>
      <c r="D12" s="7">
        <v>22.12</v>
      </c>
      <c r="E12" s="7">
        <v>25.3</v>
      </c>
      <c r="G12" s="7">
        <f t="shared" si="0"/>
        <v>24.05</v>
      </c>
      <c r="H12" s="7">
        <f t="shared" si="1"/>
        <v>0.97892798509389845</v>
      </c>
    </row>
    <row r="13" spans="1:8" x14ac:dyDescent="0.25">
      <c r="B13" s="7">
        <v>0.02</v>
      </c>
      <c r="C13" s="7">
        <v>15.18</v>
      </c>
      <c r="D13" s="7">
        <v>17.600000000000001</v>
      </c>
      <c r="E13" s="7">
        <v>16.260000000000002</v>
      </c>
      <c r="G13" s="7">
        <f t="shared" si="0"/>
        <v>16.346666666666668</v>
      </c>
      <c r="H13" s="7">
        <f t="shared" si="1"/>
        <v>0.69993650505678862</v>
      </c>
    </row>
    <row r="14" spans="1:8" x14ac:dyDescent="0.25">
      <c r="B14" s="7">
        <v>-0.1</v>
      </c>
      <c r="C14" s="7">
        <v>15.95</v>
      </c>
      <c r="D14" s="7">
        <v>16.52</v>
      </c>
      <c r="E14" s="7">
        <v>17.170000000000002</v>
      </c>
      <c r="G14" s="7">
        <f t="shared" si="0"/>
        <v>16.546666666666667</v>
      </c>
      <c r="H14" s="7">
        <f t="shared" si="1"/>
        <v>0.35243596739139954</v>
      </c>
    </row>
    <row r="15" spans="1:8" x14ac:dyDescent="0.25">
      <c r="B15" s="7">
        <v>-0.22</v>
      </c>
      <c r="C15" s="7">
        <v>21.81</v>
      </c>
      <c r="D15" s="7">
        <v>18.36</v>
      </c>
      <c r="E15" s="7">
        <v>17.350000000000001</v>
      </c>
      <c r="G15" s="7">
        <f t="shared" si="0"/>
        <v>19.173333333333336</v>
      </c>
      <c r="H15" s="7">
        <f t="shared" si="1"/>
        <v>1.3501892871412915</v>
      </c>
    </row>
    <row r="16" spans="1:8" x14ac:dyDescent="0.25">
      <c r="B16" s="7">
        <v>-0.34</v>
      </c>
      <c r="C16" s="7">
        <v>20.76</v>
      </c>
      <c r="D16" s="7">
        <v>18.21</v>
      </c>
      <c r="E16" s="7">
        <v>21</v>
      </c>
      <c r="G16" s="7">
        <f t="shared" si="0"/>
        <v>19.989999999999998</v>
      </c>
      <c r="H16" s="7">
        <f t="shared" si="1"/>
        <v>0.89269255625887234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752C-4EBD-4024-85BE-A160D45EFF96}">
  <dimension ref="A2:R12"/>
  <sheetViews>
    <sheetView workbookViewId="0">
      <selection activeCell="I36" sqref="I36"/>
    </sheetView>
  </sheetViews>
  <sheetFormatPr defaultRowHeight="13.8" x14ac:dyDescent="0.25"/>
  <cols>
    <col min="1" max="16384" width="8.88671875" style="7"/>
  </cols>
  <sheetData>
    <row r="2" spans="1:18" x14ac:dyDescent="0.25">
      <c r="A2" s="7" t="s">
        <v>167</v>
      </c>
    </row>
    <row r="3" spans="1:18" x14ac:dyDescent="0.25">
      <c r="C3" s="7" t="s">
        <v>160</v>
      </c>
      <c r="I3" s="7" t="s">
        <v>161</v>
      </c>
      <c r="O3" s="7" t="s">
        <v>162</v>
      </c>
    </row>
    <row r="4" spans="1:18" x14ac:dyDescent="0.25">
      <c r="A4" s="7" t="s">
        <v>221</v>
      </c>
      <c r="B4" s="7" t="s">
        <v>76</v>
      </c>
      <c r="C4" s="7">
        <v>7.4799999999999997E-4</v>
      </c>
      <c r="D4" s="7">
        <v>-8.8000000000000003E-4</v>
      </c>
      <c r="E4" s="7">
        <v>3.6000000000000002E-4</v>
      </c>
      <c r="F4" s="7">
        <v>1.1497E-2</v>
      </c>
      <c r="G4" s="7">
        <v>-1.1900000000000001E-3</v>
      </c>
      <c r="I4" s="7">
        <v>3.5370000000000002E-3</v>
      </c>
      <c r="J4" s="7">
        <v>6.7710000000000001E-3</v>
      </c>
      <c r="K4" s="7">
        <v>-5.6699999999999997E-3</v>
      </c>
      <c r="L4" s="7">
        <v>-4.6800000000000001E-3</v>
      </c>
      <c r="M4" s="7">
        <v>1.3172E-2</v>
      </c>
      <c r="O4" s="7">
        <v>-0.55723999999999996</v>
      </c>
      <c r="P4" s="7">
        <v>-1.4460000000000001E-2</v>
      </c>
      <c r="Q4" s="7">
        <v>7.1409999999999998E-3</v>
      </c>
      <c r="R4" s="7">
        <v>2.3149999999999998E-3</v>
      </c>
    </row>
    <row r="5" spans="1:18" x14ac:dyDescent="0.25">
      <c r="B5" s="7" t="s">
        <v>77</v>
      </c>
      <c r="C5" s="7">
        <v>-21.9298</v>
      </c>
      <c r="D5" s="7">
        <v>-20.6252</v>
      </c>
      <c r="E5" s="7">
        <v>-6.0742000000000003</v>
      </c>
      <c r="F5" s="7">
        <v>-26.109300000000001</v>
      </c>
      <c r="G5" s="7">
        <v>-3.6409400000000001</v>
      </c>
      <c r="I5" s="7">
        <v>-17.662800000000001</v>
      </c>
      <c r="J5" s="7">
        <v>-16.385000000000002</v>
      </c>
      <c r="K5" s="7">
        <v>-5.7444199999999999</v>
      </c>
      <c r="L5" s="7">
        <v>-34.351100000000002</v>
      </c>
      <c r="M5" s="7">
        <v>-4.1585200000000002</v>
      </c>
      <c r="O5" s="7">
        <v>0.883606</v>
      </c>
      <c r="P5" s="7">
        <v>2.0464000000000002</v>
      </c>
      <c r="Q5" s="7">
        <v>13.218120000000001</v>
      </c>
      <c r="R5" s="7">
        <v>-0.55225999999999997</v>
      </c>
    </row>
    <row r="6" spans="1:18" x14ac:dyDescent="0.25">
      <c r="B6" s="7" t="s">
        <v>78</v>
      </c>
      <c r="C6" s="7">
        <v>-98.042100000000005</v>
      </c>
      <c r="D6" s="7">
        <v>-81.175799999999995</v>
      </c>
      <c r="E6" s="7">
        <v>-29.449100000000001</v>
      </c>
      <c r="F6" s="7">
        <v>-123.05500000000001</v>
      </c>
      <c r="G6" s="7">
        <v>-101.474</v>
      </c>
      <c r="I6" s="7">
        <v>-38.817100000000003</v>
      </c>
      <c r="J6" s="7">
        <v>-54.892400000000002</v>
      </c>
      <c r="K6" s="7">
        <v>-30.563199999999998</v>
      </c>
      <c r="L6" s="7">
        <v>-74.796700000000001</v>
      </c>
      <c r="M6" s="7">
        <v>-22.229500000000002</v>
      </c>
      <c r="O6" s="7">
        <v>-5.5554399999999999</v>
      </c>
      <c r="P6" s="7">
        <v>-5.5018500000000001</v>
      </c>
      <c r="Q6" s="7">
        <v>7.9778479999999998</v>
      </c>
      <c r="R6" s="7">
        <v>3.0657049999999999</v>
      </c>
    </row>
    <row r="9" spans="1:18" x14ac:dyDescent="0.25">
      <c r="A9" s="7" t="s">
        <v>222</v>
      </c>
      <c r="C9" s="7" t="s">
        <v>160</v>
      </c>
      <c r="I9" s="7" t="s">
        <v>161</v>
      </c>
      <c r="O9" s="7" t="s">
        <v>162</v>
      </c>
    </row>
    <row r="10" spans="1:18" x14ac:dyDescent="0.25">
      <c r="B10" s="7" t="s">
        <v>163</v>
      </c>
      <c r="C10" s="7">
        <v>-114.983313</v>
      </c>
      <c r="D10" s="7">
        <v>-119.93991699999999</v>
      </c>
      <c r="E10" s="7">
        <v>-120.013147</v>
      </c>
      <c r="F10" s="7">
        <v>-89.018286099999997</v>
      </c>
      <c r="G10" s="7">
        <v>-100.0134949</v>
      </c>
      <c r="I10" s="7">
        <v>-56.977899170000001</v>
      </c>
      <c r="J10" s="7">
        <v>-59.97498779</v>
      </c>
      <c r="K10" s="7">
        <v>-48.032159419999999</v>
      </c>
      <c r="L10" s="7">
        <v>-47.014904790000003</v>
      </c>
      <c r="M10" s="7">
        <v>-53.980316160000001</v>
      </c>
      <c r="O10" s="7">
        <v>-4.3513890999999999E-2</v>
      </c>
      <c r="P10" s="7">
        <v>-4.6986499999999997E-4</v>
      </c>
      <c r="Q10" s="7">
        <v>8.2649339999999998E-3</v>
      </c>
      <c r="R10" s="7">
        <v>6.2871159999999997E-3</v>
      </c>
    </row>
    <row r="11" spans="1:18" x14ac:dyDescent="0.25">
      <c r="B11" s="7" t="s">
        <v>81</v>
      </c>
      <c r="C11" s="7">
        <v>-106.349</v>
      </c>
      <c r="D11" s="7">
        <v>-55.453499999999998</v>
      </c>
      <c r="E11" s="7">
        <v>-52.859699999999997</v>
      </c>
      <c r="F11" s="7">
        <v>-86.349000000000004</v>
      </c>
      <c r="G11" s="7">
        <v>-35.453499999999998</v>
      </c>
      <c r="I11" s="7">
        <v>-43.065100000000001</v>
      </c>
      <c r="J11" s="7">
        <v>-53.971200000000003</v>
      </c>
      <c r="K11" s="7">
        <v>-15.2563</v>
      </c>
      <c r="L11" s="7">
        <v>-46.884799999999998</v>
      </c>
      <c r="M11" s="7">
        <v>-44.160800000000002</v>
      </c>
      <c r="O11" s="7">
        <v>-1.9418500000000001</v>
      </c>
      <c r="P11" s="7">
        <v>7.1927440000000002</v>
      </c>
      <c r="Q11" s="7">
        <v>-9.5616199999999996</v>
      </c>
      <c r="R11" s="7">
        <v>4.770003</v>
      </c>
    </row>
    <row r="12" spans="1:18" x14ac:dyDescent="0.25">
      <c r="B12" s="7" t="s">
        <v>82</v>
      </c>
      <c r="C12" s="7">
        <v>0.433618</v>
      </c>
      <c r="D12" s="7">
        <v>-4.25169</v>
      </c>
      <c r="E12" s="7">
        <v>-59.614800000000002</v>
      </c>
      <c r="F12" s="7">
        <v>20.43862</v>
      </c>
      <c r="G12" s="7">
        <v>15.753310000000001</v>
      </c>
      <c r="I12" s="7">
        <v>-17.716799999999999</v>
      </c>
      <c r="J12" s="7">
        <v>-36.874699999999997</v>
      </c>
      <c r="K12" s="7">
        <v>17.916399999999999</v>
      </c>
      <c r="L12" s="7">
        <v>-29.549399999999999</v>
      </c>
      <c r="M12" s="7">
        <v>-22.5411</v>
      </c>
      <c r="O12" s="7">
        <v>7.536162</v>
      </c>
      <c r="P12" s="7">
        <v>14.685639999999999</v>
      </c>
      <c r="Q12" s="7">
        <v>-8.5075400000000005</v>
      </c>
      <c r="R12" s="7">
        <v>7.9876469999999999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50A7-588F-403D-85DF-791EB9500A54}">
  <dimension ref="A1:V71"/>
  <sheetViews>
    <sheetView topLeftCell="A13" zoomScale="106" zoomScaleNormal="106" workbookViewId="0">
      <selection activeCell="A13" sqref="A1:XFD1048576"/>
    </sheetView>
  </sheetViews>
  <sheetFormatPr defaultRowHeight="13.8" x14ac:dyDescent="0.25"/>
  <cols>
    <col min="1" max="1" width="8.88671875" style="4"/>
    <col min="2" max="2" width="13.5546875" style="4" customWidth="1"/>
    <col min="3" max="7" width="8.88671875" style="4"/>
    <col min="8" max="8" width="14.44140625" style="4" customWidth="1"/>
    <col min="9" max="16384" width="8.88671875" style="4"/>
  </cols>
  <sheetData>
    <row r="1" spans="1:17" x14ac:dyDescent="0.25">
      <c r="A1" s="4" t="s">
        <v>209</v>
      </c>
      <c r="C1" s="14"/>
      <c r="D1" s="14"/>
      <c r="H1" s="4" t="s">
        <v>210</v>
      </c>
      <c r="P1" s="4" t="s">
        <v>127</v>
      </c>
      <c r="Q1" s="4" t="s">
        <v>128</v>
      </c>
    </row>
    <row r="2" spans="1:17" x14ac:dyDescent="0.25">
      <c r="A2" s="4" t="s">
        <v>89</v>
      </c>
      <c r="B2" s="4" t="s">
        <v>142</v>
      </c>
      <c r="C2" s="4" t="s">
        <v>87</v>
      </c>
      <c r="D2" s="4" t="s">
        <v>88</v>
      </c>
      <c r="H2" s="4" t="s">
        <v>16</v>
      </c>
      <c r="I2" s="4">
        <v>48.8354</v>
      </c>
      <c r="J2" s="4">
        <v>48.645800000000001</v>
      </c>
      <c r="K2" s="4">
        <v>47.850700000000003</v>
      </c>
      <c r="L2" s="4">
        <v>48.069600000000001</v>
      </c>
      <c r="M2" s="4">
        <v>45.479599999999998</v>
      </c>
      <c r="N2" s="4">
        <v>48.792700000000004</v>
      </c>
      <c r="O2" s="3"/>
      <c r="P2" s="4">
        <f>AVERAGE(I2:N2)</f>
        <v>47.94563333333334</v>
      </c>
      <c r="Q2" s="4">
        <f>STDEV(I2:N2)/SQRT(6)</f>
        <v>0.51978009751988241</v>
      </c>
    </row>
    <row r="3" spans="1:17" x14ac:dyDescent="0.25">
      <c r="B3" s="4">
        <v>94</v>
      </c>
      <c r="C3" s="4">
        <v>100</v>
      </c>
      <c r="D3" s="4">
        <v>73</v>
      </c>
      <c r="H3" s="4" t="s">
        <v>17</v>
      </c>
      <c r="I3" s="4">
        <v>23.503299999999999</v>
      </c>
      <c r="J3" s="4">
        <v>22.779199999999999</v>
      </c>
      <c r="K3" s="4">
        <v>25.7363</v>
      </c>
      <c r="L3" s="4">
        <v>18.238199999999999</v>
      </c>
      <c r="M3" s="4">
        <v>15.6572</v>
      </c>
      <c r="N3" s="4">
        <v>16.758800000000001</v>
      </c>
      <c r="O3" s="3"/>
      <c r="P3" s="4">
        <f t="shared" ref="P3:P25" si="0">AVERAGE(I3:N3)</f>
        <v>20.445499999999999</v>
      </c>
      <c r="Q3" s="4">
        <f t="shared" ref="Q3:Q25" si="1">STDEV(I3:N3)/SQRT(6)</f>
        <v>1.6751179882822171</v>
      </c>
    </row>
    <row r="4" spans="1:17" x14ac:dyDescent="0.25">
      <c r="B4" s="4">
        <v>97</v>
      </c>
      <c r="C4" s="4">
        <v>140</v>
      </c>
      <c r="D4" s="4">
        <v>89</v>
      </c>
      <c r="H4" s="4" t="s">
        <v>18</v>
      </c>
      <c r="I4" s="4">
        <v>10.7843</v>
      </c>
      <c r="J4" s="4">
        <v>11.6882</v>
      </c>
      <c r="K4" s="4">
        <v>10.839600000000001</v>
      </c>
      <c r="L4" s="4">
        <v>10.244199999999999</v>
      </c>
      <c r="M4" s="4">
        <v>9.2678999999999991</v>
      </c>
      <c r="N4" s="4">
        <v>8.8040000000000003</v>
      </c>
      <c r="O4" s="3"/>
      <c r="P4" s="4">
        <f t="shared" si="0"/>
        <v>10.271366666666667</v>
      </c>
      <c r="Q4" s="4">
        <f t="shared" si="1"/>
        <v>0.43795946286284443</v>
      </c>
    </row>
    <row r="5" spans="1:17" x14ac:dyDescent="0.25">
      <c r="B5" s="4">
        <v>88</v>
      </c>
      <c r="C5" s="4">
        <v>125</v>
      </c>
      <c r="D5" s="4">
        <v>86</v>
      </c>
      <c r="H5" s="4" t="s">
        <v>19</v>
      </c>
      <c r="I5" s="4">
        <v>11.389200000000001</v>
      </c>
      <c r="J5" s="4">
        <v>9.9174000000000007</v>
      </c>
      <c r="K5" s="4">
        <v>10.127700000000001</v>
      </c>
      <c r="L5" s="4">
        <v>14.794700000000001</v>
      </c>
      <c r="M5" s="4">
        <v>19.6937</v>
      </c>
      <c r="N5" s="4">
        <v>15.5189</v>
      </c>
      <c r="O5" s="3"/>
      <c r="P5" s="4">
        <f t="shared" si="0"/>
        <v>13.573600000000001</v>
      </c>
      <c r="Q5" s="4">
        <f t="shared" si="1"/>
        <v>1.5571826045778949</v>
      </c>
    </row>
    <row r="6" spans="1:17" x14ac:dyDescent="0.25">
      <c r="B6" s="4">
        <v>103</v>
      </c>
      <c r="C6" s="4">
        <v>118</v>
      </c>
      <c r="D6" s="4">
        <v>91</v>
      </c>
      <c r="H6" s="4" t="s">
        <v>20</v>
      </c>
      <c r="I6" s="4">
        <v>2.6274000000000002</v>
      </c>
      <c r="J6" s="4">
        <v>2.5139999999999998</v>
      </c>
      <c r="K6" s="4">
        <v>2.3422000000000001</v>
      </c>
      <c r="L6" s="4">
        <v>5.2873999999999999</v>
      </c>
      <c r="M6" s="4">
        <v>7.4778000000000002</v>
      </c>
      <c r="N6" s="4">
        <v>6.5297000000000001</v>
      </c>
      <c r="O6" s="3"/>
      <c r="P6" s="4">
        <f t="shared" si="0"/>
        <v>4.4630833333333335</v>
      </c>
      <c r="Q6" s="4">
        <f t="shared" si="1"/>
        <v>0.92566596293935577</v>
      </c>
    </row>
    <row r="7" spans="1:17" x14ac:dyDescent="0.25">
      <c r="B7" s="4">
        <v>92</v>
      </c>
      <c r="C7" s="4">
        <v>110</v>
      </c>
      <c r="D7" s="4">
        <v>95</v>
      </c>
      <c r="H7" s="4" t="s">
        <v>216</v>
      </c>
    </row>
    <row r="8" spans="1:17" x14ac:dyDescent="0.25">
      <c r="B8" s="4">
        <v>94</v>
      </c>
      <c r="C8" s="4">
        <v>121</v>
      </c>
      <c r="D8" s="4">
        <v>93</v>
      </c>
      <c r="H8" s="4" t="s">
        <v>16</v>
      </c>
      <c r="I8" s="4">
        <v>45.336500000000001</v>
      </c>
      <c r="J8" s="4">
        <v>38.947899999999997</v>
      </c>
      <c r="K8" s="4">
        <v>39.255000000000003</v>
      </c>
      <c r="L8" s="4">
        <v>42.675800000000002</v>
      </c>
      <c r="M8" s="4">
        <v>47.4617</v>
      </c>
      <c r="N8" s="4">
        <v>37.3658</v>
      </c>
      <c r="O8" s="3"/>
      <c r="P8" s="4">
        <f t="shared" si="0"/>
        <v>41.840450000000004</v>
      </c>
      <c r="Q8" s="4">
        <f t="shared" si="1"/>
        <v>1.6288289926099264</v>
      </c>
    </row>
    <row r="9" spans="1:17" x14ac:dyDescent="0.25">
      <c r="A9" s="4" t="s">
        <v>28</v>
      </c>
      <c r="B9" s="4">
        <f>AVERAGE(B3:B8)</f>
        <v>94.666666666666671</v>
      </c>
      <c r="C9" s="4">
        <f>AVERAGE(C3:C8)</f>
        <v>119</v>
      </c>
      <c r="D9" s="4">
        <f t="shared" ref="D9" si="2">AVERAGE(D3:D8)</f>
        <v>87.833333333333329</v>
      </c>
      <c r="H9" s="4" t="s">
        <v>17</v>
      </c>
      <c r="I9" s="4">
        <v>21.725000000000001</v>
      </c>
      <c r="J9" s="4">
        <v>24.502300000000002</v>
      </c>
      <c r="K9" s="4">
        <v>22.808299999999999</v>
      </c>
      <c r="L9" s="4">
        <v>16.459399999999999</v>
      </c>
      <c r="M9" s="4">
        <v>16.741800000000001</v>
      </c>
      <c r="N9" s="4">
        <v>16.6341</v>
      </c>
      <c r="O9" s="3"/>
      <c r="P9" s="4">
        <f t="shared" si="0"/>
        <v>19.811816666666669</v>
      </c>
      <c r="Q9" s="4">
        <f t="shared" si="1"/>
        <v>1.4764981068769159</v>
      </c>
    </row>
    <row r="10" spans="1:17" x14ac:dyDescent="0.25">
      <c r="A10" s="4" t="s">
        <v>30</v>
      </c>
      <c r="B10" s="4">
        <f>STDEV(B3:B8)/SQRT(6)</f>
        <v>2.0602049520483261</v>
      </c>
      <c r="C10" s="4">
        <f>STDEV(C3:C8)/SQRT(6)</f>
        <v>5.5497747702046443</v>
      </c>
      <c r="D10" s="4">
        <f t="shared" ref="D10" si="3">STDEV(D3:D8)/SQRT(6)</f>
        <v>3.2292069889955615</v>
      </c>
      <c r="H10" s="4" t="s">
        <v>18</v>
      </c>
      <c r="I10" s="4">
        <v>13.1572</v>
      </c>
      <c r="J10" s="4">
        <v>14.600899999999999</v>
      </c>
      <c r="K10" s="4">
        <v>15.907299999999999</v>
      </c>
      <c r="L10" s="4">
        <v>10.471</v>
      </c>
      <c r="M10" s="4">
        <v>9.2083999999999993</v>
      </c>
      <c r="N10" s="4">
        <v>11.2697</v>
      </c>
      <c r="O10" s="3"/>
      <c r="P10" s="4">
        <f t="shared" si="0"/>
        <v>12.435749999999999</v>
      </c>
      <c r="Q10" s="4">
        <f t="shared" si="1"/>
        <v>1.0471505338297864</v>
      </c>
    </row>
    <row r="11" spans="1:17" x14ac:dyDescent="0.25">
      <c r="H11" s="4" t="s">
        <v>19</v>
      </c>
      <c r="I11" s="4">
        <v>13.8743</v>
      </c>
      <c r="J11" s="4">
        <v>16.001200000000001</v>
      </c>
      <c r="K11" s="4">
        <v>15.757999999999999</v>
      </c>
      <c r="L11" s="4">
        <v>20.3871</v>
      </c>
      <c r="M11" s="4">
        <v>16.242999999999999</v>
      </c>
      <c r="N11" s="4">
        <v>23.432300000000001</v>
      </c>
      <c r="O11" s="3"/>
      <c r="P11" s="4">
        <f t="shared" si="0"/>
        <v>17.615983333333332</v>
      </c>
      <c r="Q11" s="4">
        <f t="shared" si="1"/>
        <v>1.454344432248124</v>
      </c>
    </row>
    <row r="12" spans="1:17" x14ac:dyDescent="0.25">
      <c r="H12" s="4" t="s">
        <v>20</v>
      </c>
      <c r="I12" s="4">
        <v>2.9685000000000001</v>
      </c>
      <c r="J12" s="4">
        <v>3.9742000000000002</v>
      </c>
      <c r="K12" s="4">
        <v>4.0468000000000002</v>
      </c>
      <c r="L12" s="4">
        <v>7.8090000000000002</v>
      </c>
      <c r="M12" s="4">
        <v>6.6277999999999997</v>
      </c>
      <c r="N12" s="4">
        <v>9.2950999999999997</v>
      </c>
      <c r="O12" s="3"/>
      <c r="P12" s="4">
        <f t="shared" si="0"/>
        <v>5.7869000000000002</v>
      </c>
      <c r="Q12" s="4">
        <f t="shared" si="1"/>
        <v>1.0224264654894903</v>
      </c>
    </row>
    <row r="13" spans="1:17" x14ac:dyDescent="0.25">
      <c r="C13" s="12"/>
      <c r="D13" s="3"/>
      <c r="E13" s="3"/>
    </row>
    <row r="14" spans="1:17" x14ac:dyDescent="0.25">
      <c r="C14" s="12"/>
      <c r="D14" s="3"/>
      <c r="E14" s="3"/>
      <c r="H14" s="4" t="s">
        <v>212</v>
      </c>
    </row>
    <row r="15" spans="1:17" x14ac:dyDescent="0.25">
      <c r="A15" s="4" t="s">
        <v>211</v>
      </c>
      <c r="C15" s="14"/>
      <c r="D15" s="14"/>
      <c r="H15" s="4" t="s">
        <v>16</v>
      </c>
      <c r="I15" s="4">
        <v>48.903599999999997</v>
      </c>
      <c r="J15" s="4">
        <v>45.836500000000001</v>
      </c>
      <c r="K15" s="4">
        <v>43.606000000000002</v>
      </c>
      <c r="L15" s="4">
        <v>48.994</v>
      </c>
      <c r="M15" s="4">
        <v>46.591000000000001</v>
      </c>
      <c r="N15" s="4">
        <v>50.723300000000002</v>
      </c>
      <c r="O15" s="3"/>
      <c r="P15" s="4">
        <f t="shared" si="0"/>
        <v>47.442399999999999</v>
      </c>
      <c r="Q15" s="4">
        <f t="shared" si="1"/>
        <v>1.0540182563251295</v>
      </c>
    </row>
    <row r="16" spans="1:17" x14ac:dyDescent="0.25">
      <c r="A16" s="4" t="s">
        <v>71</v>
      </c>
      <c r="B16" s="4" t="s">
        <v>142</v>
      </c>
      <c r="C16" s="4" t="s">
        <v>87</v>
      </c>
      <c r="D16" s="4" t="s">
        <v>88</v>
      </c>
      <c r="H16" s="4" t="s">
        <v>17</v>
      </c>
      <c r="I16" s="4">
        <v>21.029199999999999</v>
      </c>
      <c r="J16" s="4">
        <v>23.597200000000001</v>
      </c>
      <c r="K16" s="4">
        <v>22.036100000000001</v>
      </c>
      <c r="L16" s="4">
        <v>18.038799999999998</v>
      </c>
      <c r="M16" s="4">
        <v>21.0703</v>
      </c>
      <c r="N16" s="4">
        <v>17.441800000000001</v>
      </c>
      <c r="O16" s="3"/>
      <c r="P16" s="4">
        <f t="shared" si="0"/>
        <v>20.535566666666668</v>
      </c>
      <c r="Q16" s="4">
        <f t="shared" si="1"/>
        <v>0.96540230876965694</v>
      </c>
    </row>
    <row r="17" spans="1:17" x14ac:dyDescent="0.25">
      <c r="B17" s="4">
        <v>181</v>
      </c>
      <c r="C17" s="4">
        <v>130</v>
      </c>
      <c r="D17" s="4">
        <v>117</v>
      </c>
      <c r="H17" s="4" t="s">
        <v>18</v>
      </c>
      <c r="I17" s="4">
        <v>12.05</v>
      </c>
      <c r="J17" s="4">
        <v>12.502800000000001</v>
      </c>
      <c r="K17" s="4">
        <v>14.172599999999999</v>
      </c>
      <c r="L17" s="4">
        <v>7.9703999999999997</v>
      </c>
      <c r="M17" s="4">
        <v>9.7407000000000004</v>
      </c>
      <c r="N17" s="4">
        <v>9.1279000000000003</v>
      </c>
      <c r="O17" s="3"/>
      <c r="P17" s="4">
        <f t="shared" si="0"/>
        <v>10.927399999999999</v>
      </c>
      <c r="Q17" s="4">
        <f t="shared" si="1"/>
        <v>0.9602733135241629</v>
      </c>
    </row>
    <row r="18" spans="1:17" x14ac:dyDescent="0.25">
      <c r="B18" s="4">
        <v>145</v>
      </c>
      <c r="C18" s="4">
        <v>80</v>
      </c>
      <c r="D18" s="4">
        <v>83</v>
      </c>
      <c r="H18" s="4" t="s">
        <v>19</v>
      </c>
      <c r="I18" s="4">
        <v>12.647399999999999</v>
      </c>
      <c r="J18" s="4">
        <v>12.4665</v>
      </c>
      <c r="K18" s="4">
        <v>14.231299999999999</v>
      </c>
      <c r="L18" s="4">
        <v>15.4247</v>
      </c>
      <c r="M18" s="4">
        <v>14.261799999999999</v>
      </c>
      <c r="N18" s="4">
        <v>13.436299999999999</v>
      </c>
      <c r="O18" s="3"/>
      <c r="P18" s="4">
        <f t="shared" si="0"/>
        <v>13.744666666666667</v>
      </c>
      <c r="Q18" s="4">
        <f t="shared" si="1"/>
        <v>0.45678386768555845</v>
      </c>
    </row>
    <row r="19" spans="1:17" x14ac:dyDescent="0.25">
      <c r="B19" s="4">
        <v>173</v>
      </c>
      <c r="C19" s="4">
        <v>71</v>
      </c>
      <c r="D19" s="4">
        <v>161</v>
      </c>
      <c r="H19" s="4" t="s">
        <v>20</v>
      </c>
      <c r="I19" s="4">
        <v>2.8904000000000001</v>
      </c>
      <c r="J19" s="4">
        <v>3.0486</v>
      </c>
      <c r="K19" s="4">
        <v>3.1511</v>
      </c>
      <c r="L19" s="4">
        <v>6.1612999999999998</v>
      </c>
      <c r="M19" s="4">
        <v>5.6025</v>
      </c>
      <c r="N19" s="4">
        <v>5.2557999999999998</v>
      </c>
      <c r="O19" s="3"/>
      <c r="P19" s="4">
        <f t="shared" si="0"/>
        <v>4.3516166666666667</v>
      </c>
      <c r="Q19" s="4">
        <f t="shared" si="1"/>
        <v>0.6036405450357949</v>
      </c>
    </row>
    <row r="20" spans="1:17" x14ac:dyDescent="0.25">
      <c r="B20" s="4">
        <v>169</v>
      </c>
      <c r="C20" s="4">
        <v>53</v>
      </c>
      <c r="D20" s="4">
        <v>173</v>
      </c>
      <c r="H20" s="4" t="s">
        <v>213</v>
      </c>
    </row>
    <row r="21" spans="1:17" x14ac:dyDescent="0.25">
      <c r="B21" s="4">
        <v>210</v>
      </c>
      <c r="C21" s="4">
        <v>69</v>
      </c>
      <c r="D21" s="4">
        <v>186</v>
      </c>
      <c r="H21" s="4" t="s">
        <v>16</v>
      </c>
      <c r="I21" s="4">
        <v>49.375999999999998</v>
      </c>
      <c r="J21" s="4">
        <v>46.621299999999998</v>
      </c>
      <c r="K21" s="4">
        <v>44.7331</v>
      </c>
      <c r="L21" s="4">
        <v>42.777500000000003</v>
      </c>
      <c r="M21" s="4">
        <v>45.881599999999999</v>
      </c>
      <c r="N21" s="4">
        <v>43.173400000000001</v>
      </c>
      <c r="O21" s="3"/>
      <c r="P21" s="4">
        <f t="shared" si="0"/>
        <v>45.427150000000005</v>
      </c>
      <c r="Q21" s="4">
        <f t="shared" si="1"/>
        <v>0.99678942836488726</v>
      </c>
    </row>
    <row r="22" spans="1:17" x14ac:dyDescent="0.25">
      <c r="B22" s="4">
        <v>185</v>
      </c>
      <c r="C22" s="4">
        <v>105</v>
      </c>
      <c r="D22" s="4">
        <v>177</v>
      </c>
      <c r="H22" s="4" t="s">
        <v>17</v>
      </c>
      <c r="I22" s="4">
        <v>21.282499999999999</v>
      </c>
      <c r="J22" s="4">
        <v>19.5471</v>
      </c>
      <c r="K22" s="4">
        <v>22.181100000000001</v>
      </c>
      <c r="L22" s="4">
        <v>16.6952</v>
      </c>
      <c r="M22" s="4">
        <v>18.921399999999998</v>
      </c>
      <c r="N22" s="4">
        <v>17.7362</v>
      </c>
      <c r="O22" s="3"/>
      <c r="P22" s="4">
        <f t="shared" si="0"/>
        <v>19.393916666666666</v>
      </c>
      <c r="Q22" s="4">
        <f t="shared" si="1"/>
        <v>0.84878287895734039</v>
      </c>
    </row>
    <row r="23" spans="1:17" x14ac:dyDescent="0.25">
      <c r="A23" s="4" t="s">
        <v>28</v>
      </c>
      <c r="B23" s="4">
        <f t="shared" ref="B23:D23" si="4">AVERAGE(B17:B22)</f>
        <v>177.16666666666666</v>
      </c>
      <c r="C23" s="4">
        <f t="shared" si="4"/>
        <v>84.666666666666671</v>
      </c>
      <c r="D23" s="4">
        <f t="shared" si="4"/>
        <v>149.5</v>
      </c>
      <c r="H23" s="4" t="s">
        <v>18</v>
      </c>
      <c r="I23" s="4">
        <v>12.740500000000001</v>
      </c>
      <c r="J23" s="4">
        <v>13.738</v>
      </c>
      <c r="K23" s="4">
        <v>13.8188</v>
      </c>
      <c r="L23" s="4">
        <v>9.2942999999999998</v>
      </c>
      <c r="M23" s="4">
        <v>10.0707</v>
      </c>
      <c r="N23" s="4">
        <v>11.483599999999999</v>
      </c>
      <c r="O23" s="3"/>
      <c r="P23" s="4">
        <f t="shared" si="0"/>
        <v>11.85765</v>
      </c>
      <c r="Q23" s="4">
        <f t="shared" si="1"/>
        <v>0.77599648828672974</v>
      </c>
    </row>
    <row r="24" spans="1:17" x14ac:dyDescent="0.25">
      <c r="A24" s="4" t="s">
        <v>30</v>
      </c>
      <c r="B24" s="4">
        <f t="shared" ref="B24:D24" si="5">STDEV(B17:B22)/SQRT(6)</f>
        <v>8.704085886014191</v>
      </c>
      <c r="C24" s="4">
        <f t="shared" si="5"/>
        <v>11.438725647747853</v>
      </c>
      <c r="D24" s="4">
        <f t="shared" si="5"/>
        <v>16.584631439980814</v>
      </c>
      <c r="H24" s="4" t="s">
        <v>19</v>
      </c>
      <c r="I24" s="4">
        <v>11.6401</v>
      </c>
      <c r="J24" s="4">
        <v>14.259600000000001</v>
      </c>
      <c r="K24" s="4">
        <v>13.7029</v>
      </c>
      <c r="L24" s="4">
        <v>20.388400000000001</v>
      </c>
      <c r="M24" s="4">
        <v>15.644500000000001</v>
      </c>
      <c r="N24" s="4">
        <v>18.682200000000002</v>
      </c>
      <c r="O24" s="3"/>
      <c r="P24" s="4">
        <f t="shared" si="0"/>
        <v>15.719616666666667</v>
      </c>
      <c r="Q24" s="4">
        <f t="shared" si="1"/>
        <v>1.3344328551652416</v>
      </c>
    </row>
    <row r="25" spans="1:17" x14ac:dyDescent="0.25">
      <c r="H25" s="4" t="s">
        <v>20</v>
      </c>
      <c r="I25" s="4">
        <v>2.653</v>
      </c>
      <c r="J25" s="4">
        <v>2.9887000000000001</v>
      </c>
      <c r="K25" s="4">
        <v>3.0758999999999999</v>
      </c>
      <c r="L25" s="4">
        <v>8.1971000000000007</v>
      </c>
      <c r="M25" s="4">
        <v>6.8846999999999996</v>
      </c>
      <c r="N25" s="4">
        <v>6.2792000000000003</v>
      </c>
      <c r="O25" s="3"/>
      <c r="P25" s="4">
        <f t="shared" si="0"/>
        <v>5.0131000000000006</v>
      </c>
      <c r="Q25" s="4">
        <f t="shared" si="1"/>
        <v>0.97749276178053301</v>
      </c>
    </row>
    <row r="29" spans="1:17" x14ac:dyDescent="0.25">
      <c r="A29" s="4" t="s">
        <v>329</v>
      </c>
      <c r="B29" s="5" t="s">
        <v>191</v>
      </c>
      <c r="C29" s="13" t="s">
        <v>330</v>
      </c>
      <c r="D29" s="13"/>
      <c r="E29" s="13"/>
      <c r="F29" s="13"/>
      <c r="G29" s="13"/>
      <c r="H29" s="13"/>
      <c r="J29" s="4" t="s">
        <v>214</v>
      </c>
      <c r="L29" s="14"/>
      <c r="M29" s="14"/>
      <c r="N29" s="14"/>
    </row>
    <row r="30" spans="1:17" x14ac:dyDescent="0.25"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J30" s="4" t="s">
        <v>90</v>
      </c>
      <c r="K30" s="4" t="s">
        <v>142</v>
      </c>
      <c r="L30" s="4" t="s">
        <v>87</v>
      </c>
      <c r="M30" s="4" t="s">
        <v>88</v>
      </c>
    </row>
    <row r="31" spans="1:17" x14ac:dyDescent="0.25">
      <c r="B31" s="3">
        <v>1</v>
      </c>
      <c r="C31" s="3">
        <v>2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K31" s="4">
        <v>65</v>
      </c>
      <c r="L31" s="4">
        <v>70</v>
      </c>
      <c r="M31" s="4">
        <v>55</v>
      </c>
      <c r="N31" s="3"/>
    </row>
    <row r="32" spans="1:17" x14ac:dyDescent="0.25">
      <c r="B32" s="3">
        <v>2</v>
      </c>
      <c r="C32" s="3">
        <v>4</v>
      </c>
      <c r="D32" s="3">
        <v>6</v>
      </c>
      <c r="E32" s="3">
        <v>5</v>
      </c>
      <c r="F32" s="3">
        <v>3</v>
      </c>
      <c r="G32" s="3">
        <v>1</v>
      </c>
      <c r="H32" s="3">
        <v>2</v>
      </c>
      <c r="K32" s="4">
        <v>60</v>
      </c>
      <c r="L32" s="4">
        <v>71</v>
      </c>
      <c r="M32" s="4">
        <v>56</v>
      </c>
      <c r="N32" s="3"/>
    </row>
    <row r="33" spans="2:22" x14ac:dyDescent="0.25">
      <c r="B33" s="3">
        <v>3</v>
      </c>
      <c r="C33" s="3">
        <v>5</v>
      </c>
      <c r="D33" s="3">
        <v>6</v>
      </c>
      <c r="E33" s="3">
        <v>6</v>
      </c>
      <c r="F33" s="3">
        <v>6</v>
      </c>
      <c r="G33" s="3">
        <v>1</v>
      </c>
      <c r="H33" s="3">
        <v>6</v>
      </c>
      <c r="K33" s="4">
        <v>59</v>
      </c>
      <c r="L33" s="4">
        <v>67</v>
      </c>
      <c r="M33" s="4">
        <v>60</v>
      </c>
      <c r="N33" s="3"/>
    </row>
    <row r="34" spans="2:22" x14ac:dyDescent="0.25">
      <c r="B34" s="3">
        <v>4</v>
      </c>
      <c r="C34" s="3">
        <v>7</v>
      </c>
      <c r="D34" s="3">
        <v>8</v>
      </c>
      <c r="E34" s="3">
        <v>6</v>
      </c>
      <c r="F34" s="3">
        <v>6</v>
      </c>
      <c r="G34" s="3">
        <v>3</v>
      </c>
      <c r="H34" s="3">
        <v>6</v>
      </c>
      <c r="K34" s="4">
        <v>59</v>
      </c>
      <c r="L34" s="4">
        <v>66</v>
      </c>
      <c r="M34" s="4">
        <v>56</v>
      </c>
      <c r="N34" s="3"/>
    </row>
    <row r="35" spans="2:22" x14ac:dyDescent="0.25">
      <c r="B35" s="3">
        <v>5</v>
      </c>
      <c r="C35" s="3">
        <v>9</v>
      </c>
      <c r="D35" s="3">
        <v>8</v>
      </c>
      <c r="E35" s="3">
        <v>6</v>
      </c>
      <c r="F35" s="3">
        <v>7</v>
      </c>
      <c r="G35" s="3">
        <v>6</v>
      </c>
      <c r="H35" s="3">
        <v>6</v>
      </c>
      <c r="K35" s="4">
        <v>47</v>
      </c>
      <c r="L35" s="4">
        <v>48</v>
      </c>
      <c r="M35" s="4">
        <v>53</v>
      </c>
      <c r="N35" s="3"/>
    </row>
    <row r="36" spans="2:22" x14ac:dyDescent="0.25">
      <c r="B36" s="3">
        <v>6</v>
      </c>
      <c r="C36" s="3">
        <v>9</v>
      </c>
      <c r="D36" s="3">
        <v>8</v>
      </c>
      <c r="E36" s="3">
        <v>9</v>
      </c>
      <c r="F36" s="3">
        <v>9</v>
      </c>
      <c r="G36" s="3">
        <v>6</v>
      </c>
      <c r="H36" s="3">
        <v>8</v>
      </c>
      <c r="K36" s="4">
        <v>54</v>
      </c>
      <c r="L36" s="4">
        <v>63</v>
      </c>
      <c r="M36" s="4">
        <v>53</v>
      </c>
      <c r="N36" s="3"/>
    </row>
    <row r="37" spans="2:22" x14ac:dyDescent="0.25">
      <c r="B37" s="3">
        <v>7</v>
      </c>
      <c r="C37" s="3">
        <v>9</v>
      </c>
      <c r="D37" s="3">
        <v>10</v>
      </c>
      <c r="E37" s="3">
        <v>10</v>
      </c>
      <c r="F37" s="3">
        <v>10</v>
      </c>
      <c r="G37" s="3">
        <v>7</v>
      </c>
      <c r="H37" s="3">
        <v>10</v>
      </c>
      <c r="J37" s="4" t="s">
        <v>28</v>
      </c>
      <c r="K37" s="4">
        <f t="shared" ref="K37:M37" si="6">AVERAGE(K31:K36)</f>
        <v>57.333333333333336</v>
      </c>
      <c r="L37" s="4">
        <f t="shared" si="6"/>
        <v>64.166666666666671</v>
      </c>
      <c r="M37" s="4">
        <f t="shared" si="6"/>
        <v>55.5</v>
      </c>
    </row>
    <row r="38" spans="2:22" x14ac:dyDescent="0.25">
      <c r="B38" s="3">
        <v>8</v>
      </c>
      <c r="C38" s="3">
        <v>10</v>
      </c>
      <c r="D38" s="3">
        <v>10</v>
      </c>
      <c r="E38" s="3">
        <v>10</v>
      </c>
      <c r="F38" s="3">
        <v>10</v>
      </c>
      <c r="G38" s="3">
        <v>9</v>
      </c>
      <c r="H38" s="3">
        <v>10</v>
      </c>
      <c r="J38" s="4" t="s">
        <v>30</v>
      </c>
      <c r="K38" s="4">
        <f t="shared" ref="K38:M38" si="7">STDEV(K31:K36)/SQRT(6)</f>
        <v>2.5121924908555702</v>
      </c>
      <c r="L38" s="4">
        <f t="shared" si="7"/>
        <v>3.4391536426536313</v>
      </c>
      <c r="M38" s="4">
        <f t="shared" si="7"/>
        <v>1.0567244989431572</v>
      </c>
    </row>
    <row r="39" spans="2:22" x14ac:dyDescent="0.25">
      <c r="B39" s="3">
        <v>9</v>
      </c>
      <c r="C39" s="3">
        <v>10</v>
      </c>
      <c r="D39" s="3">
        <v>10</v>
      </c>
      <c r="E39" s="3">
        <v>10</v>
      </c>
      <c r="F39" s="3">
        <v>10</v>
      </c>
      <c r="G39" s="3">
        <v>10</v>
      </c>
      <c r="H39" s="3">
        <v>10</v>
      </c>
      <c r="M39" s="3"/>
    </row>
    <row r="40" spans="2:22" x14ac:dyDescent="0.25">
      <c r="B40" s="3">
        <v>10</v>
      </c>
      <c r="C40" s="3">
        <v>10</v>
      </c>
      <c r="D40" s="3">
        <v>10</v>
      </c>
      <c r="E40" s="3">
        <v>10</v>
      </c>
      <c r="F40" s="3">
        <v>10</v>
      </c>
      <c r="G40" s="3">
        <v>10</v>
      </c>
      <c r="H40" s="3">
        <v>10</v>
      </c>
      <c r="M40" s="3"/>
      <c r="U40" s="3"/>
      <c r="V40" s="3"/>
    </row>
    <row r="41" spans="2:22" x14ac:dyDescent="0.25">
      <c r="M41" s="3"/>
      <c r="U41" s="3"/>
      <c r="V41" s="3"/>
    </row>
    <row r="42" spans="2:22" x14ac:dyDescent="0.25">
      <c r="M42" s="3"/>
      <c r="U42" s="3"/>
      <c r="V42" s="3"/>
    </row>
    <row r="43" spans="2:22" x14ac:dyDescent="0.25">
      <c r="U43" s="3"/>
      <c r="V43" s="3"/>
    </row>
    <row r="44" spans="2:22" x14ac:dyDescent="0.25">
      <c r="B44" s="5" t="s">
        <v>191</v>
      </c>
      <c r="C44" s="13" t="s">
        <v>331</v>
      </c>
      <c r="D44" s="13"/>
      <c r="E44" s="13"/>
      <c r="F44" s="13"/>
      <c r="G44" s="13"/>
      <c r="H44" s="13"/>
      <c r="U44" s="3"/>
      <c r="V44" s="3"/>
    </row>
    <row r="45" spans="2:22" x14ac:dyDescent="0.25"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K45" s="8" t="s">
        <v>69</v>
      </c>
      <c r="L45" s="8"/>
      <c r="M45" s="8" t="s">
        <v>1</v>
      </c>
      <c r="N45" s="8"/>
      <c r="U45" s="3"/>
      <c r="V45" s="3"/>
    </row>
    <row r="46" spans="2:22" x14ac:dyDescent="0.25"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K46" s="4" t="s">
        <v>91</v>
      </c>
      <c r="L46" s="4" t="s">
        <v>92</v>
      </c>
      <c r="M46" s="4" t="s">
        <v>91</v>
      </c>
      <c r="N46" s="4" t="s">
        <v>92</v>
      </c>
    </row>
    <row r="47" spans="2:22" x14ac:dyDescent="0.25">
      <c r="B47" s="3">
        <v>2</v>
      </c>
      <c r="C47" s="3">
        <v>1</v>
      </c>
      <c r="D47" s="3">
        <v>1</v>
      </c>
      <c r="E47" s="3">
        <v>1</v>
      </c>
      <c r="F47" s="3">
        <v>2</v>
      </c>
      <c r="G47" s="3">
        <v>0</v>
      </c>
      <c r="H47" s="3">
        <v>3</v>
      </c>
      <c r="J47" s="4" t="s">
        <v>328</v>
      </c>
      <c r="K47" s="4">
        <v>36.031399999999998</v>
      </c>
      <c r="L47" s="4">
        <v>35.968299999999999</v>
      </c>
      <c r="M47" s="4">
        <v>19.337599999999998</v>
      </c>
      <c r="N47" s="4">
        <v>33.966000000000001</v>
      </c>
    </row>
    <row r="48" spans="2:22" x14ac:dyDescent="0.25">
      <c r="B48" s="3">
        <v>3</v>
      </c>
      <c r="C48" s="3">
        <v>4</v>
      </c>
      <c r="D48" s="3">
        <v>4</v>
      </c>
      <c r="E48" s="3">
        <v>5</v>
      </c>
      <c r="F48" s="3">
        <v>4</v>
      </c>
      <c r="G48" s="3">
        <v>3</v>
      </c>
      <c r="H48" s="3">
        <v>3</v>
      </c>
      <c r="K48" s="4">
        <v>36.339599999999997</v>
      </c>
      <c r="L48" s="4">
        <v>49.455500000000001</v>
      </c>
      <c r="M48" s="4">
        <v>15.662000000000001</v>
      </c>
      <c r="N48" s="4">
        <v>45.503100000000003</v>
      </c>
    </row>
    <row r="49" spans="2:14" x14ac:dyDescent="0.25">
      <c r="B49" s="3">
        <v>4</v>
      </c>
      <c r="C49" s="3">
        <v>5</v>
      </c>
      <c r="D49" s="3">
        <v>5</v>
      </c>
      <c r="E49" s="3">
        <v>6</v>
      </c>
      <c r="F49" s="3">
        <v>6</v>
      </c>
      <c r="G49" s="3">
        <v>5</v>
      </c>
      <c r="H49" s="3">
        <v>4</v>
      </c>
      <c r="K49" s="4">
        <v>41.014600000000002</v>
      </c>
      <c r="L49" s="4">
        <v>43.680900000000001</v>
      </c>
      <c r="M49" s="4">
        <v>21.0396</v>
      </c>
      <c r="N49" s="4">
        <v>42.878500000000003</v>
      </c>
    </row>
    <row r="50" spans="2:14" x14ac:dyDescent="0.25">
      <c r="B50" s="3">
        <v>5</v>
      </c>
      <c r="C50" s="3">
        <v>6</v>
      </c>
      <c r="D50" s="3">
        <v>6</v>
      </c>
      <c r="E50" s="3">
        <v>6</v>
      </c>
      <c r="F50" s="3">
        <v>6</v>
      </c>
      <c r="G50" s="3">
        <v>6</v>
      </c>
      <c r="H50" s="3">
        <v>6</v>
      </c>
      <c r="K50" s="4">
        <v>46.557200000000002</v>
      </c>
      <c r="L50" s="4">
        <v>36.037199999999999</v>
      </c>
      <c r="M50" s="4">
        <v>24.796099999999999</v>
      </c>
      <c r="N50" s="4">
        <v>21.749600000000001</v>
      </c>
    </row>
    <row r="51" spans="2:14" x14ac:dyDescent="0.25">
      <c r="B51" s="3">
        <v>6</v>
      </c>
      <c r="C51" s="3">
        <v>7</v>
      </c>
      <c r="D51" s="3">
        <v>7</v>
      </c>
      <c r="E51" s="3">
        <v>8</v>
      </c>
      <c r="F51" s="3">
        <v>6</v>
      </c>
      <c r="G51" s="3">
        <v>6</v>
      </c>
      <c r="H51" s="3">
        <v>6</v>
      </c>
      <c r="K51" s="4">
        <v>49.133800000000001</v>
      </c>
      <c r="L51" s="4">
        <v>45.503100000000003</v>
      </c>
      <c r="M51" s="4">
        <v>23.836300000000001</v>
      </c>
      <c r="N51" s="4">
        <v>42.751399999999997</v>
      </c>
    </row>
    <row r="52" spans="2:14" x14ac:dyDescent="0.25">
      <c r="B52" s="3">
        <v>7</v>
      </c>
      <c r="C52" s="3">
        <v>8</v>
      </c>
      <c r="D52" s="3">
        <v>8</v>
      </c>
      <c r="E52" s="3">
        <v>9</v>
      </c>
      <c r="F52" s="3">
        <v>8</v>
      </c>
      <c r="G52" s="3">
        <v>8</v>
      </c>
      <c r="H52" s="3">
        <v>6</v>
      </c>
      <c r="K52" s="4">
        <v>32.834899999999998</v>
      </c>
      <c r="L52" s="4">
        <v>33.915700000000001</v>
      </c>
      <c r="M52" s="4">
        <v>31.5002</v>
      </c>
      <c r="N52" s="4">
        <v>36.427399999999999</v>
      </c>
    </row>
    <row r="53" spans="2:14" x14ac:dyDescent="0.25">
      <c r="B53" s="3">
        <v>8</v>
      </c>
      <c r="C53" s="3">
        <v>9</v>
      </c>
      <c r="D53" s="3">
        <v>10</v>
      </c>
      <c r="E53" s="3">
        <v>10</v>
      </c>
      <c r="F53" s="3">
        <v>9</v>
      </c>
      <c r="G53" s="3">
        <v>10</v>
      </c>
      <c r="H53" s="3">
        <v>10</v>
      </c>
      <c r="J53" s="4" t="s">
        <v>28</v>
      </c>
      <c r="K53" s="4">
        <f>AVERAGE(K47:K52)</f>
        <v>40.318583333333336</v>
      </c>
      <c r="L53" s="4">
        <f t="shared" ref="L53:N53" si="8">AVERAGE(L47:L52)</f>
        <v>40.760116666666676</v>
      </c>
      <c r="M53" s="4">
        <f t="shared" si="8"/>
        <v>22.695300000000003</v>
      </c>
      <c r="N53" s="4">
        <f t="shared" si="8"/>
        <v>37.212666666666664</v>
      </c>
    </row>
    <row r="54" spans="2:14" x14ac:dyDescent="0.25">
      <c r="B54" s="3">
        <v>9</v>
      </c>
      <c r="C54" s="3">
        <v>10</v>
      </c>
      <c r="D54" s="3">
        <v>10</v>
      </c>
      <c r="E54" s="3">
        <v>10</v>
      </c>
      <c r="F54" s="3">
        <v>10</v>
      </c>
      <c r="G54" s="3">
        <v>10</v>
      </c>
      <c r="H54" s="3">
        <v>10</v>
      </c>
      <c r="J54" s="4" t="s">
        <v>30</v>
      </c>
      <c r="K54" s="4">
        <f>STDEV(K47:K52)/SQRT(6)</f>
        <v>2.6288818125350768</v>
      </c>
      <c r="L54" s="4">
        <f t="shared" ref="L54:N54" si="9">STDEV(L47:L52)/SQRT(6)</f>
        <v>2.5739078318666251</v>
      </c>
      <c r="M54" s="4">
        <f t="shared" si="9"/>
        <v>2.211517626126148</v>
      </c>
      <c r="N54" s="4">
        <f t="shared" si="9"/>
        <v>3.5673259736733471</v>
      </c>
    </row>
    <row r="55" spans="2:14" x14ac:dyDescent="0.25">
      <c r="B55" s="3">
        <v>10</v>
      </c>
      <c r="C55" s="3">
        <v>10</v>
      </c>
      <c r="D55" s="3">
        <v>10</v>
      </c>
      <c r="E55" s="3">
        <v>10</v>
      </c>
      <c r="F55" s="3">
        <v>10</v>
      </c>
      <c r="G55" s="3">
        <v>10</v>
      </c>
      <c r="H55" s="3">
        <v>10</v>
      </c>
    </row>
    <row r="59" spans="2:14" x14ac:dyDescent="0.25">
      <c r="J59" s="4" t="s">
        <v>215</v>
      </c>
      <c r="K59" s="14" t="s">
        <v>69</v>
      </c>
      <c r="L59" s="14"/>
      <c r="M59" s="14" t="s">
        <v>1</v>
      </c>
      <c r="N59" s="14"/>
    </row>
    <row r="60" spans="2:14" x14ac:dyDescent="0.25">
      <c r="B60" s="5" t="s">
        <v>191</v>
      </c>
      <c r="C60" s="13" t="s">
        <v>332</v>
      </c>
      <c r="D60" s="13"/>
      <c r="E60" s="13"/>
      <c r="F60" s="13"/>
      <c r="G60" s="13"/>
      <c r="H60" s="13"/>
      <c r="K60" s="4" t="s">
        <v>91</v>
      </c>
      <c r="L60" s="4" t="s">
        <v>92</v>
      </c>
      <c r="M60" s="4" t="s">
        <v>91</v>
      </c>
      <c r="N60" s="4" t="s">
        <v>92</v>
      </c>
    </row>
    <row r="61" spans="2:14" x14ac:dyDescent="0.25"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K61" s="4">
        <v>35.03</v>
      </c>
      <c r="L61" s="4">
        <v>25.52</v>
      </c>
      <c r="M61" s="4">
        <v>35.383800000000001</v>
      </c>
      <c r="N61" s="4">
        <v>33.030099999999997</v>
      </c>
    </row>
    <row r="62" spans="2:14" x14ac:dyDescent="0.25">
      <c r="B62" s="3">
        <v>1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K62" s="4">
        <v>33.383899999999997</v>
      </c>
      <c r="L62" s="4">
        <v>19.522400000000001</v>
      </c>
      <c r="M62" s="4">
        <v>35.226799999999997</v>
      </c>
      <c r="N62" s="4">
        <v>34.838200000000001</v>
      </c>
    </row>
    <row r="63" spans="2:14" x14ac:dyDescent="0.25">
      <c r="B63" s="3">
        <v>2</v>
      </c>
      <c r="C63" s="3">
        <v>2</v>
      </c>
      <c r="D63" s="3">
        <v>2</v>
      </c>
      <c r="E63" s="3">
        <v>1</v>
      </c>
      <c r="F63" s="3">
        <v>3</v>
      </c>
      <c r="G63" s="3">
        <v>1</v>
      </c>
      <c r="H63" s="3">
        <v>1</v>
      </c>
      <c r="K63" s="4">
        <v>34.378300000000003</v>
      </c>
      <c r="L63" s="4">
        <v>19.929400000000001</v>
      </c>
      <c r="M63" s="4">
        <v>29.4192</v>
      </c>
      <c r="N63" s="4">
        <v>30.6965</v>
      </c>
    </row>
    <row r="64" spans="2:14" x14ac:dyDescent="0.25">
      <c r="B64" s="3">
        <v>3</v>
      </c>
      <c r="C64" s="3">
        <v>5</v>
      </c>
      <c r="D64" s="3">
        <v>4</v>
      </c>
      <c r="E64" s="3">
        <v>3</v>
      </c>
      <c r="F64" s="3">
        <v>4</v>
      </c>
      <c r="G64" s="3">
        <v>1</v>
      </c>
      <c r="H64" s="3">
        <v>3</v>
      </c>
      <c r="K64" s="4">
        <v>43.554699999999997</v>
      </c>
      <c r="L64" s="4">
        <v>34.7211</v>
      </c>
      <c r="M64" s="4">
        <v>24.839600000000001</v>
      </c>
      <c r="N64" s="4">
        <v>25.4069</v>
      </c>
    </row>
    <row r="65" spans="2:14" x14ac:dyDescent="0.25">
      <c r="B65" s="3">
        <v>4</v>
      </c>
      <c r="C65" s="3">
        <v>7</v>
      </c>
      <c r="D65" s="3">
        <v>6</v>
      </c>
      <c r="E65" s="3">
        <v>5</v>
      </c>
      <c r="F65" s="3">
        <v>6</v>
      </c>
      <c r="G65" s="3">
        <v>3</v>
      </c>
      <c r="H65" s="3">
        <v>4</v>
      </c>
      <c r="K65" s="4">
        <v>29.927399999999999</v>
      </c>
      <c r="L65" s="4">
        <v>14.582000000000001</v>
      </c>
      <c r="M65" s="4">
        <v>30.299900000000001</v>
      </c>
      <c r="N65" s="4">
        <v>29.039400000000001</v>
      </c>
    </row>
    <row r="66" spans="2:14" x14ac:dyDescent="0.25">
      <c r="B66" s="3">
        <v>5</v>
      </c>
      <c r="C66" s="3">
        <v>8</v>
      </c>
      <c r="D66" s="3">
        <v>7</v>
      </c>
      <c r="E66" s="3">
        <v>7</v>
      </c>
      <c r="F66" s="3">
        <v>6</v>
      </c>
      <c r="G66" s="3">
        <v>5</v>
      </c>
      <c r="H66" s="3">
        <v>6</v>
      </c>
      <c r="K66" s="4">
        <v>27.698699999999999</v>
      </c>
      <c r="L66" s="4">
        <v>23.9682</v>
      </c>
      <c r="M66" s="4">
        <v>30.290600000000001</v>
      </c>
      <c r="N66" s="4">
        <v>28.626899999999999</v>
      </c>
    </row>
    <row r="67" spans="2:14" x14ac:dyDescent="0.25">
      <c r="B67" s="3">
        <v>6</v>
      </c>
      <c r="C67" s="3">
        <v>8</v>
      </c>
      <c r="D67" s="3">
        <v>8</v>
      </c>
      <c r="E67" s="3">
        <v>9</v>
      </c>
      <c r="F67" s="3">
        <v>7</v>
      </c>
      <c r="G67" s="3">
        <v>6</v>
      </c>
      <c r="H67" s="3">
        <v>7</v>
      </c>
      <c r="J67" s="4" t="s">
        <v>28</v>
      </c>
      <c r="K67" s="4">
        <f>AVERAGE(K61:K66)</f>
        <v>33.9955</v>
      </c>
      <c r="L67" s="4">
        <f t="shared" ref="L67:N67" si="10">AVERAGE(L61:L66)</f>
        <v>23.040516666666665</v>
      </c>
      <c r="M67" s="4">
        <f t="shared" si="10"/>
        <v>30.90998333333334</v>
      </c>
      <c r="N67" s="4">
        <f t="shared" si="10"/>
        <v>30.273</v>
      </c>
    </row>
    <row r="68" spans="2:14" x14ac:dyDescent="0.25">
      <c r="B68" s="3">
        <v>7</v>
      </c>
      <c r="C68" s="3">
        <v>9</v>
      </c>
      <c r="D68" s="3">
        <v>8</v>
      </c>
      <c r="E68" s="3">
        <v>9</v>
      </c>
      <c r="F68" s="3">
        <v>8</v>
      </c>
      <c r="G68" s="3">
        <v>7</v>
      </c>
      <c r="H68" s="3">
        <v>8</v>
      </c>
      <c r="J68" s="4" t="s">
        <v>30</v>
      </c>
      <c r="K68" s="4">
        <f>STDEV(K61:K66)/SQRT(6)</f>
        <v>2.2298595855643648</v>
      </c>
      <c r="L68" s="4">
        <f t="shared" ref="L68:N68" si="11">STDEV(L61:L66)/SQRT(6)</f>
        <v>2.8109734788760354</v>
      </c>
      <c r="M68" s="4">
        <f t="shared" si="11"/>
        <v>1.6173823280054764</v>
      </c>
      <c r="N68" s="4">
        <f t="shared" si="11"/>
        <v>1.3727387112387104</v>
      </c>
    </row>
    <row r="69" spans="2:14" x14ac:dyDescent="0.25">
      <c r="B69" s="3">
        <v>8</v>
      </c>
      <c r="C69" s="3">
        <v>10</v>
      </c>
      <c r="D69" s="3">
        <v>10</v>
      </c>
      <c r="E69" s="3">
        <v>10</v>
      </c>
      <c r="F69" s="3">
        <v>10</v>
      </c>
      <c r="G69" s="3">
        <v>9</v>
      </c>
      <c r="H69" s="3">
        <v>10</v>
      </c>
    </row>
    <row r="70" spans="2:14" x14ac:dyDescent="0.25">
      <c r="B70" s="3">
        <v>9</v>
      </c>
      <c r="C70" s="3">
        <v>10</v>
      </c>
      <c r="D70" s="3">
        <v>10</v>
      </c>
      <c r="E70" s="3">
        <v>10</v>
      </c>
      <c r="F70" s="3">
        <v>10</v>
      </c>
      <c r="G70" s="3">
        <v>10</v>
      </c>
      <c r="H70" s="3">
        <v>10</v>
      </c>
    </row>
    <row r="71" spans="2:14" x14ac:dyDescent="0.25">
      <c r="B71" s="3">
        <v>10</v>
      </c>
      <c r="C71" s="3">
        <v>10</v>
      </c>
      <c r="D71" s="3">
        <v>10</v>
      </c>
      <c r="E71" s="3">
        <v>10</v>
      </c>
      <c r="F71" s="3">
        <v>10</v>
      </c>
      <c r="G71" s="3">
        <v>10</v>
      </c>
      <c r="H71" s="3">
        <v>10</v>
      </c>
    </row>
  </sheetData>
  <mergeCells count="8">
    <mergeCell ref="C60:H60"/>
    <mergeCell ref="C29:H29"/>
    <mergeCell ref="C44:H44"/>
    <mergeCell ref="M59:N59"/>
    <mergeCell ref="C1:D1"/>
    <mergeCell ref="C15:D15"/>
    <mergeCell ref="L29:N29"/>
    <mergeCell ref="K59:L5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6916-85FF-40DC-AF86-7EBC6487590B}">
  <dimension ref="A1:AN28"/>
  <sheetViews>
    <sheetView topLeftCell="C1" workbookViewId="0">
      <selection activeCell="C1" sqref="A1:XFD1048576"/>
    </sheetView>
  </sheetViews>
  <sheetFormatPr defaultRowHeight="13.8" x14ac:dyDescent="0.25"/>
  <cols>
    <col min="1" max="1" width="13.44140625" style="4" customWidth="1"/>
    <col min="2" max="16384" width="8.88671875" style="4"/>
  </cols>
  <sheetData>
    <row r="1" spans="1:33" ht="13.95" customHeight="1" x14ac:dyDescent="0.25"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3.95" customHeight="1" x14ac:dyDescent="0.25">
      <c r="A2" s="4" t="s">
        <v>217</v>
      </c>
      <c r="B2" s="4" t="s">
        <v>85</v>
      </c>
      <c r="G2" s="4" t="s">
        <v>25</v>
      </c>
      <c r="L2" s="4" t="s">
        <v>218</v>
      </c>
      <c r="M2" s="4" t="s">
        <v>85</v>
      </c>
      <c r="R2" s="4" t="s">
        <v>25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3.95" customHeight="1" x14ac:dyDescent="0.25">
      <c r="A3" s="4" t="s">
        <v>75</v>
      </c>
      <c r="B3" s="4" t="s">
        <v>42</v>
      </c>
      <c r="C3" s="4" t="s">
        <v>43</v>
      </c>
      <c r="D3" s="4" t="s">
        <v>44</v>
      </c>
      <c r="E3" s="4" t="s">
        <v>141</v>
      </c>
      <c r="G3" s="4" t="s">
        <v>42</v>
      </c>
      <c r="H3" s="4" t="s">
        <v>43</v>
      </c>
      <c r="I3" s="4" t="s">
        <v>44</v>
      </c>
      <c r="J3" s="4" t="s">
        <v>141</v>
      </c>
      <c r="L3" s="4" t="s">
        <v>86</v>
      </c>
      <c r="M3" s="4" t="s">
        <v>42</v>
      </c>
      <c r="N3" s="4" t="s">
        <v>43</v>
      </c>
      <c r="O3" s="4" t="s">
        <v>44</v>
      </c>
      <c r="P3" s="4" t="s">
        <v>141</v>
      </c>
      <c r="R3" s="4" t="s">
        <v>42</v>
      </c>
      <c r="S3" s="4" t="s">
        <v>43</v>
      </c>
      <c r="T3" s="4" t="s">
        <v>44</v>
      </c>
      <c r="U3" s="4" t="s">
        <v>141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3.95" customHeight="1" x14ac:dyDescent="0.25">
      <c r="B4" s="4">
        <v>4.6201600000000003</v>
      </c>
      <c r="C4" s="4">
        <v>8.5388599999999997</v>
      </c>
      <c r="D4" s="4">
        <v>5.55342</v>
      </c>
      <c r="E4" s="4">
        <v>8.7180700000000009</v>
      </c>
      <c r="G4" s="4">
        <v>2.5888</v>
      </c>
      <c r="H4" s="4">
        <v>3.0190299999999999</v>
      </c>
      <c r="I4" s="4">
        <v>2.9798300000000002</v>
      </c>
      <c r="J4" s="4">
        <v>3.78281</v>
      </c>
      <c r="M4" s="4">
        <v>22.689150000000001</v>
      </c>
      <c r="N4" s="4">
        <v>11.982939999999999</v>
      </c>
      <c r="O4" s="4">
        <v>27.726459999999999</v>
      </c>
      <c r="P4" s="4">
        <v>54.369199999999999</v>
      </c>
      <c r="R4" s="4">
        <v>-15.516500000000001</v>
      </c>
      <c r="S4" s="4">
        <v>-10.328200000000001</v>
      </c>
      <c r="T4" s="4">
        <v>-0.72319</v>
      </c>
      <c r="U4" s="4">
        <v>5.4047229999999997</v>
      </c>
    </row>
    <row r="5" spans="1:33" ht="13.95" customHeight="1" x14ac:dyDescent="0.25">
      <c r="B5" s="4">
        <v>7.9770899999999996</v>
      </c>
      <c r="C5" s="4">
        <v>3.9201999999999999</v>
      </c>
      <c r="D5" s="4">
        <v>5.3374899999999998</v>
      </c>
      <c r="E5" s="4">
        <v>6.4059600000000003</v>
      </c>
      <c r="G5" s="4">
        <v>2.9066200000000002</v>
      </c>
      <c r="H5" s="4">
        <v>2.4914000000000001</v>
      </c>
      <c r="I5" s="4">
        <v>2.5743100000000001</v>
      </c>
      <c r="J5" s="4">
        <v>2.5866099999999999</v>
      </c>
      <c r="M5" s="4">
        <v>32.823140000000002</v>
      </c>
      <c r="N5" s="4">
        <v>-9.8595100000000002</v>
      </c>
      <c r="O5" s="4">
        <v>21.633790000000001</v>
      </c>
      <c r="P5" s="4">
        <v>32.484769999999997</v>
      </c>
      <c r="R5" s="4">
        <v>5.9648079999999997</v>
      </c>
      <c r="S5" s="4">
        <v>-6.4128800000000004</v>
      </c>
      <c r="T5" s="4">
        <v>-12.021000000000001</v>
      </c>
      <c r="U5" s="4">
        <v>-1.31992</v>
      </c>
    </row>
    <row r="6" spans="1:33" ht="13.95" customHeight="1" x14ac:dyDescent="0.25">
      <c r="B6" s="4">
        <v>10.7021</v>
      </c>
      <c r="C6" s="4">
        <v>7.3894500000000001</v>
      </c>
      <c r="D6" s="4">
        <v>8.0682600000000004</v>
      </c>
      <c r="E6" s="4">
        <v>7.8764200000000004</v>
      </c>
      <c r="G6" s="4">
        <v>2.9402900000000001</v>
      </c>
      <c r="H6" s="4">
        <v>4.1299200000000003</v>
      </c>
      <c r="I6" s="4">
        <v>4.1354199999999999</v>
      </c>
      <c r="J6" s="4">
        <v>3.2708599999999999</v>
      </c>
      <c r="M6" s="4">
        <v>56.255139999999997</v>
      </c>
      <c r="N6" s="4">
        <v>12.002879999999999</v>
      </c>
      <c r="O6" s="4">
        <v>10.220980000000001</v>
      </c>
      <c r="P6" s="4">
        <v>40.805250000000001</v>
      </c>
      <c r="R6" s="4">
        <v>-1.28766</v>
      </c>
      <c r="S6" s="4">
        <v>-14.2806</v>
      </c>
      <c r="T6" s="4">
        <v>8.4802920000000004</v>
      </c>
      <c r="U6" s="4">
        <v>0.23794299999999999</v>
      </c>
    </row>
    <row r="7" spans="1:33" ht="13.95" customHeight="1" x14ac:dyDescent="0.25">
      <c r="B7" s="4">
        <v>6.8454800000000002</v>
      </c>
      <c r="C7" s="4">
        <v>3.9574400000000001</v>
      </c>
      <c r="D7" s="4">
        <v>6.4230600000000004</v>
      </c>
      <c r="E7" s="4">
        <v>9.0970399999999998</v>
      </c>
      <c r="G7" s="4">
        <v>3.5677400000000001</v>
      </c>
      <c r="H7" s="4">
        <v>2.8515299999999999</v>
      </c>
      <c r="I7" s="4">
        <v>2.9637899999999999</v>
      </c>
      <c r="J7" s="4">
        <v>4.12209</v>
      </c>
      <c r="M7" s="4">
        <v>11.3156</v>
      </c>
      <c r="N7" s="4">
        <v>7.1905159999999997</v>
      </c>
      <c r="O7" s="4">
        <v>35.50168</v>
      </c>
      <c r="P7" s="4">
        <v>52.885489999999997</v>
      </c>
      <c r="R7" s="4">
        <v>1.032235</v>
      </c>
      <c r="S7" s="4">
        <v>1.478999</v>
      </c>
      <c r="T7" s="4">
        <v>0.20185600000000001</v>
      </c>
      <c r="U7" s="4">
        <v>4.8065230000000003</v>
      </c>
    </row>
    <row r="8" spans="1:33" ht="13.95" customHeight="1" x14ac:dyDescent="0.25">
      <c r="B8" s="4">
        <v>8.87073</v>
      </c>
      <c r="C8" s="4">
        <v>7.7115299999999998</v>
      </c>
      <c r="D8" s="4">
        <v>7.2656799999999997</v>
      </c>
      <c r="E8" s="4">
        <v>4.0390199999999998</v>
      </c>
      <c r="G8" s="4">
        <v>3.7168100000000002</v>
      </c>
      <c r="H8" s="4">
        <v>2.4336700000000002</v>
      </c>
      <c r="I8" s="4">
        <v>2.6683500000000002</v>
      </c>
      <c r="J8" s="4">
        <v>3.0498599999999998</v>
      </c>
      <c r="M8" s="4">
        <v>26.78013</v>
      </c>
      <c r="N8" s="4">
        <v>10.385109999999999</v>
      </c>
      <c r="O8" s="4">
        <v>43.636470000000003</v>
      </c>
      <c r="P8" s="4">
        <v>9.2662720000000007</v>
      </c>
      <c r="R8" s="4">
        <v>5.6324949999999996</v>
      </c>
      <c r="S8" s="4">
        <v>-8.9531500000000008</v>
      </c>
      <c r="T8" s="4">
        <v>-5.2697700000000003</v>
      </c>
      <c r="U8" s="4">
        <v>-5.3161199999999997</v>
      </c>
    </row>
    <row r="9" spans="1:33" ht="13.95" customHeight="1" x14ac:dyDescent="0.25">
      <c r="B9" s="4">
        <v>14.533300000000001</v>
      </c>
      <c r="C9" s="4">
        <v>7.8304999999999998</v>
      </c>
      <c r="D9" s="4">
        <v>7.9280999999999997</v>
      </c>
      <c r="E9" s="4">
        <v>5.8195399999999999</v>
      </c>
      <c r="G9" s="4">
        <v>2.0566</v>
      </c>
      <c r="H9" s="4">
        <v>3.5553400000000002</v>
      </c>
      <c r="I9" s="4">
        <v>2.3966799999999999</v>
      </c>
      <c r="J9" s="4">
        <v>3.32714</v>
      </c>
      <c r="M9" s="4">
        <v>61.876420000000003</v>
      </c>
      <c r="N9" s="4">
        <v>18.468579999999999</v>
      </c>
      <c r="O9" s="4">
        <v>59.361890000000002</v>
      </c>
      <c r="P9" s="4">
        <v>19.638719999999999</v>
      </c>
      <c r="R9" s="4">
        <v>-1.7648299999999999</v>
      </c>
      <c r="S9" s="4">
        <v>5.5213099999999997</v>
      </c>
      <c r="T9" s="4">
        <v>-4.7080700000000002</v>
      </c>
      <c r="U9" s="4">
        <v>7.5328109999999997</v>
      </c>
    </row>
    <row r="10" spans="1:33" ht="13.95" customHeight="1" x14ac:dyDescent="0.25">
      <c r="B10" s="4">
        <v>6.5876000000000001</v>
      </c>
      <c r="C10" s="4">
        <v>8.5277999999999992</v>
      </c>
      <c r="D10" s="4">
        <v>4.3853</v>
      </c>
      <c r="E10" s="4">
        <v>7.3454300000000003</v>
      </c>
      <c r="G10" s="4">
        <v>3.3875199999999999</v>
      </c>
      <c r="H10" s="4">
        <v>2.7161200000000001</v>
      </c>
      <c r="I10" s="4">
        <v>2.39629</v>
      </c>
      <c r="J10" s="4">
        <v>3.3207</v>
      </c>
      <c r="M10" s="4">
        <v>23.591239999999999</v>
      </c>
      <c r="N10" s="4">
        <v>42.262430000000002</v>
      </c>
      <c r="O10" s="4">
        <v>33.06926</v>
      </c>
      <c r="P10" s="4">
        <v>18.136230000000001</v>
      </c>
      <c r="R10" s="4">
        <v>-5.0986000000000002</v>
      </c>
      <c r="S10" s="4">
        <v>-10.070499999999999</v>
      </c>
      <c r="T10" s="4">
        <v>-4.8845499999999999</v>
      </c>
      <c r="U10" s="4">
        <v>-1.1102000000000001</v>
      </c>
    </row>
    <row r="11" spans="1:33" ht="13.95" customHeight="1" x14ac:dyDescent="0.25">
      <c r="B11" s="4">
        <v>5.2135499999999997</v>
      </c>
      <c r="C11" s="4">
        <v>4.1265099999999997</v>
      </c>
      <c r="D11" s="4">
        <v>8.6365700000000007</v>
      </c>
      <c r="E11" s="4">
        <v>9.4321599999999997</v>
      </c>
      <c r="G11" s="4">
        <v>4.7292899999999998</v>
      </c>
      <c r="H11" s="4">
        <v>3.1403500000000002</v>
      </c>
      <c r="I11" s="4">
        <v>2.3900299999999999</v>
      </c>
      <c r="J11" s="4">
        <v>2.8045399999999998</v>
      </c>
      <c r="M11" s="4">
        <v>-5.3728100000000003</v>
      </c>
      <c r="N11" s="4">
        <v>-9.8112899999999996</v>
      </c>
      <c r="O11" s="4">
        <v>38.8294</v>
      </c>
      <c r="P11" s="4">
        <v>50.606059999999999</v>
      </c>
      <c r="R11" s="4">
        <v>14.557320000000001</v>
      </c>
      <c r="S11" s="4">
        <v>4.0012040000000004</v>
      </c>
      <c r="T11" s="4">
        <v>-2.53816</v>
      </c>
      <c r="U11" s="4">
        <v>-3.9376899999999999</v>
      </c>
    </row>
    <row r="12" spans="1:33" ht="13.95" customHeight="1" x14ac:dyDescent="0.25">
      <c r="B12" s="4">
        <v>12.706300000000001</v>
      </c>
      <c r="C12" s="4">
        <v>10.3025</v>
      </c>
      <c r="D12" s="4">
        <v>13.513999999999999</v>
      </c>
      <c r="E12" s="4">
        <v>6.5019099999999996</v>
      </c>
      <c r="G12" s="4">
        <v>3.4038599999999999</v>
      </c>
      <c r="H12" s="4">
        <v>5.21244</v>
      </c>
      <c r="I12" s="4">
        <v>2.5521699999999998</v>
      </c>
      <c r="J12" s="4">
        <v>3.3750200000000001</v>
      </c>
      <c r="M12" s="4">
        <v>16.59685</v>
      </c>
      <c r="N12" s="4">
        <v>64.222489999999993</v>
      </c>
      <c r="O12" s="4">
        <v>94.668549999999996</v>
      </c>
      <c r="P12" s="4">
        <v>11.011010000000001</v>
      </c>
      <c r="R12" s="4">
        <v>3.608692</v>
      </c>
      <c r="S12" s="4">
        <v>13.23841</v>
      </c>
      <c r="T12" s="4">
        <v>-6.6246700000000001</v>
      </c>
      <c r="U12" s="4">
        <v>0.36143500000000001</v>
      </c>
    </row>
    <row r="13" spans="1:33" ht="13.95" customHeight="1" x14ac:dyDescent="0.25">
      <c r="B13" s="4">
        <v>8.1720500000000005</v>
      </c>
      <c r="C13" s="4">
        <v>6.7609599999999999</v>
      </c>
      <c r="D13" s="4">
        <v>6.7517300000000002</v>
      </c>
      <c r="E13" s="4">
        <v>5.1222799999999999</v>
      </c>
      <c r="G13" s="4">
        <v>2.60154</v>
      </c>
      <c r="H13" s="4">
        <v>2.9479799999999998</v>
      </c>
      <c r="I13" s="4">
        <v>2.7063000000000001</v>
      </c>
      <c r="J13" s="4">
        <v>3.5285899999999999</v>
      </c>
      <c r="M13" s="4">
        <v>36.625</v>
      </c>
      <c r="N13" s="4">
        <v>10.977959999999999</v>
      </c>
      <c r="O13" s="4">
        <v>43.517760000000003</v>
      </c>
      <c r="P13" s="4">
        <v>-10.984</v>
      </c>
      <c r="R13" s="4">
        <v>-3.2470699999999999</v>
      </c>
      <c r="S13" s="4">
        <v>3.1633179999999999</v>
      </c>
      <c r="T13" s="4">
        <v>6.2225080000000004</v>
      </c>
      <c r="U13" s="4">
        <v>2.8066309999999999</v>
      </c>
    </row>
    <row r="14" spans="1:33" ht="13.95" customHeight="1" x14ac:dyDescent="0.25">
      <c r="B14" s="4">
        <v>5.59964</v>
      </c>
      <c r="C14" s="4">
        <v>10.545299999999999</v>
      </c>
      <c r="D14" s="4">
        <v>10.389099999999999</v>
      </c>
      <c r="E14" s="4">
        <v>6.5353599999999998</v>
      </c>
      <c r="G14" s="4">
        <v>3.2637</v>
      </c>
      <c r="H14" s="4">
        <v>3.0303499999999999</v>
      </c>
      <c r="I14" s="4">
        <v>2.24715</v>
      </c>
      <c r="J14" s="4">
        <v>3.3797799999999998</v>
      </c>
      <c r="M14" s="4">
        <v>21.075790000000001</v>
      </c>
      <c r="N14" s="4">
        <v>42.249049999999997</v>
      </c>
      <c r="O14" s="4">
        <v>60.860590000000002</v>
      </c>
      <c r="P14" s="4">
        <v>9.6876510000000007</v>
      </c>
      <c r="R14" s="4">
        <v>-5.3990299999999998</v>
      </c>
      <c r="S14" s="4">
        <v>-1.1086100000000001</v>
      </c>
      <c r="T14" s="4">
        <v>-5.3865800000000004</v>
      </c>
      <c r="U14" s="4">
        <v>3.1365249999999998</v>
      </c>
    </row>
    <row r="15" spans="1:33" ht="13.95" customHeight="1" x14ac:dyDescent="0.25">
      <c r="B15" s="4">
        <v>3.0203000000000002</v>
      </c>
      <c r="C15" s="4">
        <v>6.2069900000000002</v>
      </c>
      <c r="D15" s="4">
        <v>8.6823200000000007</v>
      </c>
      <c r="E15" s="4">
        <v>8.7784499999999994</v>
      </c>
      <c r="G15" s="4">
        <v>3.0667900000000001</v>
      </c>
      <c r="H15" s="4">
        <v>3.3938000000000001</v>
      </c>
      <c r="I15" s="4">
        <v>2.6079599999999998</v>
      </c>
      <c r="J15" s="4">
        <v>2.79149</v>
      </c>
      <c r="M15" s="4">
        <v>15.953939999999999</v>
      </c>
      <c r="N15" s="4">
        <v>4.510624</v>
      </c>
      <c r="O15" s="4">
        <v>59.398449999999997</v>
      </c>
      <c r="P15" s="4">
        <v>21.55125</v>
      </c>
      <c r="R15" s="4">
        <v>-2.4478499999999999</v>
      </c>
      <c r="S15" s="4">
        <v>-1.3753899999999999</v>
      </c>
      <c r="T15" s="4">
        <v>-11.534599999999999</v>
      </c>
      <c r="U15" s="4">
        <v>-3.3439100000000002</v>
      </c>
    </row>
    <row r="16" spans="1:33" ht="13.95" customHeight="1" x14ac:dyDescent="0.25">
      <c r="B16" s="4">
        <v>4.73848</v>
      </c>
      <c r="C16" s="4">
        <v>9.3058800000000002</v>
      </c>
      <c r="D16" s="4">
        <v>17.492999999999999</v>
      </c>
      <c r="E16" s="4">
        <v>6.6144600000000002</v>
      </c>
      <c r="G16" s="4">
        <v>3.7426599999999999</v>
      </c>
      <c r="H16" s="4">
        <v>2.7633899999999998</v>
      </c>
      <c r="I16" s="4">
        <v>2.6536599999999999</v>
      </c>
      <c r="J16" s="4">
        <v>3.7913600000000001</v>
      </c>
      <c r="M16" s="4">
        <v>20.438659999999999</v>
      </c>
      <c r="N16" s="4">
        <v>27.920210000000001</v>
      </c>
      <c r="O16" s="4">
        <v>49.017029999999998</v>
      </c>
      <c r="P16" s="4">
        <v>23.54129</v>
      </c>
      <c r="R16" s="4">
        <v>-9.6019500000000004</v>
      </c>
      <c r="S16" s="4">
        <v>-0.33887</v>
      </c>
      <c r="T16" s="4">
        <v>2.9768569999999999</v>
      </c>
      <c r="U16" s="4">
        <v>4.637073</v>
      </c>
    </row>
    <row r="17" spans="1:40" ht="13.95" customHeight="1" x14ac:dyDescent="0.25">
      <c r="B17" s="4">
        <v>4.4973099999999997</v>
      </c>
      <c r="C17" s="4">
        <v>8.5230399999999999</v>
      </c>
      <c r="D17" s="4">
        <v>5.4324700000000004</v>
      </c>
      <c r="E17" s="4">
        <v>2.6218499999999998</v>
      </c>
      <c r="G17" s="4">
        <v>3.5138099999999999</v>
      </c>
      <c r="H17" s="4">
        <v>3.4603899999999999</v>
      </c>
      <c r="I17" s="4">
        <v>4.5461900000000002</v>
      </c>
      <c r="J17" s="4">
        <v>3.08514</v>
      </c>
      <c r="M17" s="4">
        <v>-7.5035600000000002</v>
      </c>
      <c r="N17" s="4">
        <v>36.082270000000001</v>
      </c>
      <c r="O17" s="4">
        <v>33.638550000000002</v>
      </c>
      <c r="P17" s="4">
        <v>12.98297</v>
      </c>
      <c r="R17" s="4">
        <v>1.4826859999999999</v>
      </c>
      <c r="S17" s="4">
        <v>3.1191620000000002</v>
      </c>
      <c r="T17" s="4">
        <v>8.8001500000000004</v>
      </c>
      <c r="U17" s="4">
        <v>1.1513100000000001</v>
      </c>
    </row>
    <row r="18" spans="1:40" ht="13.95" customHeight="1" x14ac:dyDescent="0.25">
      <c r="B18" s="4">
        <v>5.8463799999999999</v>
      </c>
      <c r="C18" s="4">
        <v>9.2581000000000007</v>
      </c>
      <c r="D18" s="4">
        <v>10.384399999999999</v>
      </c>
      <c r="E18" s="4">
        <v>2.34145</v>
      </c>
      <c r="G18" s="4">
        <v>2.7804000000000002</v>
      </c>
      <c r="H18" s="4">
        <v>2.3114499999999998</v>
      </c>
      <c r="I18" s="4">
        <v>2.7909799999999998</v>
      </c>
      <c r="J18" s="4">
        <v>2.4721299999999999</v>
      </c>
      <c r="M18" s="4">
        <v>12.167920000000001</v>
      </c>
      <c r="N18" s="4">
        <v>50.453769999999999</v>
      </c>
      <c r="O18" s="4">
        <v>44.669809999999998</v>
      </c>
      <c r="P18" s="4">
        <v>-8.1633300000000002</v>
      </c>
      <c r="R18" s="4">
        <v>-5.1646200000000002</v>
      </c>
      <c r="S18" s="4">
        <v>-3.7535799999999999</v>
      </c>
      <c r="T18" s="4">
        <v>-7.3903800000000004</v>
      </c>
      <c r="U18" s="4">
        <v>-10.2425</v>
      </c>
    </row>
    <row r="21" spans="1:40" x14ac:dyDescent="0.25">
      <c r="A21" s="4" t="s">
        <v>28</v>
      </c>
      <c r="B21" s="4">
        <f>AVERAGE(B4:B18)</f>
        <v>7.3286980000000002</v>
      </c>
      <c r="C21" s="4">
        <f t="shared" ref="C21:U21" si="0">AVERAGE(C4:C18)</f>
        <v>7.5270039999999998</v>
      </c>
      <c r="D21" s="4">
        <f t="shared" si="0"/>
        <v>8.4163266666666665</v>
      </c>
      <c r="E21" s="4">
        <f t="shared" si="0"/>
        <v>6.4832933333333322</v>
      </c>
      <c r="G21" s="4">
        <f t="shared" si="0"/>
        <v>3.217762</v>
      </c>
      <c r="H21" s="4">
        <f t="shared" si="0"/>
        <v>3.163810666666667</v>
      </c>
      <c r="I21" s="4">
        <f t="shared" si="0"/>
        <v>2.8406073333333333</v>
      </c>
      <c r="J21" s="4">
        <f t="shared" si="0"/>
        <v>3.2458746666666665</v>
      </c>
      <c r="M21" s="4">
        <f t="shared" si="0"/>
        <v>23.020840666666665</v>
      </c>
      <c r="N21" s="4">
        <f t="shared" si="0"/>
        <v>21.269202</v>
      </c>
      <c r="O21" s="4">
        <f t="shared" si="0"/>
        <v>43.716711333333336</v>
      </c>
      <c r="P21" s="4">
        <f t="shared" si="0"/>
        <v>22.521255533333338</v>
      </c>
      <c r="R21" s="4">
        <f t="shared" si="0"/>
        <v>-1.1499916000000001</v>
      </c>
      <c r="S21" s="4">
        <f t="shared" si="0"/>
        <v>-1.7399584666666668</v>
      </c>
      <c r="T21" s="4">
        <f t="shared" si="0"/>
        <v>-2.2932871333333327</v>
      </c>
      <c r="U21" s="4">
        <f t="shared" si="0"/>
        <v>0.32030893333333343</v>
      </c>
    </row>
    <row r="22" spans="1:40" x14ac:dyDescent="0.25">
      <c r="A22" s="4" t="s">
        <v>30</v>
      </c>
      <c r="B22" s="4">
        <f>STDEV(B4:B18)/SQRT(15)</f>
        <v>0.83603997299753208</v>
      </c>
      <c r="C22" s="4">
        <f t="shared" ref="C22:U22" si="1">STDEV(C4:C18)/SQRT(15)</f>
        <v>0.55967949039802267</v>
      </c>
      <c r="D22" s="4">
        <f t="shared" si="1"/>
        <v>0.89312779163623446</v>
      </c>
      <c r="E22" s="4">
        <f t="shared" si="1"/>
        <v>0.57251654187594359</v>
      </c>
      <c r="G22" s="4">
        <f t="shared" si="1"/>
        <v>0.16324785908375231</v>
      </c>
      <c r="H22" s="4">
        <f t="shared" si="1"/>
        <v>0.19124091681005206</v>
      </c>
      <c r="I22" s="4">
        <f t="shared" si="1"/>
        <v>0.16709233657291656</v>
      </c>
      <c r="J22" s="4">
        <f t="shared" si="1"/>
        <v>0.11911941155978514</v>
      </c>
      <c r="M22" s="4">
        <f t="shared" si="1"/>
        <v>4.8816454836037639</v>
      </c>
      <c r="N22" s="4">
        <f t="shared" si="1"/>
        <v>5.6313854819020754</v>
      </c>
      <c r="O22" s="4">
        <f t="shared" si="1"/>
        <v>5.1553746597116472</v>
      </c>
      <c r="P22" s="4">
        <f t="shared" si="1"/>
        <v>5.262688084338115</v>
      </c>
      <c r="R22" s="4">
        <f t="shared" si="1"/>
        <v>1.8410073636251378</v>
      </c>
      <c r="S22" s="4">
        <f t="shared" si="1"/>
        <v>1.8884264190636777</v>
      </c>
      <c r="T22" s="4">
        <f t="shared" si="1"/>
        <v>1.6958263508839937</v>
      </c>
      <c r="U22" s="4">
        <f t="shared" si="1"/>
        <v>1.217100292265872</v>
      </c>
    </row>
    <row r="24" spans="1:40" x14ac:dyDescent="0.25">
      <c r="W24" s="3"/>
      <c r="X24" s="3"/>
      <c r="Y24" s="3"/>
    </row>
    <row r="25" spans="1:40" x14ac:dyDescent="0.25"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x14ac:dyDescent="0.25"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x14ac:dyDescent="0.25"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x14ac:dyDescent="0.25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9AEA5-66CB-453B-B97B-F3908989A498}">
  <dimension ref="C1:I10"/>
  <sheetViews>
    <sheetView workbookViewId="0">
      <selection sqref="A1:XFD1048576"/>
    </sheetView>
  </sheetViews>
  <sheetFormatPr defaultRowHeight="13.8" x14ac:dyDescent="0.25"/>
  <cols>
    <col min="1" max="16384" width="8.88671875" style="4"/>
  </cols>
  <sheetData>
    <row r="1" spans="3:9" x14ac:dyDescent="0.25">
      <c r="C1" s="4" t="s">
        <v>334</v>
      </c>
      <c r="D1" s="4" t="s">
        <v>335</v>
      </c>
      <c r="F1" s="4" t="s">
        <v>336</v>
      </c>
      <c r="H1" s="4" t="s">
        <v>141</v>
      </c>
    </row>
    <row r="2" spans="3:9" x14ac:dyDescent="0.25">
      <c r="D2" s="4" t="s">
        <v>337</v>
      </c>
      <c r="E2" s="4" t="s">
        <v>1</v>
      </c>
      <c r="F2" s="4" t="s">
        <v>337</v>
      </c>
      <c r="G2" s="4" t="s">
        <v>1</v>
      </c>
      <c r="H2" s="4" t="s">
        <v>337</v>
      </c>
      <c r="I2" s="4" t="s">
        <v>1</v>
      </c>
    </row>
    <row r="3" spans="3:9" x14ac:dyDescent="0.25">
      <c r="C3" s="4" t="s">
        <v>338</v>
      </c>
      <c r="D3" s="3">
        <v>4.3517400000000004</v>
      </c>
      <c r="E3" s="3">
        <v>3.6807300000000001</v>
      </c>
      <c r="F3" s="3">
        <v>10.757199999999999</v>
      </c>
      <c r="G3" s="3">
        <v>4.05124</v>
      </c>
      <c r="H3" s="3">
        <v>4.2777200000000004</v>
      </c>
      <c r="I3" s="3">
        <v>2.6017000000000001</v>
      </c>
    </row>
    <row r="4" spans="3:9" x14ac:dyDescent="0.25">
      <c r="D4" s="3">
        <v>6.5183299999999997</v>
      </c>
      <c r="E4" s="3">
        <v>4.1676399999999996</v>
      </c>
      <c r="F4" s="3">
        <v>6.6931700000000003</v>
      </c>
      <c r="G4" s="3">
        <v>5.9219099999999996</v>
      </c>
      <c r="H4" s="3">
        <v>10.749599999999999</v>
      </c>
      <c r="I4" s="3">
        <v>2.6494599999999999</v>
      </c>
    </row>
    <row r="5" spans="3:9" x14ac:dyDescent="0.25">
      <c r="D5" s="3">
        <v>7.2513300000000003</v>
      </c>
      <c r="E5" s="3">
        <v>3.4497</v>
      </c>
      <c r="F5" s="3">
        <v>7.8430799999999996</v>
      </c>
      <c r="G5" s="3">
        <v>5.58345</v>
      </c>
      <c r="H5" s="3">
        <v>5.9528800000000004</v>
      </c>
      <c r="I5" s="3">
        <v>5.6284700000000001</v>
      </c>
    </row>
    <row r="6" spans="3:9" x14ac:dyDescent="0.25">
      <c r="D6" s="3">
        <v>6.3299399999999997</v>
      </c>
      <c r="E6" s="3">
        <v>4.74397</v>
      </c>
      <c r="F6" s="3">
        <v>9.4633099999999999</v>
      </c>
      <c r="G6" s="3">
        <v>4.63863</v>
      </c>
      <c r="H6" s="3">
        <v>5.3841299999999999</v>
      </c>
      <c r="I6" s="3">
        <v>3.4809199999999998</v>
      </c>
    </row>
    <row r="7" spans="3:9" x14ac:dyDescent="0.25">
      <c r="D7" s="3">
        <v>5.9988299999999999</v>
      </c>
      <c r="E7" s="3">
        <v>3.0764200000000002</v>
      </c>
      <c r="F7" s="3">
        <v>5.6240399999999999</v>
      </c>
      <c r="G7" s="3">
        <v>3.8229700000000002</v>
      </c>
      <c r="H7" s="3">
        <v>5.7349399999999999</v>
      </c>
      <c r="I7" s="3">
        <v>3.15855</v>
      </c>
    </row>
    <row r="8" spans="3:9" x14ac:dyDescent="0.25">
      <c r="D8" s="3">
        <v>6.8813899999999997</v>
      </c>
      <c r="E8" s="3">
        <v>3.96888</v>
      </c>
      <c r="F8" s="3">
        <v>7.1270899999999999</v>
      </c>
      <c r="G8" s="3">
        <v>2.2645400000000002</v>
      </c>
      <c r="H8" s="3">
        <v>6.6882599999999996</v>
      </c>
      <c r="I8" s="3">
        <v>4.7897400000000001</v>
      </c>
    </row>
    <row r="9" spans="3:9" x14ac:dyDescent="0.25">
      <c r="D9" s="3">
        <v>5.6543700000000001</v>
      </c>
      <c r="E9" s="3">
        <v>2.6864400000000002</v>
      </c>
      <c r="F9" s="3">
        <v>10.8872</v>
      </c>
      <c r="G9" s="3">
        <v>4.8470899999999997</v>
      </c>
      <c r="H9" s="3">
        <v>2.8762500000000002</v>
      </c>
      <c r="I9" s="3">
        <v>3.9460000000000002</v>
      </c>
    </row>
    <row r="10" spans="3:9" x14ac:dyDescent="0.25">
      <c r="D10" s="3">
        <v>4.5905899999999997</v>
      </c>
      <c r="E10" s="3">
        <v>2.7737400000000001</v>
      </c>
      <c r="F10" s="3">
        <v>6.95505</v>
      </c>
      <c r="G10" s="3">
        <v>2.5311300000000001</v>
      </c>
      <c r="H10" s="3">
        <v>4.9862700000000002</v>
      </c>
      <c r="I10" s="3">
        <v>2.9058899999999999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CD6D-C6AC-48BA-B046-ED5ABC7B8C7A}">
  <dimension ref="A1:R10"/>
  <sheetViews>
    <sheetView topLeftCell="B1" workbookViewId="0">
      <selection activeCell="B1" sqref="A1:XFD1048576"/>
    </sheetView>
  </sheetViews>
  <sheetFormatPr defaultRowHeight="13.8" x14ac:dyDescent="0.25"/>
  <cols>
    <col min="1" max="16384" width="8.88671875" style="7"/>
  </cols>
  <sheetData>
    <row r="1" spans="1:18" x14ac:dyDescent="0.25">
      <c r="A1" s="7" t="s">
        <v>166</v>
      </c>
    </row>
    <row r="2" spans="1:18" x14ac:dyDescent="0.25">
      <c r="A2" s="7" t="s">
        <v>219</v>
      </c>
      <c r="C2" s="7" t="s">
        <v>164</v>
      </c>
      <c r="I2" s="11" t="s">
        <v>165</v>
      </c>
      <c r="O2" s="7" t="s">
        <v>162</v>
      </c>
    </row>
    <row r="3" spans="1:18" x14ac:dyDescent="0.25">
      <c r="B3" s="7" t="s">
        <v>76</v>
      </c>
      <c r="C3" s="7">
        <v>7.6000000000000004E-4</v>
      </c>
      <c r="D3" s="7">
        <v>-6.6415499999999996</v>
      </c>
      <c r="E3" s="7">
        <v>2.3210000000000001E-3</v>
      </c>
      <c r="F3" s="7">
        <v>6.6299999999999996E-4</v>
      </c>
      <c r="G3" s="7">
        <v>-1.08E-3</v>
      </c>
      <c r="I3" s="7">
        <v>-2.5200000000000001E-3</v>
      </c>
      <c r="J3" s="7">
        <v>-3.0000000000000001E-3</v>
      </c>
      <c r="K3" s="7">
        <v>-1.8000000000000001E-4</v>
      </c>
      <c r="L3" s="7">
        <v>9.6900000000000003E-4</v>
      </c>
      <c r="M3" s="7">
        <v>4.8760000000000001E-3</v>
      </c>
      <c r="O3" s="7">
        <v>2.6587E-2</v>
      </c>
      <c r="P3" s="7">
        <v>-4.5300000000000002E-3</v>
      </c>
      <c r="Q3" s="7">
        <v>-2.16E-3</v>
      </c>
      <c r="R3" s="7">
        <v>9.6400000000000001E-4</v>
      </c>
    </row>
    <row r="4" spans="1:18" x14ac:dyDescent="0.25">
      <c r="B4" s="7" t="s">
        <v>77</v>
      </c>
      <c r="C4" s="7">
        <v>-14.153600000000001</v>
      </c>
      <c r="D4" s="7">
        <v>57.517220000000002</v>
      </c>
      <c r="E4" s="7">
        <v>-21.1065</v>
      </c>
      <c r="F4" s="7">
        <v>-27.182300000000001</v>
      </c>
      <c r="G4" s="7">
        <v>-30.513300000000001</v>
      </c>
      <c r="I4" s="7">
        <v>-22.743600000000001</v>
      </c>
      <c r="J4" s="7">
        <v>-11.4976</v>
      </c>
      <c r="K4" s="7">
        <v>-9.8213100000000004</v>
      </c>
      <c r="L4" s="7">
        <v>9.3004280000000001</v>
      </c>
      <c r="M4" s="7">
        <v>-6.9056199999999999</v>
      </c>
      <c r="O4" s="7">
        <v>-0.16622999999999999</v>
      </c>
      <c r="P4" s="7">
        <v>-0.83392999999999995</v>
      </c>
      <c r="Q4" s="7">
        <v>5.2865599999999997</v>
      </c>
      <c r="R4" s="7">
        <v>0.69804500000000003</v>
      </c>
    </row>
    <row r="5" spans="1:18" x14ac:dyDescent="0.25">
      <c r="B5" s="7" t="s">
        <v>78</v>
      </c>
      <c r="C5" s="7">
        <v>-128.46199999999999</v>
      </c>
      <c r="D5" s="7">
        <v>-104.003</v>
      </c>
      <c r="E5" s="7">
        <v>-93.061499999999995</v>
      </c>
      <c r="F5" s="7">
        <v>-102.095</v>
      </c>
      <c r="G5" s="7">
        <v>-110.318</v>
      </c>
      <c r="I5" s="7">
        <v>-80.355199999999996</v>
      </c>
      <c r="J5" s="7">
        <v>-72.874700000000004</v>
      </c>
      <c r="K5" s="7">
        <v>-62.945799999999998</v>
      </c>
      <c r="L5" s="7">
        <v>-20.454599999999999</v>
      </c>
      <c r="M5" s="7">
        <v>-27.2057</v>
      </c>
      <c r="O5" s="7">
        <v>-0.66798999999999997</v>
      </c>
      <c r="P5" s="7">
        <v>-2.8994800000000001</v>
      </c>
      <c r="Q5" s="7">
        <v>13.258419999999999</v>
      </c>
      <c r="R5" s="7">
        <v>-21.3461</v>
      </c>
    </row>
    <row r="7" spans="1:18" x14ac:dyDescent="0.25">
      <c r="A7" s="7" t="s">
        <v>220</v>
      </c>
      <c r="C7" s="7" t="s">
        <v>164</v>
      </c>
      <c r="I7" s="11" t="s">
        <v>165</v>
      </c>
      <c r="O7" s="7" t="s">
        <v>162</v>
      </c>
    </row>
    <row r="8" spans="1:18" x14ac:dyDescent="0.25">
      <c r="B8" s="7" t="s">
        <v>163</v>
      </c>
      <c r="C8" s="7">
        <v>-174.357</v>
      </c>
      <c r="D8" s="7">
        <v>-93.116299999999995</v>
      </c>
      <c r="E8" s="7">
        <v>-145.357</v>
      </c>
      <c r="F8" s="7">
        <v>-74.543300000000002</v>
      </c>
      <c r="G8" s="7">
        <v>-170.672</v>
      </c>
      <c r="I8" s="7">
        <v>-64.965500000000006</v>
      </c>
      <c r="J8" s="7">
        <v>-81.063199999999995</v>
      </c>
      <c r="K8" s="7">
        <v>-75.560400000000001</v>
      </c>
      <c r="L8" s="7">
        <v>-115.24299999999999</v>
      </c>
      <c r="M8" s="7">
        <v>-47.9056</v>
      </c>
      <c r="O8" s="7">
        <v>-2.16E-3</v>
      </c>
      <c r="P8" s="7">
        <v>2.1853000000000001E-2</v>
      </c>
      <c r="Q8" s="7">
        <v>-2.9590000000000002E-2</v>
      </c>
      <c r="R8" s="7">
        <v>-9.2000000000000003E-4</v>
      </c>
    </row>
    <row r="9" spans="1:18" x14ac:dyDescent="0.25">
      <c r="B9" s="7" t="s">
        <v>81</v>
      </c>
      <c r="C9" s="7">
        <v>-154.524</v>
      </c>
      <c r="D9" s="7">
        <v>-83.7727</v>
      </c>
      <c r="E9" s="7">
        <v>-132.61099999999999</v>
      </c>
      <c r="F9" s="7">
        <v>-64.798100000000005</v>
      </c>
      <c r="G9" s="7">
        <v>-141.756</v>
      </c>
      <c r="I9" s="7">
        <v>-45.562100000000001</v>
      </c>
      <c r="J9" s="7">
        <v>-69.554699999999997</v>
      </c>
      <c r="K9" s="7">
        <v>-83.862399999999994</v>
      </c>
      <c r="L9" s="7">
        <v>-144.80699999999999</v>
      </c>
      <c r="M9" s="7">
        <v>-30.1632</v>
      </c>
      <c r="O9" s="7">
        <v>10.4975</v>
      </c>
      <c r="P9" s="7">
        <v>-3.3984000000000001</v>
      </c>
      <c r="Q9" s="7">
        <v>-0.10629</v>
      </c>
      <c r="R9" s="7">
        <v>-2.19536</v>
      </c>
    </row>
    <row r="10" spans="1:18" x14ac:dyDescent="0.25">
      <c r="B10" s="7" t="s">
        <v>82</v>
      </c>
      <c r="C10" s="7">
        <v>-90.639200000000002</v>
      </c>
      <c r="D10" s="7">
        <v>-70.071799999999996</v>
      </c>
      <c r="E10" s="7">
        <v>-107.764</v>
      </c>
      <c r="F10" s="7">
        <v>-54.706699999999998</v>
      </c>
      <c r="G10" s="7">
        <v>-20.383800000000001</v>
      </c>
      <c r="I10" s="7">
        <v>-33.549199999999999</v>
      </c>
      <c r="J10" s="7">
        <v>-29.329899999999999</v>
      </c>
      <c r="K10" s="7">
        <v>-2.5624600000000002</v>
      </c>
      <c r="L10" s="7">
        <v>-124.238</v>
      </c>
      <c r="M10" s="7">
        <v>2.3169569999999999</v>
      </c>
      <c r="O10" s="7">
        <v>12.02741</v>
      </c>
      <c r="P10" s="7">
        <v>0.94311599999999995</v>
      </c>
      <c r="Q10" s="7">
        <v>-1.4665299999999999</v>
      </c>
      <c r="R10" s="7">
        <v>2.2853699999999999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E49E-B468-4F90-B0F5-68391289408B}">
  <dimension ref="A1:T60"/>
  <sheetViews>
    <sheetView topLeftCell="D1" workbookViewId="0">
      <selection activeCell="D31" sqref="A1:XFD1048576"/>
    </sheetView>
  </sheetViews>
  <sheetFormatPr defaultRowHeight="13.8" x14ac:dyDescent="0.25"/>
  <cols>
    <col min="1" max="2" width="8.88671875" style="4"/>
    <col min="3" max="3" width="11.109375" style="4" bestFit="1" customWidth="1"/>
    <col min="4" max="16384" width="8.88671875" style="4"/>
  </cols>
  <sheetData>
    <row r="1" spans="1:20" x14ac:dyDescent="0.25">
      <c r="A1" s="4" t="s">
        <v>240</v>
      </c>
      <c r="D1" s="4" t="s">
        <v>243</v>
      </c>
      <c r="M1" s="4" t="s">
        <v>248</v>
      </c>
    </row>
    <row r="2" spans="1:20" x14ac:dyDescent="0.25">
      <c r="C2" s="4" t="s">
        <v>241</v>
      </c>
      <c r="D2" s="3">
        <v>171</v>
      </c>
      <c r="F2" s="4" t="s">
        <v>244</v>
      </c>
      <c r="G2" s="4" t="s">
        <v>129</v>
      </c>
      <c r="H2" s="4" t="s">
        <v>123</v>
      </c>
      <c r="I2" s="4" t="s">
        <v>129</v>
      </c>
      <c r="K2" s="4" t="s">
        <v>246</v>
      </c>
      <c r="M2" s="4">
        <v>1</v>
      </c>
      <c r="N2" s="4">
        <v>2</v>
      </c>
      <c r="O2" s="4">
        <v>3</v>
      </c>
      <c r="P2" s="4">
        <v>4</v>
      </c>
      <c r="Q2" s="4">
        <v>5</v>
      </c>
      <c r="R2" s="4">
        <v>6</v>
      </c>
      <c r="S2" s="4" t="s">
        <v>28</v>
      </c>
      <c r="T2" s="4" t="s">
        <v>30</v>
      </c>
    </row>
    <row r="3" spans="1:20" x14ac:dyDescent="0.25">
      <c r="C3" s="4" t="s">
        <v>242</v>
      </c>
      <c r="D3" s="3">
        <v>246</v>
      </c>
      <c r="F3" s="4" t="s">
        <v>245</v>
      </c>
      <c r="G3" s="3">
        <v>12.4</v>
      </c>
      <c r="H3" s="3">
        <v>53</v>
      </c>
      <c r="I3" s="3">
        <v>8.4</v>
      </c>
      <c r="K3" s="4" t="s">
        <v>247</v>
      </c>
      <c r="L3" s="4" t="s">
        <v>16</v>
      </c>
      <c r="M3" s="3">
        <v>34.435899999999997</v>
      </c>
      <c r="N3" s="3">
        <v>34.162700000000001</v>
      </c>
      <c r="O3" s="3">
        <v>36.373100000000001</v>
      </c>
      <c r="P3" s="3">
        <v>41.261400000000002</v>
      </c>
      <c r="Q3" s="3">
        <v>32.736899999999999</v>
      </c>
      <c r="R3" s="3">
        <v>32.547499999999999</v>
      </c>
      <c r="S3" s="4">
        <f>AVERAGE(M3:R3)</f>
        <v>35.252916666666664</v>
      </c>
      <c r="T3" s="4">
        <f>STDEV(M3:R3)/SQRT(6)</f>
        <v>1.3274334947350266</v>
      </c>
    </row>
    <row r="4" spans="1:20" x14ac:dyDescent="0.25">
      <c r="D4" s="3">
        <v>321</v>
      </c>
      <c r="G4" s="3">
        <v>2.5</v>
      </c>
      <c r="H4" s="3">
        <v>36.799999999999997</v>
      </c>
      <c r="I4" s="3">
        <v>1.9</v>
      </c>
      <c r="K4" s="4" t="s">
        <v>5</v>
      </c>
      <c r="L4" s="4" t="s">
        <v>17</v>
      </c>
      <c r="M4" s="3">
        <v>33.0822</v>
      </c>
      <c r="N4" s="3">
        <v>32.439300000000003</v>
      </c>
      <c r="O4" s="3">
        <v>26.495699999999999</v>
      </c>
      <c r="P4" s="3">
        <v>28.265699999999999</v>
      </c>
      <c r="Q4" s="3">
        <v>31.2013</v>
      </c>
      <c r="R4" s="3">
        <v>30.8811</v>
      </c>
      <c r="S4" s="4">
        <f t="shared" ref="S4:S60" si="0">AVERAGE(M4:R4)</f>
        <v>30.394216666666665</v>
      </c>
      <c r="T4" s="4">
        <f t="shared" ref="T4:T60" si="1">STDEV(M4:R4)/SQRT(6)</f>
        <v>1.0332001182141719</v>
      </c>
    </row>
    <row r="5" spans="1:20" x14ac:dyDescent="0.25">
      <c r="D5" s="3">
        <v>180</v>
      </c>
      <c r="G5" s="3">
        <v>3</v>
      </c>
      <c r="H5" s="3">
        <v>39.799999999999997</v>
      </c>
      <c r="I5" s="3">
        <v>1.7</v>
      </c>
      <c r="L5" s="4" t="s">
        <v>18</v>
      </c>
      <c r="M5" s="3">
        <v>14.289300000000001</v>
      </c>
      <c r="N5" s="3">
        <v>14.624599999999999</v>
      </c>
      <c r="O5" s="3">
        <v>17.0108</v>
      </c>
      <c r="P5" s="3">
        <v>19.1584</v>
      </c>
      <c r="Q5" s="3">
        <v>14.177199999999999</v>
      </c>
      <c r="R5" s="3">
        <v>13.114599999999999</v>
      </c>
      <c r="S5" s="4">
        <f t="shared" si="0"/>
        <v>15.395816666666667</v>
      </c>
      <c r="T5" s="4">
        <f t="shared" si="1"/>
        <v>0.91784775150590636</v>
      </c>
    </row>
    <row r="6" spans="1:20" x14ac:dyDescent="0.25">
      <c r="D6" s="3">
        <v>270</v>
      </c>
      <c r="G6" s="3">
        <v>1.6</v>
      </c>
      <c r="H6" s="3">
        <v>29.6</v>
      </c>
      <c r="I6" s="3">
        <v>0.93</v>
      </c>
      <c r="L6" s="4" t="s">
        <v>19</v>
      </c>
      <c r="M6" s="3">
        <v>11.461600000000001</v>
      </c>
      <c r="N6" s="3">
        <v>12.383800000000001</v>
      </c>
      <c r="O6" s="3">
        <v>12.8629</v>
      </c>
      <c r="P6" s="3">
        <v>13.3188</v>
      </c>
      <c r="Q6" s="3">
        <v>13.4575</v>
      </c>
      <c r="R6" s="3">
        <v>5.4580000000000002</v>
      </c>
      <c r="S6" s="4">
        <f t="shared" si="0"/>
        <v>11.490433333333334</v>
      </c>
      <c r="T6" s="4">
        <f t="shared" si="1"/>
        <v>1.242110139686136</v>
      </c>
    </row>
    <row r="7" spans="1:20" x14ac:dyDescent="0.25">
      <c r="D7" s="3">
        <v>124</v>
      </c>
      <c r="G7" s="3">
        <v>2.5</v>
      </c>
      <c r="H7" s="3">
        <v>28.5</v>
      </c>
      <c r="I7" s="3">
        <v>0.84</v>
      </c>
      <c r="L7" s="4" t="s">
        <v>20</v>
      </c>
      <c r="M7" s="3">
        <v>4.3202999999999996</v>
      </c>
      <c r="N7" s="3">
        <v>4.4137000000000004</v>
      </c>
      <c r="O7" s="3">
        <v>5.5354000000000001</v>
      </c>
      <c r="P7" s="3">
        <v>6.3079000000000001</v>
      </c>
      <c r="Q7" s="3">
        <v>6.6106999999999996</v>
      </c>
      <c r="R7" s="3">
        <v>5.4580000000000002</v>
      </c>
      <c r="S7" s="4">
        <f t="shared" si="0"/>
        <v>5.4409999999999998</v>
      </c>
      <c r="T7" s="4">
        <f t="shared" si="1"/>
        <v>0.38471755180478306</v>
      </c>
    </row>
    <row r="8" spans="1:20" x14ac:dyDescent="0.25">
      <c r="D8" s="3">
        <v>212</v>
      </c>
      <c r="G8" s="3">
        <v>2.8</v>
      </c>
      <c r="H8" s="3">
        <v>8.6999999999999993</v>
      </c>
      <c r="I8" s="3">
        <v>3</v>
      </c>
    </row>
    <row r="9" spans="1:20" x14ac:dyDescent="0.25">
      <c r="D9" s="3">
        <v>314</v>
      </c>
      <c r="G9" s="3">
        <v>2.9</v>
      </c>
      <c r="H9" s="3">
        <v>8.1999999999999993</v>
      </c>
      <c r="I9" s="3">
        <v>2.8</v>
      </c>
    </row>
    <row r="10" spans="1:20" x14ac:dyDescent="0.25">
      <c r="D10" s="3">
        <v>520</v>
      </c>
    </row>
    <row r="11" spans="1:20" x14ac:dyDescent="0.25">
      <c r="D11" s="3">
        <v>158</v>
      </c>
      <c r="M11" s="4" t="s">
        <v>249</v>
      </c>
    </row>
    <row r="12" spans="1:20" x14ac:dyDescent="0.25">
      <c r="M12" s="4">
        <v>1</v>
      </c>
      <c r="N12" s="4">
        <v>2</v>
      </c>
      <c r="O12" s="4">
        <v>3</v>
      </c>
      <c r="P12" s="4">
        <v>4</v>
      </c>
      <c r="Q12" s="4">
        <v>5</v>
      </c>
      <c r="R12" s="4">
        <v>6</v>
      </c>
      <c r="S12" s="4" t="s">
        <v>28</v>
      </c>
      <c r="T12" s="4" t="s">
        <v>30</v>
      </c>
    </row>
    <row r="13" spans="1:20" x14ac:dyDescent="0.25">
      <c r="L13" s="4" t="s">
        <v>16</v>
      </c>
      <c r="M13" s="3">
        <v>33.250100000000003</v>
      </c>
      <c r="N13" s="3">
        <v>32.213900000000002</v>
      </c>
      <c r="O13" s="3">
        <v>29.0852</v>
      </c>
      <c r="P13" s="3">
        <v>36.690399999999997</v>
      </c>
      <c r="Q13" s="3">
        <v>28.9575</v>
      </c>
      <c r="R13" s="3">
        <v>32.6967</v>
      </c>
      <c r="S13" s="4">
        <f t="shared" si="0"/>
        <v>32.148966666666666</v>
      </c>
      <c r="T13" s="4">
        <f t="shared" si="1"/>
        <v>1.1791729467912857</v>
      </c>
    </row>
    <row r="14" spans="1:20" x14ac:dyDescent="0.25">
      <c r="L14" s="4" t="s">
        <v>17</v>
      </c>
      <c r="M14" s="3">
        <v>32.861899999999999</v>
      </c>
      <c r="N14" s="3">
        <v>32.716900000000003</v>
      </c>
      <c r="O14" s="3">
        <v>25.999400000000001</v>
      </c>
      <c r="P14" s="3">
        <v>26.3231</v>
      </c>
      <c r="Q14" s="3">
        <v>34.120600000000003</v>
      </c>
      <c r="R14" s="3">
        <v>31.129300000000001</v>
      </c>
      <c r="S14" s="4">
        <f t="shared" si="0"/>
        <v>30.525200000000002</v>
      </c>
      <c r="T14" s="4">
        <f t="shared" si="1"/>
        <v>1.434062571856602</v>
      </c>
    </row>
    <row r="15" spans="1:20" x14ac:dyDescent="0.25">
      <c r="L15" s="4" t="s">
        <v>18</v>
      </c>
      <c r="M15" s="3">
        <v>15.2974</v>
      </c>
      <c r="N15" s="3">
        <v>16.2745</v>
      </c>
      <c r="O15" s="3">
        <v>22.9481</v>
      </c>
      <c r="P15" s="3">
        <v>20.712199999999999</v>
      </c>
      <c r="Q15" s="3">
        <v>14.6343</v>
      </c>
      <c r="R15" s="3">
        <v>14.1356</v>
      </c>
      <c r="S15" s="4">
        <f t="shared" si="0"/>
        <v>17.33368333333333</v>
      </c>
      <c r="T15" s="4">
        <f t="shared" si="1"/>
        <v>1.4800763033070716</v>
      </c>
    </row>
    <row r="16" spans="1:20" x14ac:dyDescent="0.25">
      <c r="L16" s="4" t="s">
        <v>19</v>
      </c>
      <c r="M16" s="3">
        <v>12.085800000000001</v>
      </c>
      <c r="N16" s="3">
        <v>11.872199999999999</v>
      </c>
      <c r="O16" s="3">
        <v>12.795199999999999</v>
      </c>
      <c r="P16" s="3">
        <v>14.978300000000001</v>
      </c>
      <c r="Q16" s="3">
        <v>13.2387</v>
      </c>
      <c r="R16" s="3">
        <v>5.5644</v>
      </c>
      <c r="S16" s="4">
        <f t="shared" si="0"/>
        <v>11.755766666666666</v>
      </c>
      <c r="T16" s="4">
        <f t="shared" si="1"/>
        <v>1.3180760465331465</v>
      </c>
    </row>
    <row r="17" spans="11:20" x14ac:dyDescent="0.25">
      <c r="L17" s="4" t="s">
        <v>20</v>
      </c>
      <c r="M17" s="3">
        <v>4.6795</v>
      </c>
      <c r="N17" s="3">
        <v>5.0533999999999999</v>
      </c>
      <c r="O17" s="3">
        <v>7.1616</v>
      </c>
      <c r="P17" s="3">
        <v>6.9211</v>
      </c>
      <c r="Q17" s="3">
        <v>7.1250999999999998</v>
      </c>
      <c r="R17" s="3">
        <v>5.5644</v>
      </c>
      <c r="S17" s="4">
        <f t="shared" si="0"/>
        <v>6.0841833333333328</v>
      </c>
      <c r="T17" s="4">
        <f t="shared" si="1"/>
        <v>0.45645693292041478</v>
      </c>
    </row>
    <row r="22" spans="11:20" x14ac:dyDescent="0.25">
      <c r="M22" s="4" t="s">
        <v>248</v>
      </c>
    </row>
    <row r="23" spans="11:20" x14ac:dyDescent="0.25">
      <c r="K23" s="4" t="s">
        <v>250</v>
      </c>
      <c r="M23" s="4">
        <v>1</v>
      </c>
      <c r="N23" s="4">
        <v>2</v>
      </c>
      <c r="O23" s="4">
        <v>3</v>
      </c>
      <c r="P23" s="4">
        <v>4</v>
      </c>
      <c r="Q23" s="4">
        <v>5</v>
      </c>
      <c r="R23" s="4">
        <v>6</v>
      </c>
      <c r="S23" s="4" t="s">
        <v>28</v>
      </c>
      <c r="T23" s="4" t="s">
        <v>30</v>
      </c>
    </row>
    <row r="24" spans="11:20" x14ac:dyDescent="0.25">
      <c r="K24" s="4" t="s">
        <v>6</v>
      </c>
      <c r="L24" s="4" t="s">
        <v>16</v>
      </c>
      <c r="M24" s="3">
        <v>29.863900000000001</v>
      </c>
      <c r="N24" s="3">
        <v>22.642099999999999</v>
      </c>
      <c r="O24" s="3">
        <v>27.709700000000002</v>
      </c>
      <c r="P24" s="3">
        <v>29.492799999999999</v>
      </c>
      <c r="Q24" s="3">
        <v>26.260999999999999</v>
      </c>
      <c r="R24" s="3">
        <v>28.642499999999998</v>
      </c>
      <c r="S24" s="4">
        <f t="shared" si="0"/>
        <v>27.435333333333336</v>
      </c>
      <c r="T24" s="4">
        <f t="shared" si="1"/>
        <v>1.0957155673095298</v>
      </c>
    </row>
    <row r="25" spans="11:20" x14ac:dyDescent="0.25">
      <c r="L25" s="4" t="s">
        <v>17</v>
      </c>
      <c r="M25" s="3">
        <v>34.264800000000001</v>
      </c>
      <c r="N25" s="3">
        <v>34.383699999999997</v>
      </c>
      <c r="O25" s="3">
        <v>35.0334</v>
      </c>
      <c r="P25" s="3">
        <v>26.175699999999999</v>
      </c>
      <c r="Q25" s="3">
        <v>23.025099999999998</v>
      </c>
      <c r="R25" s="3">
        <v>35.140099999999997</v>
      </c>
      <c r="S25" s="4">
        <f t="shared" si="0"/>
        <v>31.33713333333333</v>
      </c>
      <c r="T25" s="4">
        <f t="shared" si="1"/>
        <v>2.173384729658129</v>
      </c>
    </row>
    <row r="26" spans="11:20" x14ac:dyDescent="0.25">
      <c r="L26" s="4" t="s">
        <v>18</v>
      </c>
      <c r="M26" s="3">
        <v>15.404299999999999</v>
      </c>
      <c r="N26" s="3">
        <v>27.6432</v>
      </c>
      <c r="O26" s="3">
        <v>20.945</v>
      </c>
      <c r="P26" s="3">
        <v>19.714400000000001</v>
      </c>
      <c r="Q26" s="3">
        <v>29.279800000000002</v>
      </c>
      <c r="R26" s="3">
        <v>14.753399999999999</v>
      </c>
      <c r="S26" s="4">
        <f t="shared" si="0"/>
        <v>21.29001666666667</v>
      </c>
      <c r="T26" s="4">
        <f t="shared" si="1"/>
        <v>2.4777018833879993</v>
      </c>
    </row>
    <row r="27" spans="11:20" x14ac:dyDescent="0.25">
      <c r="L27" s="4" t="s">
        <v>19</v>
      </c>
      <c r="M27" s="3">
        <v>13.8804</v>
      </c>
      <c r="N27" s="3">
        <v>9.0946999999999996</v>
      </c>
      <c r="O27" s="3">
        <v>9.9434000000000005</v>
      </c>
      <c r="P27" s="3">
        <v>12.936500000000001</v>
      </c>
      <c r="Q27" s="3">
        <v>7.5301</v>
      </c>
      <c r="R27" s="3">
        <v>13.9161</v>
      </c>
      <c r="S27" s="4">
        <f t="shared" si="0"/>
        <v>11.216866666666666</v>
      </c>
      <c r="T27" s="4">
        <f t="shared" si="1"/>
        <v>1.1113800186154976</v>
      </c>
    </row>
    <row r="28" spans="11:20" x14ac:dyDescent="0.25">
      <c r="L28" s="4" t="s">
        <v>20</v>
      </c>
      <c r="M28" s="3">
        <v>5.1021000000000001</v>
      </c>
      <c r="N28" s="3">
        <v>5.1738999999999997</v>
      </c>
      <c r="O28" s="3">
        <v>4.6523000000000003</v>
      </c>
      <c r="P28" s="3">
        <v>8.9369999999999994</v>
      </c>
      <c r="Q28" s="3">
        <v>7.5301</v>
      </c>
      <c r="R28" s="3">
        <v>6.1748000000000003</v>
      </c>
      <c r="S28" s="4">
        <f t="shared" si="0"/>
        <v>6.2617000000000003</v>
      </c>
      <c r="T28" s="4">
        <f t="shared" si="1"/>
        <v>0.68048437699430919</v>
      </c>
    </row>
    <row r="32" spans="11:20" x14ac:dyDescent="0.25">
      <c r="M32" s="4" t="s">
        <v>249</v>
      </c>
    </row>
    <row r="33" spans="11:20" x14ac:dyDescent="0.25">
      <c r="M33" s="4">
        <v>1</v>
      </c>
      <c r="N33" s="4">
        <v>2</v>
      </c>
      <c r="O33" s="4">
        <v>3</v>
      </c>
      <c r="P33" s="4">
        <v>4</v>
      </c>
      <c r="Q33" s="4">
        <v>5</v>
      </c>
      <c r="R33" s="4">
        <v>6</v>
      </c>
      <c r="S33" s="4" t="s">
        <v>28</v>
      </c>
      <c r="T33" s="4" t="s">
        <v>30</v>
      </c>
    </row>
    <row r="34" spans="11:20" x14ac:dyDescent="0.25">
      <c r="L34" s="4" t="s">
        <v>16</v>
      </c>
      <c r="M34" s="3">
        <v>28.846</v>
      </c>
      <c r="N34" s="3">
        <v>20.077400000000001</v>
      </c>
      <c r="O34" s="3">
        <v>21.910799999999998</v>
      </c>
      <c r="P34" s="3">
        <v>15.359500000000001</v>
      </c>
      <c r="Q34" s="3">
        <v>25.4069</v>
      </c>
      <c r="R34" s="3">
        <v>25.902699999999999</v>
      </c>
      <c r="S34" s="4">
        <f t="shared" si="0"/>
        <v>22.917216666666665</v>
      </c>
      <c r="T34" s="4">
        <f t="shared" si="1"/>
        <v>1.9702674951076518</v>
      </c>
    </row>
    <row r="35" spans="11:20" x14ac:dyDescent="0.25">
      <c r="L35" s="4" t="s">
        <v>17</v>
      </c>
      <c r="M35" s="3">
        <v>37.321399999999997</v>
      </c>
      <c r="N35" s="3">
        <v>26.293900000000001</v>
      </c>
      <c r="O35" s="3">
        <v>37.061399999999999</v>
      </c>
      <c r="P35" s="3">
        <v>20.934100000000001</v>
      </c>
      <c r="Q35" s="3">
        <v>27.2545</v>
      </c>
      <c r="R35" s="3">
        <v>34.402799999999999</v>
      </c>
      <c r="S35" s="4">
        <f t="shared" si="0"/>
        <v>30.544683333333335</v>
      </c>
      <c r="T35" s="4">
        <f t="shared" si="1"/>
        <v>2.7357773205455018</v>
      </c>
    </row>
    <row r="36" spans="11:20" x14ac:dyDescent="0.25">
      <c r="L36" s="4" t="s">
        <v>18</v>
      </c>
      <c r="M36" s="3">
        <v>14.478199999999999</v>
      </c>
      <c r="N36" s="3">
        <v>33.318100000000001</v>
      </c>
      <c r="O36" s="3">
        <v>18.7608</v>
      </c>
      <c r="P36" s="3">
        <v>37.261899999999997</v>
      </c>
      <c r="Q36" s="3">
        <v>27.501799999999999</v>
      </c>
      <c r="R36" s="3">
        <v>20.0137</v>
      </c>
      <c r="S36" s="4">
        <f t="shared" si="0"/>
        <v>25.222416666666664</v>
      </c>
      <c r="T36" s="4">
        <f t="shared" si="1"/>
        <v>3.6515122300600051</v>
      </c>
    </row>
    <row r="37" spans="11:20" x14ac:dyDescent="0.25">
      <c r="L37" s="4" t="s">
        <v>19</v>
      </c>
      <c r="M37" s="3">
        <v>11.979799999999999</v>
      </c>
      <c r="N37" s="3">
        <v>13.288500000000001</v>
      </c>
      <c r="O37" s="3">
        <v>14.3626</v>
      </c>
      <c r="P37" s="3">
        <v>16.0579</v>
      </c>
      <c r="Q37" s="3">
        <v>11.415699999999999</v>
      </c>
      <c r="R37" s="3">
        <v>12.0251</v>
      </c>
      <c r="S37" s="4">
        <f t="shared" si="0"/>
        <v>13.188266666666665</v>
      </c>
      <c r="T37" s="4">
        <f t="shared" si="1"/>
        <v>0.72063032439972552</v>
      </c>
    </row>
    <row r="38" spans="11:20" x14ac:dyDescent="0.25">
      <c r="L38" s="4" t="s">
        <v>20</v>
      </c>
      <c r="M38" s="3">
        <v>5.6361999999999997</v>
      </c>
      <c r="N38" s="3">
        <v>5.8863000000000003</v>
      </c>
      <c r="O38" s="3">
        <v>6.4161999999999999</v>
      </c>
      <c r="P38" s="3">
        <v>9.0963999999999992</v>
      </c>
      <c r="Q38" s="3">
        <v>7.0012999999999996</v>
      </c>
      <c r="R38" s="3">
        <v>6.6467999999999998</v>
      </c>
      <c r="S38" s="4">
        <f t="shared" si="0"/>
        <v>6.7805333333333335</v>
      </c>
      <c r="T38" s="4">
        <f t="shared" si="1"/>
        <v>0.50569265215587733</v>
      </c>
    </row>
    <row r="44" spans="11:20" x14ac:dyDescent="0.25">
      <c r="M44" s="4" t="s">
        <v>248</v>
      </c>
    </row>
    <row r="45" spans="11:20" x14ac:dyDescent="0.25">
      <c r="K45" s="4" t="s">
        <v>251</v>
      </c>
      <c r="M45" s="4">
        <v>1</v>
      </c>
      <c r="N45" s="4">
        <v>2</v>
      </c>
      <c r="O45" s="4">
        <v>3</v>
      </c>
      <c r="P45" s="4">
        <v>4</v>
      </c>
      <c r="Q45" s="4">
        <v>5</v>
      </c>
      <c r="R45" s="4">
        <v>6</v>
      </c>
      <c r="S45" s="4" t="s">
        <v>28</v>
      </c>
      <c r="T45" s="4" t="s">
        <v>30</v>
      </c>
    </row>
    <row r="46" spans="11:20" x14ac:dyDescent="0.25">
      <c r="K46" s="4" t="s">
        <v>7</v>
      </c>
      <c r="L46" s="4" t="s">
        <v>16</v>
      </c>
      <c r="M46" s="3">
        <v>21.197099999999999</v>
      </c>
      <c r="N46" s="3">
        <v>20.670400000000001</v>
      </c>
      <c r="O46" s="3">
        <v>26.572700000000001</v>
      </c>
      <c r="P46" s="3">
        <v>21.064900000000002</v>
      </c>
      <c r="Q46" s="3">
        <v>15.609500000000001</v>
      </c>
      <c r="R46" s="3">
        <v>14.452</v>
      </c>
      <c r="S46" s="4">
        <f t="shared" si="0"/>
        <v>19.927766666666667</v>
      </c>
      <c r="T46" s="4">
        <f t="shared" si="1"/>
        <v>1.7911111094637457</v>
      </c>
    </row>
    <row r="47" spans="11:20" x14ac:dyDescent="0.25">
      <c r="L47" s="4" t="s">
        <v>17</v>
      </c>
      <c r="M47" s="3">
        <v>25.2302</v>
      </c>
      <c r="N47" s="3">
        <v>24.447600000000001</v>
      </c>
      <c r="O47" s="3">
        <v>24.800899999999999</v>
      </c>
      <c r="P47" s="3">
        <v>27.741800000000001</v>
      </c>
      <c r="Q47" s="3">
        <v>26.8279</v>
      </c>
      <c r="R47" s="3">
        <v>29.419799999999999</v>
      </c>
      <c r="S47" s="4">
        <f t="shared" si="0"/>
        <v>26.41136666666667</v>
      </c>
      <c r="T47" s="4">
        <f t="shared" si="1"/>
        <v>0.79245107300773532</v>
      </c>
    </row>
    <row r="48" spans="11:20" x14ac:dyDescent="0.25">
      <c r="L48" s="4" t="s">
        <v>18</v>
      </c>
      <c r="M48" s="3">
        <v>29.694099999999999</v>
      </c>
      <c r="N48" s="3">
        <v>29.597799999999999</v>
      </c>
      <c r="O48" s="3">
        <v>26.627600000000001</v>
      </c>
      <c r="P48" s="3">
        <v>26.671700000000001</v>
      </c>
      <c r="Q48" s="3">
        <v>32.220999999999997</v>
      </c>
      <c r="R48" s="3">
        <v>37.1235</v>
      </c>
      <c r="S48" s="4">
        <f t="shared" si="0"/>
        <v>30.322616666666665</v>
      </c>
      <c r="T48" s="4">
        <f t="shared" si="1"/>
        <v>1.609954517663287</v>
      </c>
    </row>
    <row r="49" spans="12:20" x14ac:dyDescent="0.25">
      <c r="L49" s="4" t="s">
        <v>19</v>
      </c>
      <c r="M49" s="3">
        <v>13.7516</v>
      </c>
      <c r="N49" s="3">
        <v>14.8919</v>
      </c>
      <c r="O49" s="3">
        <v>13.0199</v>
      </c>
      <c r="P49" s="3">
        <v>14.0665</v>
      </c>
      <c r="Q49" s="3">
        <v>14.326599999999999</v>
      </c>
      <c r="R49" s="3">
        <v>11.078099999999999</v>
      </c>
      <c r="S49" s="4">
        <f t="shared" si="0"/>
        <v>13.522433333333334</v>
      </c>
      <c r="T49" s="4">
        <f t="shared" si="1"/>
        <v>0.55069513869088937</v>
      </c>
    </row>
    <row r="50" spans="12:20" x14ac:dyDescent="0.25">
      <c r="L50" s="4" t="s">
        <v>20</v>
      </c>
      <c r="M50" s="3">
        <v>8.8482000000000003</v>
      </c>
      <c r="N50" s="3">
        <v>8.4224999999999994</v>
      </c>
      <c r="O50" s="3">
        <v>6.8817000000000004</v>
      </c>
      <c r="P50" s="3">
        <v>9.5828000000000007</v>
      </c>
      <c r="Q50" s="3">
        <v>9.8607999999999993</v>
      </c>
      <c r="R50" s="3">
        <v>7.0041000000000002</v>
      </c>
      <c r="S50" s="4">
        <f t="shared" si="0"/>
        <v>8.433349999999999</v>
      </c>
      <c r="T50" s="4">
        <f t="shared" si="1"/>
        <v>0.5157984210587182</v>
      </c>
    </row>
    <row r="54" spans="12:20" x14ac:dyDescent="0.25">
      <c r="M54" s="4" t="s">
        <v>249</v>
      </c>
    </row>
    <row r="55" spans="12:20" x14ac:dyDescent="0.25">
      <c r="M55" s="4">
        <v>1</v>
      </c>
      <c r="N55" s="4">
        <v>2</v>
      </c>
      <c r="O55" s="4">
        <v>3</v>
      </c>
      <c r="P55" s="4">
        <v>4</v>
      </c>
      <c r="Q55" s="4">
        <v>5</v>
      </c>
      <c r="R55" s="4">
        <v>6</v>
      </c>
      <c r="S55" s="4" t="s">
        <v>28</v>
      </c>
      <c r="T55" s="4" t="s">
        <v>30</v>
      </c>
    </row>
    <row r="56" spans="12:20" x14ac:dyDescent="0.25">
      <c r="L56" s="4" t="s">
        <v>16</v>
      </c>
      <c r="M56" s="3">
        <v>17.8947</v>
      </c>
      <c r="N56" s="3">
        <v>22.62</v>
      </c>
      <c r="O56" s="3">
        <v>28.116399999999999</v>
      </c>
      <c r="P56" s="3">
        <v>20.258800000000001</v>
      </c>
      <c r="Q56" s="3">
        <v>15.9793</v>
      </c>
      <c r="R56" s="3">
        <v>15.1007</v>
      </c>
      <c r="S56" s="4">
        <f t="shared" si="0"/>
        <v>19.994983333333334</v>
      </c>
      <c r="T56" s="4">
        <f t="shared" si="1"/>
        <v>1.9782874114439877</v>
      </c>
    </row>
    <row r="57" spans="12:20" x14ac:dyDescent="0.25">
      <c r="L57" s="4" t="s">
        <v>17</v>
      </c>
      <c r="M57" s="3">
        <v>20.386099999999999</v>
      </c>
      <c r="N57" s="3">
        <v>26.374700000000001</v>
      </c>
      <c r="O57" s="3">
        <v>26.7699</v>
      </c>
      <c r="P57" s="3">
        <v>34.2789</v>
      </c>
      <c r="Q57" s="3">
        <v>21.458600000000001</v>
      </c>
      <c r="R57" s="3">
        <v>23.4679</v>
      </c>
      <c r="S57" s="4">
        <f t="shared" si="0"/>
        <v>25.45601666666666</v>
      </c>
      <c r="T57" s="4">
        <f t="shared" si="1"/>
        <v>2.0497930114065657</v>
      </c>
    </row>
    <row r="58" spans="12:20" x14ac:dyDescent="0.25">
      <c r="L58" s="4" t="s">
        <v>18</v>
      </c>
      <c r="M58" s="3">
        <v>35.412300000000002</v>
      </c>
      <c r="N58" s="3">
        <v>27.395299999999999</v>
      </c>
      <c r="O58" s="3">
        <v>21.481000000000002</v>
      </c>
      <c r="P58" s="3">
        <v>25.658999999999999</v>
      </c>
      <c r="Q58" s="3">
        <v>36.449599999999997</v>
      </c>
      <c r="R58" s="3">
        <v>42.540599999999998</v>
      </c>
      <c r="S58" s="4">
        <f t="shared" si="0"/>
        <v>31.48963333333333</v>
      </c>
      <c r="T58" s="4">
        <f t="shared" si="1"/>
        <v>3.2302994654434798</v>
      </c>
    </row>
    <row r="59" spans="12:20" x14ac:dyDescent="0.25">
      <c r="L59" s="4" t="s">
        <v>19</v>
      </c>
      <c r="M59" s="3">
        <v>16.682700000000001</v>
      </c>
      <c r="N59" s="3">
        <v>13.430099999999999</v>
      </c>
      <c r="O59" s="3">
        <v>14.3329</v>
      </c>
      <c r="P59" s="3">
        <v>10.5284</v>
      </c>
      <c r="Q59" s="3">
        <v>14.176600000000001</v>
      </c>
      <c r="R59" s="3">
        <v>12.1419</v>
      </c>
      <c r="S59" s="4">
        <f t="shared" si="0"/>
        <v>13.548766666666666</v>
      </c>
      <c r="T59" s="4">
        <f t="shared" si="1"/>
        <v>0.85530790388283673</v>
      </c>
    </row>
    <row r="60" spans="12:20" x14ac:dyDescent="0.25">
      <c r="L60" s="4" t="s">
        <v>20</v>
      </c>
      <c r="M60" s="3">
        <v>7.7435</v>
      </c>
      <c r="N60" s="3">
        <v>8.1021000000000001</v>
      </c>
      <c r="O60" s="3">
        <v>7.7340999999999998</v>
      </c>
      <c r="P60" s="3">
        <v>8.0263000000000009</v>
      </c>
      <c r="Q60" s="3">
        <v>9.6837</v>
      </c>
      <c r="R60" s="3">
        <v>5.6490999999999998</v>
      </c>
      <c r="S60" s="4">
        <f t="shared" si="0"/>
        <v>7.8231333333333337</v>
      </c>
      <c r="T60" s="4">
        <f t="shared" si="1"/>
        <v>0.52667183816026442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044F-F2C2-47B3-A819-3F2CFCDCA926}">
  <dimension ref="B1:AJ55"/>
  <sheetViews>
    <sheetView topLeftCell="S1" workbookViewId="0">
      <selection activeCell="S1" sqref="A1:XFD1048576"/>
    </sheetView>
  </sheetViews>
  <sheetFormatPr defaultRowHeight="13.8" x14ac:dyDescent="0.25"/>
  <cols>
    <col min="1" max="16384" width="8.88671875" style="4"/>
  </cols>
  <sheetData>
    <row r="1" spans="2:36" x14ac:dyDescent="0.25">
      <c r="K1" s="4" t="s">
        <v>230</v>
      </c>
      <c r="T1" s="4" t="s">
        <v>234</v>
      </c>
      <c r="V1" s="4" t="s">
        <v>235</v>
      </c>
      <c r="Z1" s="4" t="s">
        <v>234</v>
      </c>
      <c r="AD1" s="4" t="s">
        <v>228</v>
      </c>
      <c r="AE1" s="4" t="s">
        <v>238</v>
      </c>
    </row>
    <row r="2" spans="2:36" x14ac:dyDescent="0.25">
      <c r="B2" s="4" t="s">
        <v>223</v>
      </c>
      <c r="C2" s="4" t="s">
        <v>156</v>
      </c>
      <c r="D2" s="4" t="s">
        <v>157</v>
      </c>
      <c r="F2" s="4" t="s">
        <v>225</v>
      </c>
      <c r="G2" s="4" t="s">
        <v>156</v>
      </c>
      <c r="H2" s="4" t="s">
        <v>158</v>
      </c>
      <c r="J2" s="4" t="s">
        <v>227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S2" s="4" t="s">
        <v>236</v>
      </c>
      <c r="T2" s="4" t="s">
        <v>159</v>
      </c>
      <c r="U2" s="4" t="s">
        <v>158</v>
      </c>
      <c r="V2" s="4" t="s">
        <v>159</v>
      </c>
      <c r="W2" s="4" t="s">
        <v>158</v>
      </c>
      <c r="Y2" s="4" t="s">
        <v>333</v>
      </c>
      <c r="Z2" s="4" t="s">
        <v>195</v>
      </c>
      <c r="AA2" s="4" t="s">
        <v>229</v>
      </c>
      <c r="AB2" s="4" t="s">
        <v>195</v>
      </c>
      <c r="AD2" s="4" t="s">
        <v>16</v>
      </c>
      <c r="AE2" s="4">
        <v>50.438299999999998</v>
      </c>
      <c r="AF2" s="4">
        <v>49.382399999999997</v>
      </c>
      <c r="AG2" s="4">
        <v>35.849899999999998</v>
      </c>
      <c r="AH2" s="4">
        <v>53.009599999999999</v>
      </c>
      <c r="AI2" s="4">
        <v>44.763300000000001</v>
      </c>
      <c r="AJ2" s="4">
        <v>49.177100000000003</v>
      </c>
    </row>
    <row r="3" spans="2:36" x14ac:dyDescent="0.25">
      <c r="B3" s="4" t="s">
        <v>224</v>
      </c>
      <c r="C3" s="4">
        <v>80</v>
      </c>
      <c r="D3" s="4">
        <v>67</v>
      </c>
      <c r="F3" s="4" t="s">
        <v>226</v>
      </c>
      <c r="G3" s="4">
        <v>236</v>
      </c>
      <c r="H3" s="4">
        <v>171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T3" s="4">
        <v>61</v>
      </c>
      <c r="U3" s="4">
        <v>60</v>
      </c>
      <c r="V3" s="3">
        <v>67</v>
      </c>
      <c r="W3" s="3">
        <v>63</v>
      </c>
      <c r="Y3" s="4" t="s">
        <v>237</v>
      </c>
      <c r="Z3" s="3">
        <v>75</v>
      </c>
      <c r="AA3" s="3">
        <v>76.7</v>
      </c>
      <c r="AB3" s="3">
        <v>73.3</v>
      </c>
      <c r="AD3" s="4" t="s">
        <v>17</v>
      </c>
      <c r="AE3" s="4">
        <v>17.5687</v>
      </c>
      <c r="AF3" s="4">
        <v>19.624300000000002</v>
      </c>
      <c r="AG3" s="4">
        <v>21.571100000000001</v>
      </c>
      <c r="AH3" s="4">
        <v>20.9635</v>
      </c>
      <c r="AI3" s="4">
        <v>17.4467</v>
      </c>
      <c r="AJ3" s="4">
        <v>17.423400000000001</v>
      </c>
    </row>
    <row r="4" spans="2:36" x14ac:dyDescent="0.25">
      <c r="C4" s="4">
        <v>76</v>
      </c>
      <c r="D4" s="4">
        <v>74</v>
      </c>
      <c r="G4" s="4">
        <v>198</v>
      </c>
      <c r="H4" s="4">
        <v>205</v>
      </c>
      <c r="K4" s="4">
        <v>2</v>
      </c>
      <c r="L4" s="4">
        <v>1</v>
      </c>
      <c r="M4" s="4">
        <v>1</v>
      </c>
      <c r="N4" s="4">
        <v>2</v>
      </c>
      <c r="O4" s="4">
        <v>0</v>
      </c>
      <c r="P4" s="4">
        <v>1</v>
      </c>
      <c r="T4" s="4">
        <v>60</v>
      </c>
      <c r="U4" s="4">
        <v>62</v>
      </c>
      <c r="V4" s="3">
        <v>71</v>
      </c>
      <c r="W4" s="3">
        <v>70</v>
      </c>
      <c r="Z4" s="3">
        <v>63.33</v>
      </c>
      <c r="AA4" s="3">
        <v>65</v>
      </c>
      <c r="AB4" s="3">
        <v>75</v>
      </c>
      <c r="AD4" s="4" t="s">
        <v>18</v>
      </c>
      <c r="AE4" s="4">
        <v>8.0309000000000008</v>
      </c>
      <c r="AF4" s="4">
        <v>9.8201999999999998</v>
      </c>
      <c r="AG4" s="4">
        <v>10.0867</v>
      </c>
      <c r="AH4" s="4">
        <v>12.5139</v>
      </c>
      <c r="AI4" s="4">
        <v>10.961399999999999</v>
      </c>
      <c r="AJ4" s="4">
        <v>8.1107999999999993</v>
      </c>
    </row>
    <row r="5" spans="2:36" x14ac:dyDescent="0.25">
      <c r="C5" s="4">
        <v>78</v>
      </c>
      <c r="D5" s="4">
        <v>90</v>
      </c>
      <c r="G5" s="4">
        <v>178</v>
      </c>
      <c r="H5" s="4">
        <v>214</v>
      </c>
      <c r="K5" s="4">
        <v>3</v>
      </c>
      <c r="L5" s="4">
        <v>3</v>
      </c>
      <c r="M5" s="4">
        <v>3</v>
      </c>
      <c r="N5" s="4">
        <v>3</v>
      </c>
      <c r="O5" s="4">
        <v>2</v>
      </c>
      <c r="P5" s="4">
        <v>3</v>
      </c>
      <c r="T5" s="4">
        <v>59</v>
      </c>
      <c r="U5" s="4">
        <v>60</v>
      </c>
      <c r="V5" s="3">
        <v>63</v>
      </c>
      <c r="W5" s="3">
        <v>63</v>
      </c>
      <c r="Z5" s="3">
        <v>78.3</v>
      </c>
      <c r="AA5" s="3">
        <v>75</v>
      </c>
      <c r="AB5" s="3">
        <v>71.599999999999994</v>
      </c>
      <c r="AD5" s="4" t="s">
        <v>19</v>
      </c>
      <c r="AE5" s="4">
        <v>12.635</v>
      </c>
      <c r="AF5" s="4">
        <v>13.2509</v>
      </c>
      <c r="AG5" s="4">
        <v>19.8428</v>
      </c>
      <c r="AH5" s="4">
        <v>7.0523999999999996</v>
      </c>
      <c r="AI5" s="4">
        <v>17.4876</v>
      </c>
      <c r="AJ5" s="4">
        <v>12.7117</v>
      </c>
    </row>
    <row r="6" spans="2:36" x14ac:dyDescent="0.25">
      <c r="C6" s="4">
        <v>84</v>
      </c>
      <c r="D6" s="4">
        <v>75</v>
      </c>
      <c r="G6" s="4">
        <v>183</v>
      </c>
      <c r="H6" s="4">
        <v>195</v>
      </c>
      <c r="K6" s="4">
        <v>5</v>
      </c>
      <c r="L6" s="4">
        <v>4</v>
      </c>
      <c r="M6" s="4">
        <v>5</v>
      </c>
      <c r="N6" s="4">
        <v>5</v>
      </c>
      <c r="O6" s="4">
        <v>4</v>
      </c>
      <c r="P6" s="4">
        <v>5</v>
      </c>
      <c r="T6" s="4">
        <v>59</v>
      </c>
      <c r="U6" s="4">
        <v>59</v>
      </c>
      <c r="V6" s="3">
        <v>49</v>
      </c>
      <c r="W6" s="3">
        <v>48</v>
      </c>
      <c r="Z6" s="3">
        <v>61.67</v>
      </c>
      <c r="AA6" s="3">
        <v>60</v>
      </c>
      <c r="AB6" s="3">
        <v>58.3</v>
      </c>
      <c r="AD6" s="4" t="s">
        <v>20</v>
      </c>
      <c r="AE6" s="4">
        <v>6.3669000000000002</v>
      </c>
      <c r="AF6" s="4">
        <v>5.2018000000000004</v>
      </c>
      <c r="AG6" s="4">
        <v>9.7074999999999996</v>
      </c>
      <c r="AH6" s="4">
        <v>1.673</v>
      </c>
      <c r="AI6" s="4">
        <v>6.9534000000000002</v>
      </c>
      <c r="AJ6" s="4">
        <v>7.1909000000000001</v>
      </c>
    </row>
    <row r="7" spans="2:36" x14ac:dyDescent="0.25">
      <c r="C7" s="4">
        <v>82</v>
      </c>
      <c r="D7" s="4">
        <v>78</v>
      </c>
      <c r="G7" s="4">
        <v>185</v>
      </c>
      <c r="H7" s="4">
        <v>191</v>
      </c>
      <c r="K7" s="4">
        <v>7</v>
      </c>
      <c r="L7" s="4">
        <v>8</v>
      </c>
      <c r="M7" s="4">
        <v>7</v>
      </c>
      <c r="N7" s="4">
        <v>6</v>
      </c>
      <c r="O7" s="4">
        <v>8</v>
      </c>
      <c r="P7" s="4">
        <v>8</v>
      </c>
      <c r="T7" s="4">
        <v>58</v>
      </c>
      <c r="U7" s="4">
        <v>57</v>
      </c>
      <c r="V7" s="3">
        <v>60</v>
      </c>
      <c r="W7" s="3">
        <v>59</v>
      </c>
      <c r="Z7" s="3">
        <v>73.3</v>
      </c>
      <c r="AA7" s="3">
        <v>76.7</v>
      </c>
      <c r="AB7" s="3">
        <v>76.7</v>
      </c>
    </row>
    <row r="8" spans="2:36" x14ac:dyDescent="0.25">
      <c r="C8" s="4">
        <v>90</v>
      </c>
      <c r="D8" s="4">
        <v>102</v>
      </c>
      <c r="G8" s="4">
        <v>211</v>
      </c>
      <c r="H8" s="4">
        <v>170</v>
      </c>
      <c r="K8" s="4">
        <v>9</v>
      </c>
      <c r="L8" s="4">
        <v>9</v>
      </c>
      <c r="M8" s="4">
        <v>9</v>
      </c>
      <c r="N8" s="4">
        <v>8</v>
      </c>
      <c r="O8" s="4">
        <v>9</v>
      </c>
      <c r="P8" s="4">
        <v>8</v>
      </c>
      <c r="T8" s="4">
        <v>60</v>
      </c>
      <c r="U8" s="4">
        <v>63</v>
      </c>
      <c r="V8" s="3">
        <v>65</v>
      </c>
      <c r="W8" s="3">
        <v>65</v>
      </c>
      <c r="Z8" s="3">
        <v>58.3</v>
      </c>
      <c r="AA8" s="3">
        <v>58.3</v>
      </c>
      <c r="AB8" s="3">
        <v>66.7</v>
      </c>
    </row>
    <row r="9" spans="2:36" x14ac:dyDescent="0.25">
      <c r="K9" s="4">
        <v>10</v>
      </c>
      <c r="L9" s="4">
        <v>10</v>
      </c>
      <c r="M9" s="4">
        <v>9</v>
      </c>
      <c r="N9" s="4">
        <v>10</v>
      </c>
      <c r="O9" s="4">
        <v>10</v>
      </c>
      <c r="P9" s="4">
        <v>10</v>
      </c>
      <c r="AE9" s="4" t="s">
        <v>239</v>
      </c>
    </row>
    <row r="10" spans="2:36" x14ac:dyDescent="0.25">
      <c r="K10" s="4">
        <v>10</v>
      </c>
      <c r="L10" s="4">
        <v>10</v>
      </c>
      <c r="M10" s="4">
        <v>10</v>
      </c>
      <c r="N10" s="4">
        <v>10</v>
      </c>
      <c r="O10" s="4">
        <v>10</v>
      </c>
      <c r="P10" s="4">
        <v>10</v>
      </c>
      <c r="AD10" s="4" t="s">
        <v>16</v>
      </c>
      <c r="AE10" s="4">
        <v>48.258899999999997</v>
      </c>
      <c r="AF10" s="4">
        <v>47.612499999999997</v>
      </c>
      <c r="AG10" s="4">
        <v>33.9664</v>
      </c>
      <c r="AH10" s="4">
        <v>51.331200000000003</v>
      </c>
      <c r="AI10" s="4">
        <v>45.274700000000003</v>
      </c>
      <c r="AJ10" s="4">
        <v>50.266300000000001</v>
      </c>
    </row>
    <row r="11" spans="2:36" x14ac:dyDescent="0.25">
      <c r="K11" s="4">
        <v>10</v>
      </c>
      <c r="L11" s="4">
        <v>10</v>
      </c>
      <c r="M11" s="4">
        <v>10</v>
      </c>
      <c r="N11" s="4">
        <v>10</v>
      </c>
      <c r="O11" s="4">
        <v>10</v>
      </c>
      <c r="P11" s="4">
        <v>10</v>
      </c>
      <c r="AD11" s="4" t="s">
        <v>17</v>
      </c>
      <c r="AE11" s="4">
        <v>17.117699999999999</v>
      </c>
      <c r="AF11" s="4">
        <v>18.8645</v>
      </c>
      <c r="AG11" s="4">
        <v>23.138000000000002</v>
      </c>
      <c r="AH11" s="4">
        <v>19.073699999999999</v>
      </c>
      <c r="AI11" s="4">
        <v>18.1995</v>
      </c>
      <c r="AJ11" s="4">
        <v>16.116599999999998</v>
      </c>
    </row>
    <row r="12" spans="2:36" x14ac:dyDescent="0.25">
      <c r="K12" s="4">
        <v>10</v>
      </c>
      <c r="L12" s="4">
        <v>10</v>
      </c>
      <c r="M12" s="4">
        <v>10</v>
      </c>
      <c r="N12" s="4">
        <v>10</v>
      </c>
      <c r="O12" s="4">
        <v>10</v>
      </c>
      <c r="P12" s="4">
        <v>10</v>
      </c>
      <c r="V12" s="3"/>
      <c r="W12" s="3"/>
      <c r="X12" s="3"/>
      <c r="Y12" s="3"/>
      <c r="Z12" s="3"/>
      <c r="AA12" s="3"/>
      <c r="AD12" s="4" t="s">
        <v>18</v>
      </c>
      <c r="AE12" s="4">
        <v>9.0230999999999995</v>
      </c>
      <c r="AF12" s="4">
        <v>13.6228</v>
      </c>
      <c r="AG12" s="4">
        <v>12.828799999999999</v>
      </c>
      <c r="AH12" s="4">
        <v>11.694900000000001</v>
      </c>
      <c r="AI12" s="4">
        <v>10.4283</v>
      </c>
      <c r="AJ12" s="4">
        <v>7.8318000000000003</v>
      </c>
    </row>
    <row r="13" spans="2:36" x14ac:dyDescent="0.25">
      <c r="V13" s="3"/>
      <c r="W13" s="3"/>
      <c r="X13" s="3"/>
      <c r="Y13" s="3"/>
      <c r="Z13" s="3"/>
      <c r="AA13" s="3"/>
      <c r="AD13" s="4" t="s">
        <v>19</v>
      </c>
      <c r="AE13" s="4">
        <v>13.950900000000001</v>
      </c>
      <c r="AF13" s="4">
        <v>13.6228</v>
      </c>
      <c r="AG13" s="4">
        <v>18.436900000000001</v>
      </c>
      <c r="AH13" s="4">
        <v>11.0709</v>
      </c>
      <c r="AI13" s="4">
        <v>15.963800000000001</v>
      </c>
      <c r="AJ13" s="4">
        <v>14.1556</v>
      </c>
    </row>
    <row r="14" spans="2:36" x14ac:dyDescent="0.25">
      <c r="AD14" s="4" t="s">
        <v>20</v>
      </c>
      <c r="AE14" s="4">
        <v>8.3145000000000007</v>
      </c>
      <c r="AF14" s="4">
        <v>7.9961000000000002</v>
      </c>
      <c r="AG14" s="4">
        <v>7.9695999999999998</v>
      </c>
      <c r="AH14" s="4">
        <v>2.6229</v>
      </c>
      <c r="AI14" s="4">
        <v>6.7918000000000003</v>
      </c>
      <c r="AJ14" s="4">
        <v>7.6879</v>
      </c>
    </row>
    <row r="15" spans="2:36" x14ac:dyDescent="0.25">
      <c r="K15" s="4" t="s">
        <v>231</v>
      </c>
    </row>
    <row r="16" spans="2:36" x14ac:dyDescent="0.25"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1:16" x14ac:dyDescent="0.25"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1:16" x14ac:dyDescent="0.25">
      <c r="K18" s="4">
        <v>2</v>
      </c>
      <c r="L18" s="4">
        <v>2</v>
      </c>
      <c r="M18" s="4">
        <v>1</v>
      </c>
      <c r="N18" s="4">
        <v>2</v>
      </c>
      <c r="O18" s="4">
        <v>0</v>
      </c>
      <c r="P18" s="4">
        <v>1</v>
      </c>
    </row>
    <row r="19" spans="11:16" x14ac:dyDescent="0.25">
      <c r="K19" s="4">
        <v>3</v>
      </c>
      <c r="L19" s="4">
        <v>4</v>
      </c>
      <c r="M19" s="4">
        <v>4</v>
      </c>
      <c r="N19" s="4">
        <v>4</v>
      </c>
      <c r="O19" s="4">
        <v>2</v>
      </c>
      <c r="P19" s="4">
        <v>3</v>
      </c>
    </row>
    <row r="20" spans="11:16" x14ac:dyDescent="0.25">
      <c r="K20" s="4">
        <v>5</v>
      </c>
      <c r="L20" s="4">
        <v>5</v>
      </c>
      <c r="M20" s="4">
        <v>5</v>
      </c>
      <c r="N20" s="4">
        <v>6</v>
      </c>
      <c r="O20" s="4">
        <v>4</v>
      </c>
      <c r="P20" s="4">
        <v>7</v>
      </c>
    </row>
    <row r="21" spans="11:16" x14ac:dyDescent="0.25">
      <c r="K21" s="4">
        <v>6</v>
      </c>
      <c r="L21" s="4">
        <v>7</v>
      </c>
      <c r="M21" s="4">
        <v>7</v>
      </c>
      <c r="N21" s="4">
        <v>6</v>
      </c>
      <c r="O21" s="4">
        <v>7</v>
      </c>
      <c r="P21" s="4">
        <v>8</v>
      </c>
    </row>
    <row r="22" spans="11:16" x14ac:dyDescent="0.25">
      <c r="K22" s="4">
        <v>9</v>
      </c>
      <c r="L22" s="4">
        <v>9</v>
      </c>
      <c r="M22" s="4">
        <v>9</v>
      </c>
      <c r="N22" s="4">
        <v>8</v>
      </c>
      <c r="O22" s="4">
        <v>9</v>
      </c>
      <c r="P22" s="4">
        <v>9</v>
      </c>
    </row>
    <row r="23" spans="11:16" x14ac:dyDescent="0.25">
      <c r="K23" s="4">
        <v>10</v>
      </c>
      <c r="L23" s="4">
        <v>10</v>
      </c>
      <c r="M23" s="4">
        <v>9</v>
      </c>
      <c r="N23" s="4">
        <v>8</v>
      </c>
      <c r="O23" s="4">
        <v>10</v>
      </c>
      <c r="P23" s="4">
        <v>10</v>
      </c>
    </row>
    <row r="24" spans="11:16" x14ac:dyDescent="0.25">
      <c r="K24" s="4">
        <v>10</v>
      </c>
      <c r="L24" s="4">
        <v>10</v>
      </c>
      <c r="M24" s="4">
        <v>10</v>
      </c>
      <c r="N24" s="4">
        <v>10</v>
      </c>
      <c r="O24" s="4">
        <v>10</v>
      </c>
      <c r="P24" s="4">
        <v>10</v>
      </c>
    </row>
    <row r="25" spans="11:16" x14ac:dyDescent="0.25">
      <c r="K25" s="4">
        <v>10</v>
      </c>
      <c r="L25" s="4">
        <v>10</v>
      </c>
      <c r="M25" s="4">
        <v>10</v>
      </c>
      <c r="N25" s="4">
        <v>10</v>
      </c>
      <c r="O25" s="4">
        <v>10</v>
      </c>
      <c r="P25" s="4">
        <v>10</v>
      </c>
    </row>
    <row r="26" spans="11:16" x14ac:dyDescent="0.25">
      <c r="K26" s="4">
        <v>10</v>
      </c>
      <c r="L26" s="4">
        <v>10</v>
      </c>
      <c r="M26" s="4">
        <v>10</v>
      </c>
      <c r="N26" s="4">
        <v>10</v>
      </c>
      <c r="O26" s="4">
        <v>10</v>
      </c>
      <c r="P26" s="4">
        <v>10</v>
      </c>
    </row>
    <row r="29" spans="11:16" x14ac:dyDescent="0.25">
      <c r="K29" s="4" t="s">
        <v>232</v>
      </c>
    </row>
    <row r="30" spans="11:16" x14ac:dyDescent="0.25"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1:16" x14ac:dyDescent="0.25"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1:16" x14ac:dyDescent="0.25">
      <c r="K32" s="3">
        <v>0</v>
      </c>
      <c r="L32" s="3">
        <v>3</v>
      </c>
      <c r="M32" s="3">
        <v>1</v>
      </c>
      <c r="N32" s="3">
        <v>0</v>
      </c>
      <c r="O32" s="3">
        <v>0</v>
      </c>
      <c r="P32" s="3">
        <v>0</v>
      </c>
    </row>
    <row r="33" spans="11:16" x14ac:dyDescent="0.25">
      <c r="K33" s="3">
        <v>4</v>
      </c>
      <c r="L33" s="3">
        <v>7</v>
      </c>
      <c r="M33" s="3">
        <v>4</v>
      </c>
      <c r="N33" s="3">
        <v>2</v>
      </c>
      <c r="O33" s="3">
        <v>2</v>
      </c>
      <c r="P33" s="3">
        <v>3</v>
      </c>
    </row>
    <row r="34" spans="11:16" x14ac:dyDescent="0.25">
      <c r="K34" s="3">
        <v>9</v>
      </c>
      <c r="L34" s="3">
        <v>8</v>
      </c>
      <c r="M34" s="3">
        <v>6</v>
      </c>
      <c r="N34" s="3">
        <v>3</v>
      </c>
      <c r="O34" s="3">
        <v>5</v>
      </c>
      <c r="P34" s="3">
        <v>8</v>
      </c>
    </row>
    <row r="35" spans="11:16" x14ac:dyDescent="0.25">
      <c r="K35" s="3">
        <v>9</v>
      </c>
      <c r="L35" s="3">
        <v>8</v>
      </c>
      <c r="M35" s="3">
        <v>7</v>
      </c>
      <c r="N35" s="3">
        <v>5</v>
      </c>
      <c r="O35" s="3">
        <v>8</v>
      </c>
      <c r="P35" s="3">
        <v>9</v>
      </c>
    </row>
    <row r="36" spans="11:16" x14ac:dyDescent="0.25">
      <c r="K36" s="3">
        <v>10</v>
      </c>
      <c r="L36" s="3">
        <v>10</v>
      </c>
      <c r="M36" s="3">
        <v>10</v>
      </c>
      <c r="N36" s="3">
        <v>6</v>
      </c>
      <c r="O36" s="3">
        <v>10</v>
      </c>
      <c r="P36" s="3">
        <v>10</v>
      </c>
    </row>
    <row r="37" spans="11:16" x14ac:dyDescent="0.25">
      <c r="K37" s="3">
        <v>10</v>
      </c>
      <c r="L37" s="3">
        <v>10</v>
      </c>
      <c r="M37" s="3">
        <v>10</v>
      </c>
      <c r="N37" s="3">
        <v>8</v>
      </c>
      <c r="O37" s="3">
        <v>10</v>
      </c>
      <c r="P37" s="3">
        <v>10</v>
      </c>
    </row>
    <row r="38" spans="11:16" x14ac:dyDescent="0.25">
      <c r="K38" s="3">
        <v>10</v>
      </c>
      <c r="L38" s="3">
        <v>10</v>
      </c>
      <c r="M38" s="3">
        <v>10</v>
      </c>
      <c r="N38" s="3">
        <v>10</v>
      </c>
      <c r="O38" s="3">
        <v>10</v>
      </c>
      <c r="P38" s="3">
        <v>10</v>
      </c>
    </row>
    <row r="39" spans="11:16" x14ac:dyDescent="0.25">
      <c r="K39" s="3">
        <v>10</v>
      </c>
      <c r="L39" s="3">
        <v>10</v>
      </c>
      <c r="M39" s="3">
        <v>10</v>
      </c>
      <c r="N39" s="3">
        <v>10</v>
      </c>
      <c r="O39" s="3">
        <v>10</v>
      </c>
      <c r="P39" s="3">
        <v>10</v>
      </c>
    </row>
    <row r="40" spans="11:16" x14ac:dyDescent="0.25">
      <c r="K40" s="3">
        <v>10</v>
      </c>
      <c r="L40" s="3">
        <v>10</v>
      </c>
      <c r="M40" s="3">
        <v>10</v>
      </c>
      <c r="N40" s="3">
        <v>10</v>
      </c>
      <c r="O40" s="3">
        <v>10</v>
      </c>
      <c r="P40" s="3">
        <v>10</v>
      </c>
    </row>
    <row r="44" spans="11:16" x14ac:dyDescent="0.25">
      <c r="K44" s="4" t="s">
        <v>233</v>
      </c>
    </row>
    <row r="45" spans="11:16" x14ac:dyDescent="0.25"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</row>
    <row r="46" spans="11:16" x14ac:dyDescent="0.25"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spans="11:16" x14ac:dyDescent="0.25">
      <c r="K47" s="3">
        <v>0</v>
      </c>
      <c r="L47" s="3">
        <v>3</v>
      </c>
      <c r="M47" s="3">
        <v>1</v>
      </c>
      <c r="N47" s="3">
        <v>0</v>
      </c>
      <c r="O47" s="3">
        <v>0</v>
      </c>
      <c r="P47" s="3">
        <v>1</v>
      </c>
    </row>
    <row r="48" spans="11:16" x14ac:dyDescent="0.25">
      <c r="K48" s="3">
        <v>4</v>
      </c>
      <c r="L48" s="3">
        <v>6</v>
      </c>
      <c r="M48" s="3">
        <v>4</v>
      </c>
      <c r="N48" s="3">
        <v>2</v>
      </c>
      <c r="O48" s="3">
        <v>3</v>
      </c>
      <c r="P48" s="3">
        <v>3</v>
      </c>
    </row>
    <row r="49" spans="11:16" x14ac:dyDescent="0.25">
      <c r="K49" s="3">
        <v>6</v>
      </c>
      <c r="L49" s="3">
        <v>7</v>
      </c>
      <c r="M49" s="3">
        <v>6</v>
      </c>
      <c r="N49" s="3">
        <v>3</v>
      </c>
      <c r="O49" s="3">
        <v>5</v>
      </c>
      <c r="P49" s="3">
        <v>7</v>
      </c>
    </row>
    <row r="50" spans="11:16" x14ac:dyDescent="0.25">
      <c r="K50" s="3">
        <v>8</v>
      </c>
      <c r="L50" s="3">
        <v>9</v>
      </c>
      <c r="M50" s="3">
        <v>7</v>
      </c>
      <c r="N50" s="3">
        <v>5</v>
      </c>
      <c r="O50" s="3">
        <v>7</v>
      </c>
      <c r="P50" s="3">
        <v>9</v>
      </c>
    </row>
    <row r="51" spans="11:16" x14ac:dyDescent="0.25">
      <c r="K51" s="3">
        <v>10</v>
      </c>
      <c r="L51" s="3">
        <v>10</v>
      </c>
      <c r="M51" s="3">
        <v>10</v>
      </c>
      <c r="N51" s="3">
        <v>6</v>
      </c>
      <c r="O51" s="3">
        <v>9</v>
      </c>
      <c r="P51" s="3">
        <v>10</v>
      </c>
    </row>
    <row r="52" spans="11:16" x14ac:dyDescent="0.25">
      <c r="K52" s="3">
        <v>10</v>
      </c>
      <c r="L52" s="3">
        <v>10</v>
      </c>
      <c r="M52" s="3">
        <v>10</v>
      </c>
      <c r="N52" s="3">
        <v>7</v>
      </c>
      <c r="O52" s="3">
        <v>10</v>
      </c>
      <c r="P52" s="3">
        <v>10</v>
      </c>
    </row>
    <row r="53" spans="11:16" x14ac:dyDescent="0.25">
      <c r="K53" s="3">
        <v>10</v>
      </c>
      <c r="L53" s="3">
        <v>10</v>
      </c>
      <c r="M53" s="3">
        <v>10</v>
      </c>
      <c r="N53" s="3">
        <v>10</v>
      </c>
      <c r="O53" s="3">
        <v>10</v>
      </c>
      <c r="P53" s="3">
        <v>10</v>
      </c>
    </row>
    <row r="54" spans="11:16" x14ac:dyDescent="0.25">
      <c r="K54" s="3">
        <v>10</v>
      </c>
      <c r="L54" s="3">
        <v>10</v>
      </c>
      <c r="M54" s="3">
        <v>10</v>
      </c>
      <c r="N54" s="3">
        <v>10</v>
      </c>
      <c r="O54" s="3">
        <v>10</v>
      </c>
      <c r="P54" s="3">
        <v>10</v>
      </c>
    </row>
    <row r="55" spans="11:16" x14ac:dyDescent="0.25">
      <c r="K55" s="3">
        <v>10</v>
      </c>
      <c r="L55" s="3">
        <v>10</v>
      </c>
      <c r="M55" s="3">
        <v>10</v>
      </c>
      <c r="N55" s="3">
        <v>10</v>
      </c>
      <c r="O55" s="3">
        <v>10</v>
      </c>
      <c r="P55" s="3">
        <v>10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678A-1C69-46F0-BF56-95002C332392}">
  <dimension ref="B1:H10"/>
  <sheetViews>
    <sheetView topLeftCell="C1" workbookViewId="0">
      <selection activeCell="J7" sqref="J7"/>
    </sheetView>
  </sheetViews>
  <sheetFormatPr defaultRowHeight="13.8" x14ac:dyDescent="0.25"/>
  <cols>
    <col min="2" max="2" width="18.44140625" bestFit="1" customWidth="1"/>
  </cols>
  <sheetData>
    <row r="1" spans="2:8" x14ac:dyDescent="0.25">
      <c r="B1" t="s">
        <v>367</v>
      </c>
      <c r="C1" t="s">
        <v>349</v>
      </c>
      <c r="D1">
        <v>1</v>
      </c>
      <c r="E1">
        <v>2</v>
      </c>
      <c r="F1">
        <v>3</v>
      </c>
      <c r="G1">
        <v>4</v>
      </c>
    </row>
    <row r="2" spans="2:8" x14ac:dyDescent="0.25">
      <c r="B2" t="s">
        <v>358</v>
      </c>
      <c r="C2" t="s">
        <v>350</v>
      </c>
      <c r="D2" s="6">
        <v>44</v>
      </c>
      <c r="E2" s="6">
        <v>44</v>
      </c>
      <c r="F2" s="6">
        <v>48</v>
      </c>
      <c r="G2" s="6">
        <v>60</v>
      </c>
      <c r="H2" s="6"/>
    </row>
    <row r="3" spans="2:8" x14ac:dyDescent="0.25">
      <c r="B3" t="s">
        <v>359</v>
      </c>
      <c r="C3" t="s">
        <v>351</v>
      </c>
      <c r="D3" s="6">
        <v>36</v>
      </c>
      <c r="E3" s="6">
        <v>32</v>
      </c>
      <c r="F3" s="6">
        <v>32</v>
      </c>
      <c r="G3" s="6">
        <v>16</v>
      </c>
      <c r="H3" s="6"/>
    </row>
    <row r="4" spans="2:8" x14ac:dyDescent="0.25">
      <c r="B4" t="s">
        <v>360</v>
      </c>
      <c r="C4" s="6" t="s">
        <v>352</v>
      </c>
      <c r="D4" s="6">
        <v>0</v>
      </c>
      <c r="E4" s="6">
        <v>8</v>
      </c>
      <c r="F4" s="6">
        <v>12</v>
      </c>
      <c r="G4" s="6">
        <v>4</v>
      </c>
      <c r="H4" s="6"/>
    </row>
    <row r="5" spans="2:8" x14ac:dyDescent="0.25">
      <c r="C5" t="s">
        <v>353</v>
      </c>
      <c r="D5">
        <f>SUM(D2:D4)</f>
        <v>80</v>
      </c>
      <c r="E5">
        <v>68</v>
      </c>
      <c r="F5">
        <v>68</v>
      </c>
      <c r="G5">
        <v>72</v>
      </c>
    </row>
    <row r="7" spans="2:8" x14ac:dyDescent="0.25">
      <c r="C7" s="6"/>
      <c r="D7" s="6"/>
      <c r="E7" s="6"/>
      <c r="F7" s="6"/>
      <c r="G7" s="6"/>
      <c r="H7" s="6" t="s">
        <v>354</v>
      </c>
    </row>
    <row r="8" spans="2:8" x14ac:dyDescent="0.25">
      <c r="B8" t="s">
        <v>358</v>
      </c>
      <c r="C8" s="6" t="s">
        <v>355</v>
      </c>
      <c r="D8" s="6">
        <v>55</v>
      </c>
      <c r="E8" s="6">
        <v>52.3</v>
      </c>
      <c r="F8" s="6">
        <v>52.2</v>
      </c>
      <c r="G8" s="6">
        <v>75</v>
      </c>
      <c r="H8" s="6">
        <f>AVERAGE(D8:G8)</f>
        <v>58.625</v>
      </c>
    </row>
    <row r="9" spans="2:8" x14ac:dyDescent="0.25">
      <c r="B9" t="s">
        <v>359</v>
      </c>
      <c r="C9" t="s">
        <v>356</v>
      </c>
      <c r="D9" s="6">
        <v>45</v>
      </c>
      <c r="E9" s="6">
        <v>38.1</v>
      </c>
      <c r="F9" s="6">
        <v>34.799999999999997</v>
      </c>
      <c r="G9" s="6">
        <v>20</v>
      </c>
      <c r="H9" s="6">
        <f t="shared" ref="H9:H10" si="0">AVERAGE(D9:G9)</f>
        <v>34.474999999999994</v>
      </c>
    </row>
    <row r="10" spans="2:8" x14ac:dyDescent="0.25">
      <c r="B10" t="s">
        <v>360</v>
      </c>
      <c r="C10" t="s">
        <v>357</v>
      </c>
      <c r="D10" s="6">
        <v>0</v>
      </c>
      <c r="E10" s="6">
        <v>9.5</v>
      </c>
      <c r="F10" s="6">
        <v>13</v>
      </c>
      <c r="G10" s="6">
        <v>5</v>
      </c>
      <c r="H10" s="6">
        <f t="shared" si="0"/>
        <v>6.875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A7C4-D373-4224-9ABE-FB9C3F5B7D90}">
  <dimension ref="B1:J9"/>
  <sheetViews>
    <sheetView workbookViewId="0">
      <selection activeCell="E14" sqref="E14"/>
    </sheetView>
  </sheetViews>
  <sheetFormatPr defaultRowHeight="13.8" x14ac:dyDescent="0.25"/>
  <sheetData>
    <row r="1" spans="2:10" x14ac:dyDescent="0.25">
      <c r="B1" t="s">
        <v>346</v>
      </c>
      <c r="C1" t="s">
        <v>7</v>
      </c>
      <c r="D1" t="s">
        <v>6</v>
      </c>
      <c r="E1" t="s">
        <v>347</v>
      </c>
      <c r="G1" t="s">
        <v>348</v>
      </c>
      <c r="H1" t="s">
        <v>7</v>
      </c>
      <c r="I1" t="s">
        <v>6</v>
      </c>
      <c r="J1" t="s">
        <v>347</v>
      </c>
    </row>
    <row r="2" spans="2:10" x14ac:dyDescent="0.25">
      <c r="C2" s="1">
        <v>1.4511259999999999</v>
      </c>
      <c r="D2" s="1">
        <v>1.398995</v>
      </c>
      <c r="E2" s="1">
        <v>2.584384</v>
      </c>
      <c r="H2" s="1">
        <v>3.2424400000000002</v>
      </c>
      <c r="I2" s="1">
        <v>5.9005179999999999</v>
      </c>
      <c r="J2" s="1">
        <v>3.2599999999999999E-3</v>
      </c>
    </row>
    <row r="3" spans="2:10" x14ac:dyDescent="0.25">
      <c r="C3" s="1">
        <v>0.95379599999999998</v>
      </c>
      <c r="D3" s="1">
        <v>1.395275</v>
      </c>
      <c r="E3" s="1">
        <v>3.0857899999999998</v>
      </c>
      <c r="H3" s="1">
        <v>1.418749</v>
      </c>
      <c r="I3" s="1">
        <v>4.4964199999999996</v>
      </c>
      <c r="J3" s="1">
        <v>1.0150000000000001E-3</v>
      </c>
    </row>
    <row r="4" spans="2:10" x14ac:dyDescent="0.25">
      <c r="C4" s="1">
        <v>0.87178199999999995</v>
      </c>
      <c r="D4" s="1">
        <v>1.1835979999999999</v>
      </c>
      <c r="E4" s="1">
        <v>3.3796189999999999</v>
      </c>
      <c r="H4" s="1">
        <v>0.47728500000000001</v>
      </c>
      <c r="I4" s="1">
        <v>1.3069919999999999</v>
      </c>
      <c r="J4" s="1">
        <v>4.2370999999999999E-2</v>
      </c>
    </row>
    <row r="5" spans="2:10" x14ac:dyDescent="0.25">
      <c r="C5" s="1">
        <v>0.86277199999999998</v>
      </c>
      <c r="D5" s="1">
        <v>2.2219600000000002</v>
      </c>
      <c r="E5" s="1">
        <v>4.7310290000000004</v>
      </c>
      <c r="H5" s="1">
        <v>0.74309700000000001</v>
      </c>
      <c r="I5" s="1">
        <v>4.0472010000000003</v>
      </c>
      <c r="J5" s="1">
        <v>4.986E-3</v>
      </c>
    </row>
    <row r="6" spans="2:10" x14ac:dyDescent="0.25">
      <c r="C6" s="1">
        <v>0.88185400000000003</v>
      </c>
      <c r="D6" s="1">
        <v>1.649851</v>
      </c>
      <c r="E6" s="1">
        <v>4.0614350000000004</v>
      </c>
      <c r="H6" s="1">
        <v>1.12856</v>
      </c>
      <c r="I6" s="1">
        <v>3.1331150000000001</v>
      </c>
      <c r="J6" s="1">
        <v>8.4333000000000005E-2</v>
      </c>
    </row>
    <row r="7" spans="2:10" x14ac:dyDescent="0.25">
      <c r="C7" s="1">
        <v>0.92794699999999997</v>
      </c>
      <c r="D7" s="1">
        <v>1.6380669999999999</v>
      </c>
      <c r="E7" s="1">
        <v>2.2883270000000002</v>
      </c>
      <c r="H7" s="1">
        <v>0.37149599999999999</v>
      </c>
      <c r="I7" s="1">
        <v>2.8515320000000002</v>
      </c>
      <c r="J7" s="1">
        <v>7.443E-3</v>
      </c>
    </row>
    <row r="8" spans="2:10" x14ac:dyDescent="0.25">
      <c r="C8" s="1">
        <v>1.0844020000000001</v>
      </c>
      <c r="D8" s="1">
        <v>1.9738690000000001</v>
      </c>
      <c r="E8" s="1">
        <v>2.7413479999999999</v>
      </c>
      <c r="H8" s="1">
        <v>0.238541</v>
      </c>
      <c r="I8" s="1">
        <v>5.7272879999999997</v>
      </c>
      <c r="J8" s="1">
        <v>2.6759999999999999E-2</v>
      </c>
    </row>
    <row r="9" spans="2:10" x14ac:dyDescent="0.25">
      <c r="C9" s="1">
        <v>0.96631999999999996</v>
      </c>
      <c r="D9" s="1">
        <v>1.999606</v>
      </c>
      <c r="E9" s="1">
        <v>4.3272709999999996</v>
      </c>
      <c r="H9" s="1">
        <v>0.38080900000000001</v>
      </c>
      <c r="I9" s="1">
        <v>0.97782100000000005</v>
      </c>
      <c r="J9" s="1">
        <v>0.103875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Fig S1</vt:lpstr>
      <vt:lpstr>Fig S2</vt:lpstr>
      <vt:lpstr>Fig S3</vt:lpstr>
      <vt:lpstr>Fig. S5</vt:lpstr>
      <vt:lpstr>Fig S6</vt:lpstr>
      <vt:lpstr>Fig. S7</vt:lpstr>
      <vt:lpstr>Fig S8</vt:lpstr>
      <vt:lpstr>Fig S9</vt:lpstr>
      <vt:lpstr>Fig. S10</vt:lpstr>
      <vt:lpstr>Fig. S11</vt:lpstr>
      <vt:lpstr>Fig S12</vt:lpstr>
      <vt:lpstr>Fig S13</vt:lpstr>
      <vt:lpstr>Fig S14</vt:lpstr>
      <vt:lpstr>Fig S15</vt:lpstr>
      <vt:lpstr>Fig S16</vt:lpstr>
      <vt:lpstr>Fig 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Xiangying Xu</dc:creator>
  <cp:lastModifiedBy>Cheng Xiao</cp:lastModifiedBy>
  <dcterms:created xsi:type="dcterms:W3CDTF">2024-10-20T12:26:44Z</dcterms:created>
  <dcterms:modified xsi:type="dcterms:W3CDTF">2025-04-19T02:47:36Z</dcterms:modified>
</cp:coreProperties>
</file>