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D:\工作资料\参与工作\嫦娥6-李老师\Prof Li\附件图\"/>
    </mc:Choice>
  </mc:AlternateContent>
  <xr:revisionPtr revIDLastSave="0" documentId="13_ncr:1_{66AE9AF9-9BD6-400C-AA7C-C7F4320543CE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Hysteresis parameter" sheetId="11" r:id="rId1"/>
    <sheet name="Susceptibility" sheetId="17" r:id="rId2"/>
    <sheet name="Is FeO" sheetId="4" r:id="rId3"/>
  </sheets>
  <definedNames>
    <definedName name="_xlnm._FilterDatabase" localSheetId="0" hidden="1">'Hysteresis parameter'!$E$1:$P$74</definedName>
    <definedName name="OLE_LINK1" localSheetId="1">Susceptibility!$E$54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9" i="4" l="1"/>
  <c r="J89" i="4" s="1"/>
  <c r="O73" i="11"/>
  <c r="O74" i="11"/>
  <c r="O77" i="11"/>
  <c r="O78" i="11"/>
  <c r="O79" i="11"/>
  <c r="O81" i="11"/>
  <c r="O76" i="11"/>
  <c r="J83" i="17" l="1"/>
  <c r="I83" i="17"/>
  <c r="J73" i="17"/>
  <c r="I73" i="17"/>
  <c r="J63" i="17"/>
  <c r="I63" i="17"/>
  <c r="L2" i="4" l="1"/>
  <c r="L87" i="4"/>
  <c r="J87" i="4" s="1"/>
  <c r="L78" i="4"/>
  <c r="O16" i="11" l="1"/>
  <c r="O17" i="11"/>
  <c r="O19" i="11"/>
  <c r="O20" i="11"/>
  <c r="O23" i="11"/>
  <c r="O24" i="11"/>
  <c r="O25" i="11"/>
  <c r="O22" i="11"/>
  <c r="O27" i="11"/>
  <c r="O28" i="11"/>
  <c r="O29" i="11"/>
  <c r="O30" i="11"/>
  <c r="O31" i="11"/>
  <c r="O32" i="11"/>
  <c r="O52" i="11"/>
  <c r="O53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8" i="11"/>
  <c r="O49" i="11"/>
  <c r="O51" i="11"/>
  <c r="O54" i="11"/>
  <c r="O55" i="11"/>
  <c r="O57" i="11"/>
  <c r="O58" i="11"/>
  <c r="O59" i="11"/>
  <c r="O60" i="11"/>
  <c r="O61" i="11"/>
  <c r="O63" i="11"/>
  <c r="O64" i="11"/>
  <c r="O65" i="11"/>
  <c r="O67" i="11"/>
  <c r="O68" i="11"/>
  <c r="O71" i="11"/>
  <c r="O72" i="11"/>
  <c r="O69" i="11"/>
  <c r="O70" i="11"/>
  <c r="O2" i="11"/>
  <c r="O3" i="11"/>
  <c r="O4" i="11"/>
  <c r="O5" i="11"/>
  <c r="O6" i="11"/>
  <c r="O7" i="11"/>
  <c r="O9" i="11"/>
  <c r="O10" i="11"/>
  <c r="O11" i="11"/>
  <c r="O12" i="11"/>
  <c r="O13" i="11"/>
  <c r="O15" i="11"/>
  <c r="N5" i="11"/>
  <c r="N6" i="11"/>
  <c r="N9" i="11"/>
  <c r="N11" i="11"/>
  <c r="N12" i="11"/>
  <c r="N13" i="11"/>
  <c r="N15" i="11"/>
  <c r="N16" i="11"/>
  <c r="N17" i="11"/>
  <c r="N19" i="11"/>
  <c r="N20" i="11"/>
  <c r="N21" i="11"/>
  <c r="N23" i="11"/>
  <c r="N24" i="11"/>
  <c r="N25" i="11"/>
  <c r="N27" i="11"/>
  <c r="N29" i="11"/>
  <c r="N30" i="11"/>
  <c r="N52" i="11"/>
  <c r="N53" i="11"/>
  <c r="N39" i="11"/>
  <c r="N40" i="11"/>
  <c r="N42" i="11"/>
  <c r="N44" i="11"/>
  <c r="N45" i="11"/>
  <c r="N46" i="11"/>
  <c r="N47" i="11"/>
  <c r="N49" i="11"/>
  <c r="N51" i="11"/>
  <c r="N54" i="11"/>
  <c r="N55" i="11"/>
  <c r="N57" i="11"/>
  <c r="N58" i="11"/>
  <c r="N59" i="11"/>
  <c r="N60" i="11"/>
  <c r="N61" i="11"/>
  <c r="N63" i="11"/>
  <c r="N64" i="11"/>
  <c r="N65" i="11"/>
  <c r="N66" i="11"/>
  <c r="N67" i="11"/>
  <c r="N68" i="11"/>
  <c r="N71" i="11"/>
  <c r="N73" i="11"/>
  <c r="N69" i="11"/>
  <c r="N70" i="11"/>
  <c r="N74" i="11"/>
  <c r="N77" i="11"/>
  <c r="N79" i="11"/>
  <c r="N78" i="11"/>
  <c r="N2" i="11"/>
  <c r="N3" i="11"/>
  <c r="N4" i="11"/>
  <c r="N76" i="11"/>
  <c r="M19" i="11"/>
  <c r="M20" i="11"/>
  <c r="M25" i="11"/>
  <c r="M27" i="11"/>
  <c r="M29" i="11"/>
  <c r="M30" i="11"/>
  <c r="M31" i="11"/>
  <c r="M53" i="11"/>
  <c r="M33" i="11"/>
  <c r="M34" i="11"/>
  <c r="M35" i="11"/>
  <c r="M36" i="11"/>
  <c r="M37" i="11"/>
  <c r="M39" i="11"/>
  <c r="M41" i="11"/>
  <c r="M42" i="11"/>
  <c r="M43" i="11"/>
  <c r="M44" i="11"/>
  <c r="M45" i="11"/>
  <c r="M46" i="11"/>
  <c r="M49" i="11"/>
  <c r="M51" i="11"/>
  <c r="M55" i="11"/>
  <c r="M63" i="11"/>
  <c r="M64" i="11"/>
  <c r="M65" i="11"/>
  <c r="M67" i="11"/>
  <c r="M68" i="11"/>
  <c r="M69" i="11"/>
  <c r="M70" i="11"/>
  <c r="M9" i="11"/>
  <c r="M11" i="11"/>
  <c r="M12" i="11"/>
  <c r="M13" i="11"/>
  <c r="M15" i="11"/>
  <c r="M16" i="11"/>
  <c r="M77" i="11"/>
  <c r="M79" i="11"/>
  <c r="M78" i="11"/>
  <c r="M2" i="11"/>
  <c r="M3" i="11"/>
  <c r="M4" i="11"/>
  <c r="M5" i="11"/>
  <c r="M6" i="11"/>
  <c r="M76" i="11"/>
  <c r="L31" i="4" l="1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" i="4"/>
  <c r="L5" i="4"/>
  <c r="L6" i="4"/>
  <c r="L7" i="4"/>
  <c r="L8" i="4"/>
  <c r="L9" i="4"/>
  <c r="L10" i="4"/>
  <c r="L11" i="4"/>
  <c r="L12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80" i="4"/>
  <c r="L81" i="4"/>
  <c r="L82" i="4"/>
  <c r="L83" i="4"/>
  <c r="L84" i="4"/>
  <c r="L85" i="4"/>
</calcChain>
</file>

<file path=xl/sharedStrings.xml><?xml version="1.0" encoding="utf-8"?>
<sst xmlns="http://schemas.openxmlformats.org/spreadsheetml/2006/main" count="1485" uniqueCount="216">
  <si>
    <t>Sample</t>
  </si>
  <si>
    <t>CE5C0600</t>
  </si>
  <si>
    <t>Reference</t>
  </si>
  <si>
    <t>Basalt</t>
  </si>
  <si>
    <t>CE5Z0204YJ</t>
  </si>
  <si>
    <t>82b</t>
  </si>
  <si>
    <t>82a</t>
  </si>
  <si>
    <t>13-1</t>
  </si>
  <si>
    <t>38-2</t>
  </si>
  <si>
    <t>38-1</t>
  </si>
  <si>
    <t>221d</t>
  </si>
  <si>
    <t>50-1</t>
  </si>
  <si>
    <t>b</t>
  </si>
  <si>
    <t>a</t>
  </si>
  <si>
    <t>29-1</t>
  </si>
  <si>
    <t>225S2</t>
  </si>
  <si>
    <t>310a</t>
  </si>
  <si>
    <t>12A2</t>
  </si>
  <si>
    <t>234c</t>
  </si>
  <si>
    <t>Type</t>
  </si>
  <si>
    <t>Subsample</t>
  </si>
  <si>
    <r>
      <t>Fe</t>
    </r>
    <r>
      <rPr>
        <b/>
        <vertAlign val="superscript"/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>C/FeO</t>
    </r>
  </si>
  <si>
    <t>Tikoo et al. 2012</t>
  </si>
  <si>
    <t>Nagata et al. 1971</t>
  </si>
  <si>
    <t>Fuller et al. 1979</t>
  </si>
  <si>
    <t>Gattacceca et al. 2010</t>
  </si>
  <si>
    <t>Gose et al. 1972</t>
  </si>
  <si>
    <t>Nagata et al. 1972</t>
  </si>
  <si>
    <t>Nagata et al. 1973</t>
  </si>
  <si>
    <t>Pearce et al. 1973</t>
  </si>
  <si>
    <t>Pearce et al. 1974</t>
  </si>
  <si>
    <t>Rochette et al. 2010</t>
  </si>
  <si>
    <t>Tikoo et al. 2014</t>
  </si>
  <si>
    <t>Soil</t>
  </si>
  <si>
    <r>
      <t>Fe</t>
    </r>
    <r>
      <rPr>
        <b/>
        <vertAlign val="superscript"/>
        <sz val="10"/>
        <rFont val="Arial"/>
        <family val="2"/>
      </rPr>
      <t>0</t>
    </r>
    <r>
      <rPr>
        <b/>
        <sz val="10"/>
        <rFont val="Arial"/>
        <family val="2"/>
      </rPr>
      <t xml:space="preserve"> [wt.%]</t>
    </r>
  </si>
  <si>
    <t>CE5-0600-01</t>
  </si>
  <si>
    <t>CE5-0906-01</t>
  </si>
  <si>
    <t>CE5-0204-01</t>
  </si>
  <si>
    <t>Mare basalt</t>
  </si>
  <si>
    <t>FeO [wt.%]</t>
    <phoneticPr fontId="14" type="noConversion"/>
  </si>
  <si>
    <t>Nagata et al. 1971</t>
    <phoneticPr fontId="14" type="noConversion"/>
  </si>
  <si>
    <t>Qian et al., 2024</t>
    <phoneticPr fontId="14" type="noConversion"/>
  </si>
  <si>
    <r>
      <rPr>
        <b/>
        <i/>
        <sz val="10"/>
        <rFont val="Arial"/>
        <family val="2"/>
      </rPr>
      <t>B</t>
    </r>
    <r>
      <rPr>
        <b/>
        <vertAlign val="subscript"/>
        <sz val="10"/>
        <rFont val="Arial"/>
        <family val="2"/>
      </rPr>
      <t>c</t>
    </r>
    <r>
      <rPr>
        <b/>
        <sz val="10"/>
        <rFont val="Arial"/>
        <family val="2"/>
      </rPr>
      <t xml:space="preserve"> [mT]</t>
    </r>
    <phoneticPr fontId="14" type="noConversion"/>
  </si>
  <si>
    <t>Fuller and Cisowski, 1987</t>
  </si>
  <si>
    <t>Collinson et al., 1973</t>
  </si>
  <si>
    <t>Brecher et al. (1973 and 1974)</t>
  </si>
  <si>
    <t>Pearce et al. (1973 and 1974)</t>
  </si>
  <si>
    <t>Morris, 1980</t>
    <phoneticPr fontId="14" type="noConversion"/>
  </si>
  <si>
    <t>Mission</t>
    <phoneticPr fontId="14" type="noConversion"/>
  </si>
  <si>
    <t>CE5</t>
    <phoneticPr fontId="14" type="noConversion"/>
  </si>
  <si>
    <t>Landing place</t>
    <phoneticPr fontId="14" type="noConversion"/>
  </si>
  <si>
    <t>Highland or mare</t>
    <phoneticPr fontId="14" type="noConversion"/>
  </si>
  <si>
    <t>Apollo 11</t>
    <phoneticPr fontId="14" type="noConversion"/>
  </si>
  <si>
    <t>Apollo 12</t>
    <phoneticPr fontId="14" type="noConversion"/>
  </si>
  <si>
    <t>Apollo 14</t>
  </si>
  <si>
    <t>Apollo 15</t>
  </si>
  <si>
    <t>Apollo 16</t>
  </si>
  <si>
    <t>Apollo 16</t>
    <phoneticPr fontId="14" type="noConversion"/>
  </si>
  <si>
    <t>Apollo 17</t>
    <phoneticPr fontId="14" type="noConversion"/>
  </si>
  <si>
    <t>Descartes Highlands</t>
  </si>
  <si>
    <t>Mare</t>
    <phoneticPr fontId="14" type="noConversion"/>
  </si>
  <si>
    <t>topsoil</t>
    <phoneticPr fontId="14" type="noConversion"/>
  </si>
  <si>
    <t>Mare Tranquillitatis</t>
    <phoneticPr fontId="14" type="noConversion"/>
  </si>
  <si>
    <t>Oceanus Procellarum</t>
  </si>
  <si>
    <t>Fra Mauro Formation</t>
  </si>
  <si>
    <t>Mare Imbrium</t>
  </si>
  <si>
    <t>Taurus-Littrow</t>
  </si>
  <si>
    <t xml:space="preserve">Highland </t>
  </si>
  <si>
    <t>Mare Imbrium</t>
    <phoneticPr fontId="14" type="noConversion"/>
  </si>
  <si>
    <t>Taurus-Littrow</t>
    <phoneticPr fontId="14" type="noConversion"/>
  </si>
  <si>
    <t>Moon Valley</t>
  </si>
  <si>
    <t>Soil&lt;1 mm</t>
    <phoneticPr fontId="14" type="noConversion"/>
  </si>
  <si>
    <t>Orange Soil</t>
    <phoneticPr fontId="14" type="noConversion"/>
  </si>
  <si>
    <t>Soil</t>
    <phoneticPr fontId="14" type="noConversion"/>
  </si>
  <si>
    <t>ROCK</t>
    <phoneticPr fontId="14" type="noConversion"/>
  </si>
  <si>
    <t>CE5Z0906YJ</t>
    <phoneticPr fontId="14" type="noConversion"/>
  </si>
  <si>
    <t>Core-0.10m</t>
    <phoneticPr fontId="14" type="noConversion"/>
  </si>
  <si>
    <t>Core-0.65m</t>
    <phoneticPr fontId="14" type="noConversion"/>
  </si>
  <si>
    <t>Subtype</t>
    <phoneticPr fontId="14" type="noConversion"/>
  </si>
  <si>
    <t>Collinson et al., 1973</t>
    <phoneticPr fontId="14" type="noConversion"/>
  </si>
  <si>
    <t>Apollo 14</t>
    <phoneticPr fontId="14" type="noConversion"/>
  </si>
  <si>
    <t>Apollo 15</t>
    <phoneticPr fontId="14" type="noConversion"/>
  </si>
  <si>
    <t>Rock</t>
    <phoneticPr fontId="14" type="noConversion"/>
  </si>
  <si>
    <t>Soil</t>
    <phoneticPr fontId="14" type="noConversion"/>
  </si>
  <si>
    <t>12001</t>
    <phoneticPr fontId="14" type="noConversion"/>
  </si>
  <si>
    <t>soil &gt;1 cm</t>
    <phoneticPr fontId="14" type="noConversion"/>
  </si>
  <si>
    <t>12024</t>
    <phoneticPr fontId="14" type="noConversion"/>
  </si>
  <si>
    <t>12030</t>
    <phoneticPr fontId="14" type="noConversion"/>
  </si>
  <si>
    <t>12033</t>
    <phoneticPr fontId="14" type="noConversion"/>
  </si>
  <si>
    <t>12037</t>
    <phoneticPr fontId="14" type="noConversion"/>
  </si>
  <si>
    <t>basalt</t>
    <phoneticPr fontId="14" type="noConversion"/>
  </si>
  <si>
    <t>12042</t>
    <phoneticPr fontId="14" type="noConversion"/>
  </si>
  <si>
    <t>12044</t>
    <phoneticPr fontId="14" type="noConversion"/>
  </si>
  <si>
    <t>12070</t>
    <phoneticPr fontId="14" type="noConversion"/>
  </si>
  <si>
    <t>15041</t>
    <phoneticPr fontId="14" type="noConversion"/>
  </si>
  <si>
    <t>15071</t>
    <phoneticPr fontId="14" type="noConversion"/>
  </si>
  <si>
    <t>15091</t>
    <phoneticPr fontId="14" type="noConversion"/>
  </si>
  <si>
    <t>15101</t>
    <phoneticPr fontId="14" type="noConversion"/>
  </si>
  <si>
    <t>15211</t>
    <phoneticPr fontId="14" type="noConversion"/>
  </si>
  <si>
    <t>15221</t>
    <phoneticPr fontId="14" type="noConversion"/>
  </si>
  <si>
    <t>15231</t>
    <phoneticPr fontId="14" type="noConversion"/>
  </si>
  <si>
    <t>15251</t>
    <phoneticPr fontId="14" type="noConversion"/>
  </si>
  <si>
    <t>15271</t>
    <phoneticPr fontId="14" type="noConversion"/>
  </si>
  <si>
    <t>15301</t>
    <phoneticPr fontId="14" type="noConversion"/>
  </si>
  <si>
    <t>15401</t>
    <phoneticPr fontId="14" type="noConversion"/>
  </si>
  <si>
    <t>15431</t>
    <phoneticPr fontId="14" type="noConversion"/>
  </si>
  <si>
    <t>15471</t>
    <phoneticPr fontId="14" type="noConversion"/>
  </si>
  <si>
    <t>15501</t>
    <phoneticPr fontId="14" type="noConversion"/>
  </si>
  <si>
    <t>15531</t>
    <phoneticPr fontId="14" type="noConversion"/>
  </si>
  <si>
    <t>15601</t>
    <phoneticPr fontId="14" type="noConversion"/>
  </si>
  <si>
    <t>70251</t>
    <phoneticPr fontId="14" type="noConversion"/>
  </si>
  <si>
    <t>70271</t>
    <phoneticPr fontId="14" type="noConversion"/>
  </si>
  <si>
    <t>70311</t>
    <phoneticPr fontId="14" type="noConversion"/>
  </si>
  <si>
    <t>71131</t>
    <phoneticPr fontId="14" type="noConversion"/>
  </si>
  <si>
    <t>soil &lt;1 mm</t>
  </si>
  <si>
    <t>71151</t>
    <phoneticPr fontId="14" type="noConversion"/>
  </si>
  <si>
    <t>71501</t>
    <phoneticPr fontId="14" type="noConversion"/>
  </si>
  <si>
    <t>72131</t>
    <phoneticPr fontId="14" type="noConversion"/>
  </si>
  <si>
    <t>72701</t>
    <phoneticPr fontId="14" type="noConversion"/>
  </si>
  <si>
    <t>72161</t>
    <phoneticPr fontId="14" type="noConversion"/>
  </si>
  <si>
    <t>72221</t>
    <phoneticPr fontId="14" type="noConversion"/>
  </si>
  <si>
    <t>72241</t>
    <phoneticPr fontId="14" type="noConversion"/>
  </si>
  <si>
    <t>72261</t>
    <phoneticPr fontId="14" type="noConversion"/>
  </si>
  <si>
    <t>72431</t>
    <phoneticPr fontId="14" type="noConversion"/>
  </si>
  <si>
    <t>73131</t>
    <phoneticPr fontId="14" type="noConversion"/>
  </si>
  <si>
    <t>73151</t>
    <phoneticPr fontId="14" type="noConversion"/>
  </si>
  <si>
    <t>73211</t>
    <phoneticPr fontId="14" type="noConversion"/>
  </si>
  <si>
    <t>74111</t>
    <phoneticPr fontId="14" type="noConversion"/>
  </si>
  <si>
    <t>74220</t>
    <phoneticPr fontId="14" type="noConversion"/>
  </si>
  <si>
    <t>76031</t>
    <phoneticPr fontId="14" type="noConversion"/>
  </si>
  <si>
    <t>76121</t>
    <phoneticPr fontId="14" type="noConversion"/>
  </si>
  <si>
    <t>76131</t>
    <phoneticPr fontId="14" type="noConversion"/>
  </si>
  <si>
    <t>76221</t>
    <phoneticPr fontId="14" type="noConversion"/>
  </si>
  <si>
    <t>77511</t>
    <phoneticPr fontId="14" type="noConversion"/>
  </si>
  <si>
    <t>78121</t>
    <phoneticPr fontId="14" type="noConversion"/>
  </si>
  <si>
    <t>78221</t>
    <phoneticPr fontId="14" type="noConversion"/>
  </si>
  <si>
    <t>78231</t>
    <phoneticPr fontId="14" type="noConversion"/>
  </si>
  <si>
    <t>78441</t>
    <phoneticPr fontId="14" type="noConversion"/>
  </si>
  <si>
    <t>78481</t>
    <phoneticPr fontId="14" type="noConversion"/>
  </si>
  <si>
    <t>79121</t>
    <phoneticPr fontId="14" type="noConversion"/>
  </si>
  <si>
    <t>79241</t>
    <phoneticPr fontId="14" type="noConversion"/>
  </si>
  <si>
    <t>79511</t>
    <phoneticPr fontId="14" type="noConversion"/>
  </si>
  <si>
    <t>24077</t>
    <phoneticPr fontId="14" type="noConversion"/>
  </si>
  <si>
    <t>24109</t>
    <phoneticPr fontId="14" type="noConversion"/>
  </si>
  <si>
    <t>24149</t>
    <phoneticPr fontId="14" type="noConversion"/>
  </si>
  <si>
    <t>24174</t>
    <phoneticPr fontId="14" type="noConversion"/>
  </si>
  <si>
    <t>24182</t>
    <phoneticPr fontId="14" type="noConversion"/>
  </si>
  <si>
    <t>24210</t>
    <phoneticPr fontId="14" type="noConversion"/>
  </si>
  <si>
    <t>60601</t>
    <phoneticPr fontId="14" type="noConversion"/>
  </si>
  <si>
    <t>61141</t>
    <phoneticPr fontId="14" type="noConversion"/>
  </si>
  <si>
    <t>61121</t>
    <phoneticPr fontId="14" type="noConversion"/>
  </si>
  <si>
    <t>61241</t>
    <phoneticPr fontId="14" type="noConversion"/>
  </si>
  <si>
    <t>61501</t>
    <phoneticPr fontId="14" type="noConversion"/>
  </si>
  <si>
    <t>62231</t>
    <phoneticPr fontId="14" type="noConversion"/>
  </si>
  <si>
    <t>64501</t>
    <phoneticPr fontId="14" type="noConversion"/>
  </si>
  <si>
    <t>64801</t>
    <phoneticPr fontId="14" type="noConversion"/>
  </si>
  <si>
    <t>64811</t>
    <phoneticPr fontId="14" type="noConversion"/>
  </si>
  <si>
    <t>65701</t>
    <phoneticPr fontId="14" type="noConversion"/>
  </si>
  <si>
    <t>65901</t>
    <phoneticPr fontId="14" type="noConversion"/>
  </si>
  <si>
    <t>66031</t>
    <phoneticPr fontId="14" type="noConversion"/>
  </si>
  <si>
    <t>67461</t>
    <phoneticPr fontId="14" type="noConversion"/>
  </si>
  <si>
    <t>67511</t>
    <phoneticPr fontId="14" type="noConversion"/>
  </si>
  <si>
    <t>67960</t>
    <phoneticPr fontId="14" type="noConversion"/>
  </si>
  <si>
    <t>69921</t>
    <phoneticPr fontId="14" type="noConversion"/>
  </si>
  <si>
    <t>10084</t>
    <phoneticPr fontId="14" type="noConversion"/>
  </si>
  <si>
    <r>
      <t>Fe</t>
    </r>
    <r>
      <rPr>
        <b/>
        <vertAlign val="superscript"/>
        <sz val="10"/>
        <color theme="1"/>
        <rFont val="Arial"/>
        <family val="2"/>
      </rPr>
      <t>0</t>
    </r>
    <r>
      <rPr>
        <b/>
        <sz val="10"/>
        <color theme="1"/>
        <rFont val="Arial"/>
        <family val="2"/>
      </rPr>
      <t>C [wt.%]
 Metalic Iron Abundance</t>
    </r>
    <phoneticPr fontId="14" type="noConversion"/>
  </si>
  <si>
    <t>Luna 24</t>
    <phoneticPr fontId="14" type="noConversion"/>
  </si>
  <si>
    <t>Mare Crisium</t>
    <phoneticPr fontId="14" type="noConversion"/>
  </si>
  <si>
    <t>Pillinger et al., 1978</t>
    <phoneticPr fontId="14" type="noConversion"/>
  </si>
  <si>
    <t>Stephenson et al., 1978</t>
    <phoneticPr fontId="14" type="noConversion"/>
  </si>
  <si>
    <t>Landing time</t>
    <phoneticPr fontId="14" type="noConversion"/>
  </si>
  <si>
    <t>1971.01-02</t>
  </si>
  <si>
    <t>1971.01-02</t>
    <phoneticPr fontId="14" type="noConversion"/>
  </si>
  <si>
    <t>1971.07-08</t>
  </si>
  <si>
    <t>1971.07-08</t>
    <phoneticPr fontId="14" type="noConversion"/>
  </si>
  <si>
    <t>Is/FeO</t>
  </si>
  <si>
    <t>CE6</t>
    <phoneticPr fontId="14" type="noConversion"/>
  </si>
  <si>
    <t>Apollo crater</t>
    <phoneticPr fontId="14" type="noConversion"/>
  </si>
  <si>
    <t>CE6C0200YJFM001</t>
    <phoneticPr fontId="14" type="noConversion"/>
  </si>
  <si>
    <t>CE6-JFM001-B00</t>
    <phoneticPr fontId="14" type="noConversion"/>
  </si>
  <si>
    <t>This study</t>
    <phoneticPr fontId="14" type="noConversion"/>
  </si>
  <si>
    <t>Basalts</t>
    <phoneticPr fontId="14" type="noConversion"/>
  </si>
  <si>
    <t>CE5C0600</t>
    <phoneticPr fontId="14" type="noConversion"/>
  </si>
  <si>
    <t>&gt; 1 mm, core</t>
    <phoneticPr fontId="14" type="noConversion"/>
  </si>
  <si>
    <t>30-40 μm, core</t>
    <phoneticPr fontId="14" type="noConversion"/>
  </si>
  <si>
    <t>40-53 μm, core</t>
    <phoneticPr fontId="14" type="noConversion"/>
  </si>
  <si>
    <t>53-75 μm, core</t>
    <phoneticPr fontId="14" type="noConversion"/>
  </si>
  <si>
    <t>75-106 μm, core</t>
    <phoneticPr fontId="14" type="noConversion"/>
  </si>
  <si>
    <t>106-150 μm, core</t>
    <phoneticPr fontId="14" type="noConversion"/>
  </si>
  <si>
    <t>150-250 μm, core</t>
    <phoneticPr fontId="14" type="noConversion"/>
  </si>
  <si>
    <t>250-500 μm, core</t>
    <phoneticPr fontId="14" type="noConversion"/>
  </si>
  <si>
    <t>500-1000 μm, core</t>
    <phoneticPr fontId="14" type="noConversion"/>
  </si>
  <si>
    <t>&gt; 1000 μm, core</t>
    <phoneticPr fontId="14" type="noConversion"/>
  </si>
  <si>
    <t>&gt; 30 μm, core</t>
    <phoneticPr fontId="14" type="noConversion"/>
  </si>
  <si>
    <r>
      <rPr>
        <b/>
        <sz val="10"/>
        <rFont val="Symbol"/>
        <family val="1"/>
        <charset val="2"/>
      </rPr>
      <t>c</t>
    </r>
    <r>
      <rPr>
        <b/>
        <vertAlign val="subscript"/>
        <sz val="10"/>
        <rFont val="Times New Roman"/>
        <family val="1"/>
      </rPr>
      <t>lf</t>
    </r>
    <r>
      <rPr>
        <b/>
        <sz val="10"/>
        <rFont val="Arial"/>
        <family val="2"/>
      </rPr>
      <t xml:space="preserve"> (</t>
    </r>
    <r>
      <rPr>
        <sz val="12"/>
        <color theme="1"/>
        <rFont val="Times New Roman"/>
        <family val="1"/>
      </rPr>
      <t>m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/kg</t>
    </r>
    <r>
      <rPr>
        <sz val="12"/>
        <color theme="1"/>
        <rFont val="Symbol"/>
        <family val="1"/>
        <charset val="2"/>
      </rPr>
      <t>)</t>
    </r>
    <phoneticPr fontId="14" type="noConversion"/>
  </si>
  <si>
    <r>
      <rPr>
        <b/>
        <i/>
        <sz val="10"/>
        <rFont val="Arial"/>
        <family val="2"/>
      </rPr>
      <t>M</t>
    </r>
    <r>
      <rPr>
        <b/>
        <vertAlign val="subscript"/>
        <sz val="10"/>
        <rFont val="Arial"/>
        <family val="2"/>
      </rPr>
      <t>s</t>
    </r>
    <r>
      <rPr>
        <b/>
        <sz val="10"/>
        <rFont val="Arial"/>
        <family val="2"/>
      </rPr>
      <t xml:space="preserve"> [Am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/kg]</t>
    </r>
    <phoneticPr fontId="14" type="noConversion"/>
  </si>
  <si>
    <r>
      <rPr>
        <b/>
        <i/>
        <sz val="10"/>
        <rFont val="Arial"/>
        <family val="2"/>
      </rPr>
      <t>M</t>
    </r>
    <r>
      <rPr>
        <b/>
        <vertAlign val="subscript"/>
        <sz val="10"/>
        <rFont val="Arial"/>
        <family val="2"/>
      </rPr>
      <t>rs</t>
    </r>
    <r>
      <rPr>
        <b/>
        <sz val="10"/>
        <rFont val="Arial"/>
        <family val="2"/>
      </rPr>
      <t xml:space="preserve"> [Am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/kg]</t>
    </r>
    <phoneticPr fontId="14" type="noConversion"/>
  </si>
  <si>
    <r>
      <rPr>
        <b/>
        <i/>
        <sz val="10"/>
        <rFont val="Arial"/>
        <family val="2"/>
      </rPr>
      <t>B</t>
    </r>
    <r>
      <rPr>
        <b/>
        <vertAlign val="subscript"/>
        <sz val="10"/>
        <rFont val="Arial"/>
        <family val="2"/>
      </rPr>
      <t>cr</t>
    </r>
    <r>
      <rPr>
        <b/>
        <sz val="10"/>
        <rFont val="Arial"/>
        <family val="2"/>
      </rPr>
      <t xml:space="preserve"> [mT]</t>
    </r>
    <phoneticPr fontId="14" type="noConversion"/>
  </si>
  <si>
    <r>
      <rPr>
        <b/>
        <i/>
        <sz val="10"/>
        <rFont val="Arial"/>
        <family val="2"/>
      </rPr>
      <t>M</t>
    </r>
    <r>
      <rPr>
        <b/>
        <vertAlign val="subscript"/>
        <sz val="10"/>
        <rFont val="Arial"/>
        <family val="2"/>
      </rPr>
      <t>rs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>M</t>
    </r>
    <r>
      <rPr>
        <b/>
        <vertAlign val="subscript"/>
        <sz val="10"/>
        <rFont val="Arial"/>
        <family val="2"/>
      </rPr>
      <t>s</t>
    </r>
    <phoneticPr fontId="14" type="noConversion"/>
  </si>
  <si>
    <r>
      <rPr>
        <b/>
        <i/>
        <sz val="10"/>
        <rFont val="Arial"/>
        <family val="2"/>
      </rPr>
      <t>H</t>
    </r>
    <r>
      <rPr>
        <b/>
        <vertAlign val="subscript"/>
        <sz val="10"/>
        <rFont val="Arial"/>
        <family val="2"/>
      </rPr>
      <t>cr</t>
    </r>
    <r>
      <rPr>
        <b/>
        <sz val="10"/>
        <rFont val="Arial"/>
        <family val="2"/>
      </rPr>
      <t>/</t>
    </r>
    <r>
      <rPr>
        <b/>
        <i/>
        <sz val="10"/>
        <rFont val="Arial"/>
        <family val="2"/>
      </rPr>
      <t>H</t>
    </r>
    <r>
      <rPr>
        <b/>
        <vertAlign val="subscript"/>
        <sz val="10"/>
        <rFont val="Arial"/>
        <family val="2"/>
      </rPr>
      <t>c</t>
    </r>
    <phoneticPr fontId="14" type="noConversion"/>
  </si>
  <si>
    <r>
      <rPr>
        <b/>
        <i/>
        <sz val="10"/>
        <rFont val="Arial"/>
        <family val="2"/>
      </rPr>
      <t>M</t>
    </r>
    <r>
      <rPr>
        <b/>
        <vertAlign val="subscript"/>
        <sz val="10"/>
        <rFont val="Arial"/>
        <family val="2"/>
      </rPr>
      <t>rs</t>
    </r>
    <r>
      <rPr>
        <b/>
        <sz val="10"/>
        <rFont val="Arial"/>
        <family val="2"/>
      </rPr>
      <t>(Am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>/kg)</t>
    </r>
    <phoneticPr fontId="14" type="noConversion"/>
  </si>
  <si>
    <t>Pearce et al. 1973</t>
    <phoneticPr fontId="14" type="noConversion"/>
  </si>
  <si>
    <t>Gose et al. 1972</t>
    <phoneticPr fontId="14" type="noConversion"/>
  </si>
  <si>
    <t>Fuller and Cisowski, 1987</t>
    <phoneticPr fontId="14" type="noConversion"/>
  </si>
  <si>
    <t>Shea et al. 2012</t>
    <phoneticPr fontId="14" type="noConversion"/>
  </si>
  <si>
    <t>Tikoo et al. 2012</t>
    <phoneticPr fontId="14" type="noConversion"/>
  </si>
  <si>
    <t>Fuller et al. 1979</t>
    <phoneticPr fontId="14" type="noConversion"/>
  </si>
  <si>
    <t>Buz et al. 2015</t>
    <phoneticPr fontId="14" type="noConversion"/>
  </si>
  <si>
    <t>Tikoo et al. 2014</t>
    <phoneticPr fontId="14" type="noConversion"/>
  </si>
  <si>
    <t>Nagata et al. 1972</t>
    <phoneticPr fontId="14" type="noConversion"/>
  </si>
  <si>
    <t>Gattacceca et al. 2010</t>
    <phoneticPr fontId="14" type="noConversion"/>
  </si>
  <si>
    <t>Cournède et al. 2012</t>
    <phoneticPr fontId="14" type="noConversion"/>
  </si>
  <si>
    <t>Nagata et al. 1973</t>
    <phoneticPr fontId="14" type="noConversion"/>
  </si>
  <si>
    <t>(1)	Fuller, M. &amp; Cisowski, S. M. Lunar paleomagnetism. Geomatik 2, 307-455 (1987).
(2)	Brecher, A., Menke, W. &amp; Morash, K. Comparative magnetic studies of some Apollo 17 rocks and soils and their implications. in Lunar Science Conference, 3 (1974), pp. 2795-2814.
(3)	Brecher, A., Vaughan, D. J., Burns, R. G. &amp; Morash, K. Magnetic and Mössbauer studies of Apollo 16 rock chips 60315, 51 and 62295, 27. in Proceedings of the Lunar Science Conference, 4 (1973), pp. 2991.
(4)	Collinson, D., Stephenson, A. &amp; Runcorn, S. Magnetic properties of Apollo 15 and 16 rocks. in Proceedings of the Lunar Science Conference, 4 (1973), pp. 2963.
(5)	Pearce, G., Gose, W. &amp; Strangway, D. W. Magnetic studies on Apollo 15 and 16 lunar samples. in Proceedings of the Lunar Science Conference, 3 (1973), pp. 3045-3076.
(6)	Pearce, G., Strangway, D. W. &amp; Gose, W. Magnetic properties of Apollo samples and implications for regolith formation. in Proceedings of the Lunar Science Conference, 3 (1974), pp. 2815-2826.
(7)	Pillinger, C., Gardiner, L., Jull, A., Woodcock, M. &amp; Stephenson, A. Magnetic properties and carbon chemistry studies pertinent to the evolution of the regolith at the Luna 24 site. in Mare Crisium: The View from Luna 24. (1978), pp. 217-228.
(8)	Stephenson, A., Collinson, D. &amp; Runcorn, S. Rock magnetic and palaeomagnetic studies on Luna 24 samples. in Mare Crisium: The View from Luna 24. (1978) 701-709.</t>
    <phoneticPr fontId="14" type="noConversion"/>
  </si>
  <si>
    <t>(1)	Morris, R.V., Surface exposure indices of lunar soils: A comparative FMR study. In: 7th Lunar Science Conference, (1980) pp. 315–335.
(2)	Qian, Y. Q. et al. First magnetic and spectroscopic constraints on attenuated space weathering at the Chang'e-5 landing site. Icarus 410, 115892, (2024).</t>
    <phoneticPr fontId="14" type="noConversion"/>
  </si>
  <si>
    <t>(1)	Buz, J. et al. Magnetism of a very young lunar glass. J. Geophys. Res. Planets 120, 1720-1735 (2015).
(2)	Cournède, C., Gattacceca, J. &amp; Rochette, P. Magnetic study of large Apollo samples: Possible evidence for an ancient centered dipolar field on the Moon. Earth Planet. Sci. Lett. 331-332, 31-42 (2012).
(3)	Fuller, M., Meshkov, E., Cisowski, S. &amp; Hale, C. On the natural remanent magnetism of certain mare basalts. in Lunar and Planetary Science Conference, 10th, 3 (1979), pp. 2211-2233.
(4)	Gattacceca, J. et al. Can the lunar crust be magnetized by shock: Experimental groundtruth. Earth Planet. Sci. Lett. 299, 42-53 (2010).
(5)	Gose, W. A., Pearce, G. W., Strangway, D. W. &amp; Larson, E. E. On the applicability of lunar breccias for paleomagnetic interpretations. The moon 5, 106-120 (1972).
(6)	Nagata, T., Fisher, R., Schwerer, F., Fuller, M. &amp; Dunn, J. Magnetic properties and remanent magnetization of Apollo 12 lunar materials and Apollo 11 lunar microbreccia. in Proceedings of the Lunar Science Conference, 2 (1971), pp. 1971.
(7)	Nagata, T., Fisher, R., Schwerer, F., Fuller, M. &amp; Dunn, J. Magnetic properties and natural remanent magnetization of Apollo 15 and 16 lunar materials. in Proceedings of the Lunar Science Conference, 4 (1973), pp. 3019.
(8)	Nagata, T., Fisher, R. M. &amp; Schwerer, F. C. Lunar rock magnetism. The moon 4, 160-186 (1972).
(9)	Pearce, G., Gose, W. &amp; Strangway, D. W. Magnetic studies on Apollo 15 and 16 lunar samples. in Proc. Fourth Lunar Sci. Conf., 3 (1973), pp. 3045-3076.
(10)	Pearce, G., Strangway, D. W. &amp; Gose, W. Magnetic properties of Apollo samples and implications for regolith formation. in Proc. Fourth Lunar Sci. Conf., 3 (1974), pp. 2815-2826.
(11)	Qian, Y. Q. et al. First magnetic and spectroscopic constraints on attenuated space weathering at the Chang'e-5 landing site. Icarus 410, 115892 (2024).
(12)	Rochette, P., Gattacceca, J., Ivanov, A. V., Nazarov, M. A. &amp; Bezaeva, N. S. Magnetic properties of lunar materials: Meteorites, Luna and Apollo returned samples. Earth Planet. Sci. Lett. 292, 383-391 (2010).
(13)	Shea, E. K. et al. A Long-Lived Lunar Core Dynamo. Science 335, 453-456 (2012).
(14)	Tikoo, S. M. et al. Magnetic fidelity of lunar samples and implications for an ancient core dynamo. Earth Planet. Sci. Lett. 337-338, 93-103 (2012).
(15)	Tikoo, S. M. et al. Decline of the lunar core dynamo. Earth Planet. Sci. Lett. 404, 89-97 (2014).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</si>
</sst>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0.00_);[Red]\(0.00\)"/>
    <numFmt numFmtId="179" formatCode="0.0000_ "/>
  </numFmts>
  <fonts count="25" x14ac:knownFonts="1">
    <font>
      <sz val="12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vertAlign val="subscript"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sz val="11"/>
      <color theme="1"/>
      <name val="宋体"/>
      <family val="2"/>
      <scheme val="minor"/>
    </font>
    <font>
      <b/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Symbol"/>
      <family val="1"/>
      <charset val="2"/>
    </font>
    <font>
      <b/>
      <i/>
      <sz val="10"/>
      <name val="Arial"/>
      <family val="2"/>
    </font>
    <font>
      <i/>
      <sz val="12"/>
      <color theme="1"/>
      <name val="宋体"/>
      <family val="2"/>
      <scheme val="minor"/>
    </font>
    <font>
      <i/>
      <sz val="10"/>
      <name val="Arial"/>
      <family val="2"/>
    </font>
    <font>
      <i/>
      <sz val="10"/>
      <color theme="1"/>
      <name val="Arial"/>
      <family val="2"/>
    </font>
    <font>
      <b/>
      <sz val="10"/>
      <name val="Symbol"/>
      <family val="1"/>
      <charset val="2"/>
    </font>
    <font>
      <b/>
      <sz val="10"/>
      <name val="Arial"/>
      <family val="1"/>
      <charset val="2"/>
    </font>
    <font>
      <vertAlign val="superscript"/>
      <sz val="12"/>
      <color theme="1"/>
      <name val="Times New Roman"/>
      <family val="1"/>
    </font>
    <font>
      <b/>
      <vertAlign val="sub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4" fillId="0" borderId="0"/>
    <xf numFmtId="0" fontId="1" fillId="0" borderId="0"/>
    <xf numFmtId="0" fontId="12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</cellStyleXfs>
  <cellXfs count="56">
    <xf numFmtId="0" fontId="0" fillId="0" borderId="0" xfId="0"/>
    <xf numFmtId="176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7" fillId="0" borderId="1" xfId="4" applyFont="1" applyBorder="1" applyAlignment="1">
      <alignment horizontal="center" vertical="center" wrapText="1"/>
    </xf>
    <xf numFmtId="0" fontId="19" fillId="0" borderId="1" xfId="4" applyFont="1" applyBorder="1" applyAlignment="1">
      <alignment horizontal="center" vertical="center" wrapText="1"/>
    </xf>
    <xf numFmtId="176" fontId="0" fillId="0" borderId="0" xfId="0" applyNumberFormat="1"/>
    <xf numFmtId="177" fontId="0" fillId="0" borderId="0" xfId="0" applyNumberFormat="1"/>
    <xf numFmtId="178" fontId="5" fillId="0" borderId="1" xfId="0" applyNumberFormat="1" applyFont="1" applyBorder="1" applyAlignment="1">
      <alignment horizontal="center" vertical="center"/>
    </xf>
    <xf numFmtId="178" fontId="7" fillId="0" borderId="1" xfId="4" applyNumberFormat="1" applyFont="1" applyBorder="1" applyAlignment="1">
      <alignment horizontal="center" vertical="center" wrapText="1"/>
    </xf>
    <xf numFmtId="178" fontId="8" fillId="0" borderId="1" xfId="0" applyNumberFormat="1" applyFon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0" fillId="0" borderId="0" xfId="0" applyNumberFormat="1"/>
    <xf numFmtId="179" fontId="6" fillId="0" borderId="1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0" fontId="22" fillId="0" borderId="1" xfId="4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 wrapText="1"/>
    </xf>
    <xf numFmtId="11" fontId="7" fillId="0" borderId="1" xfId="4" applyNumberFormat="1" applyFont="1" applyFill="1" applyBorder="1" applyAlignment="1">
      <alignment horizontal="center" vertical="center" wrapText="1"/>
    </xf>
    <xf numFmtId="176" fontId="7" fillId="0" borderId="1" xfId="4" applyNumberFormat="1" applyFont="1" applyFill="1" applyBorder="1" applyAlignment="1">
      <alignment horizontal="center" vertical="center" wrapText="1"/>
    </xf>
    <xf numFmtId="177" fontId="7" fillId="0" borderId="1" xfId="4" applyNumberFormat="1" applyFont="1" applyFill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4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8" fillId="0" borderId="1" xfId="4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178" fontId="5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0" borderId="1" xfId="4" applyFont="1" applyFill="1" applyBorder="1" applyAlignment="1">
      <alignment horizontal="center" vertical="center" wrapText="1"/>
    </xf>
    <xf numFmtId="178" fontId="7" fillId="0" borderId="1" xfId="4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5" fillId="0" borderId="0" xfId="0" applyFont="1" applyBorder="1"/>
    <xf numFmtId="0" fontId="18" fillId="0" borderId="0" xfId="0" applyFont="1" applyBorder="1" applyAlignment="1">
      <alignment horizontal="center"/>
    </xf>
    <xf numFmtId="0" fontId="5" fillId="0" borderId="1" xfId="0" applyFont="1" applyBorder="1"/>
    <xf numFmtId="0" fontId="0" fillId="0" borderId="1" xfId="0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</cellXfs>
  <cellStyles count="9">
    <cellStyle name="Normal 2" xfId="1" xr:uid="{FCEE032B-B6E7-4E9F-950E-E4A73B2D09F2}"/>
    <cellStyle name="Normal 2 2" xfId="3" xr:uid="{FEF4F7FD-E8C7-4213-9C86-190C37E4A373}"/>
    <cellStyle name="Normal 2 3" xfId="6" xr:uid="{15FE529F-9570-4124-A781-356A7B63E840}"/>
    <cellStyle name="Normal 3" xfId="2" xr:uid="{81B4B030-DE8A-48C7-8518-DF735B556FE1}"/>
    <cellStyle name="Normal 3 2" xfId="7" xr:uid="{0F0DEFA8-CB21-4EEC-BC10-DF4E57725145}"/>
    <cellStyle name="Normal 4" xfId="4" xr:uid="{7202B60C-23FA-4E9A-BCF4-F29DA303E261}"/>
    <cellStyle name="Normal 5" xfId="5" xr:uid="{0B44761A-CB92-4047-B175-3E75782EE5D5}"/>
    <cellStyle name="Normal 5 2" xfId="8" xr:uid="{21006DB9-16AB-4FA6-8E2B-CF1AC184E455}"/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CC059-5448-4458-ABA2-16217363BDA1}">
  <dimension ref="A1:P86"/>
  <sheetViews>
    <sheetView tabSelected="1" topLeftCell="C1" zoomScale="85" zoomScaleNormal="85" workbookViewId="0">
      <pane ySplit="1" topLeftCell="A2" activePane="bottomLeft" state="frozen"/>
      <selection pane="bottomLeft" activeCell="H92" sqref="H92"/>
    </sheetView>
  </sheetViews>
  <sheetFormatPr defaultColWidth="8.58203125" defaultRowHeight="13" x14ac:dyDescent="0.25"/>
  <cols>
    <col min="1" max="1" width="8.58203125" style="32"/>
    <col min="2" max="2" width="17.08203125" style="32" customWidth="1"/>
    <col min="3" max="3" width="24.25" style="32" customWidth="1"/>
    <col min="4" max="4" width="21.08203125" style="32" customWidth="1"/>
    <col min="5" max="5" width="15.5" style="39" customWidth="1"/>
    <col min="6" max="15" width="15.5" style="36" customWidth="1"/>
    <col min="16" max="16" width="30.33203125" style="41" customWidth="1"/>
    <col min="17" max="16384" width="8.58203125" style="32"/>
  </cols>
  <sheetData>
    <row r="1" spans="1:16" ht="26.15" customHeight="1" x14ac:dyDescent="0.25">
      <c r="A1" s="27" t="s">
        <v>48</v>
      </c>
      <c r="B1" s="27" t="s">
        <v>170</v>
      </c>
      <c r="C1" s="27" t="s">
        <v>50</v>
      </c>
      <c r="D1" s="27" t="s">
        <v>51</v>
      </c>
      <c r="E1" s="27" t="s">
        <v>0</v>
      </c>
      <c r="F1" s="27" t="s">
        <v>20</v>
      </c>
      <c r="G1" s="27" t="s">
        <v>19</v>
      </c>
      <c r="H1" s="27" t="s">
        <v>78</v>
      </c>
      <c r="I1" s="28" t="s">
        <v>195</v>
      </c>
      <c r="J1" s="28" t="s">
        <v>196</v>
      </c>
      <c r="K1" s="29" t="s">
        <v>42</v>
      </c>
      <c r="L1" s="27" t="s">
        <v>197</v>
      </c>
      <c r="M1" s="28" t="s">
        <v>198</v>
      </c>
      <c r="N1" s="30" t="s">
        <v>199</v>
      </c>
      <c r="O1" s="30" t="s">
        <v>34</v>
      </c>
      <c r="P1" s="31" t="s">
        <v>2</v>
      </c>
    </row>
    <row r="2" spans="1:16" ht="13" customHeight="1" x14ac:dyDescent="0.25">
      <c r="A2" s="27" t="s">
        <v>52</v>
      </c>
      <c r="B2" s="27">
        <v>1969.06</v>
      </c>
      <c r="C2" s="27" t="s">
        <v>62</v>
      </c>
      <c r="D2" s="27" t="s">
        <v>60</v>
      </c>
      <c r="E2" s="33">
        <v>10020</v>
      </c>
      <c r="F2" s="34" t="s">
        <v>18</v>
      </c>
      <c r="G2" s="35" t="s">
        <v>3</v>
      </c>
      <c r="I2" s="37">
        <v>8.3547557840616959E-2</v>
      </c>
      <c r="J2" s="37">
        <v>9.5758354755784056E-4</v>
      </c>
      <c r="K2" s="37">
        <v>4.7</v>
      </c>
      <c r="L2" s="37">
        <v>38</v>
      </c>
      <c r="M2" s="38">
        <f t="shared" ref="M2:M6" si="0">J2/I2</f>
        <v>1.1461538461538462E-2</v>
      </c>
      <c r="N2" s="38">
        <f>L2/K2</f>
        <v>8.085106382978724</v>
      </c>
      <c r="O2" s="38">
        <f t="shared" ref="O2:O7" si="1">I2/218*100</f>
        <v>3.8324567816796766E-2</v>
      </c>
      <c r="P2" s="26" t="s">
        <v>204</v>
      </c>
    </row>
    <row r="3" spans="1:16" ht="13" customHeight="1" x14ac:dyDescent="0.25">
      <c r="A3" s="27" t="s">
        <v>52</v>
      </c>
      <c r="B3" s="27">
        <v>1969.06</v>
      </c>
      <c r="C3" s="27" t="s">
        <v>62</v>
      </c>
      <c r="D3" s="27" t="s">
        <v>60</v>
      </c>
      <c r="E3" s="33">
        <v>10020</v>
      </c>
      <c r="F3" s="34" t="s">
        <v>18</v>
      </c>
      <c r="G3" s="35" t="s">
        <v>3</v>
      </c>
      <c r="H3" s="27"/>
      <c r="I3" s="37">
        <v>0.13</v>
      </c>
      <c r="J3" s="37">
        <v>1.5E-3</v>
      </c>
      <c r="K3" s="37">
        <v>4.7</v>
      </c>
      <c r="L3" s="37">
        <v>38.200000000000003</v>
      </c>
      <c r="M3" s="38">
        <f t="shared" si="0"/>
        <v>1.1538461538461539E-2</v>
      </c>
      <c r="N3" s="38">
        <f>L3/K3</f>
        <v>8.1276595744680851</v>
      </c>
      <c r="O3" s="38">
        <f t="shared" si="1"/>
        <v>5.9633027522935783E-2</v>
      </c>
      <c r="P3" s="26" t="s">
        <v>205</v>
      </c>
    </row>
    <row r="4" spans="1:16" ht="13" customHeight="1" x14ac:dyDescent="0.25">
      <c r="A4" s="27" t="s">
        <v>52</v>
      </c>
      <c r="B4" s="27">
        <v>1969.06</v>
      </c>
      <c r="C4" s="27" t="s">
        <v>62</v>
      </c>
      <c r="D4" s="27" t="s">
        <v>60</v>
      </c>
      <c r="E4" s="33">
        <v>10024</v>
      </c>
      <c r="F4" s="34">
        <v>22</v>
      </c>
      <c r="G4" s="35" t="s">
        <v>3</v>
      </c>
      <c r="H4" s="27"/>
      <c r="I4" s="37">
        <v>0.155</v>
      </c>
      <c r="J4" s="37">
        <v>1.5E-3</v>
      </c>
      <c r="K4" s="37">
        <v>4.5</v>
      </c>
      <c r="L4" s="37">
        <v>16</v>
      </c>
      <c r="M4" s="38">
        <f t="shared" si="0"/>
        <v>9.6774193548387101E-3</v>
      </c>
      <c r="N4" s="38">
        <f>L4/K4</f>
        <v>3.5555555555555554</v>
      </c>
      <c r="O4" s="38">
        <f t="shared" si="1"/>
        <v>7.1100917431192664E-2</v>
      </c>
      <c r="P4" s="26" t="s">
        <v>40</v>
      </c>
    </row>
    <row r="5" spans="1:16" ht="13" customHeight="1" x14ac:dyDescent="0.25">
      <c r="A5" s="27" t="s">
        <v>52</v>
      </c>
      <c r="B5" s="27">
        <v>1969.06</v>
      </c>
      <c r="C5" s="27" t="s">
        <v>62</v>
      </c>
      <c r="D5" s="27" t="s">
        <v>60</v>
      </c>
      <c r="E5" s="33">
        <v>10049</v>
      </c>
      <c r="F5" s="34">
        <v>14</v>
      </c>
      <c r="G5" s="35" t="s">
        <v>3</v>
      </c>
      <c r="H5" s="27" t="s">
        <v>74</v>
      </c>
      <c r="I5" s="37">
        <v>0.14000000000000001</v>
      </c>
      <c r="J5" s="37">
        <v>1.8E-3</v>
      </c>
      <c r="K5" s="37">
        <v>7.5</v>
      </c>
      <c r="L5" s="37">
        <v>82</v>
      </c>
      <c r="M5" s="38">
        <f t="shared" si="0"/>
        <v>1.2857142857142855E-2</v>
      </c>
      <c r="N5" s="38">
        <f>L5/K5</f>
        <v>10.933333333333334</v>
      </c>
      <c r="O5" s="38">
        <f t="shared" si="1"/>
        <v>6.4220183486238536E-2</v>
      </c>
      <c r="P5" s="26" t="s">
        <v>206</v>
      </c>
    </row>
    <row r="6" spans="1:16" x14ac:dyDescent="0.25">
      <c r="A6" s="27" t="s">
        <v>52</v>
      </c>
      <c r="B6" s="27">
        <v>1969.06</v>
      </c>
      <c r="C6" s="27" t="s">
        <v>62</v>
      </c>
      <c r="D6" s="27" t="s">
        <v>60</v>
      </c>
      <c r="E6" s="33">
        <v>10084</v>
      </c>
      <c r="F6" s="34">
        <v>89</v>
      </c>
      <c r="G6" s="34" t="s">
        <v>33</v>
      </c>
      <c r="H6" s="27" t="s">
        <v>61</v>
      </c>
      <c r="I6" s="37">
        <v>1.17</v>
      </c>
      <c r="J6" s="37">
        <v>8.4000000000000005E-2</v>
      </c>
      <c r="K6" s="37">
        <v>3.6</v>
      </c>
      <c r="L6" s="37">
        <v>46</v>
      </c>
      <c r="M6" s="38">
        <f t="shared" si="0"/>
        <v>7.1794871794871803E-2</v>
      </c>
      <c r="N6" s="38">
        <f t="shared" ref="N6" si="2">L6/K6</f>
        <v>12.777777777777777</v>
      </c>
      <c r="O6" s="38">
        <f t="shared" si="1"/>
        <v>0.53669724770642202</v>
      </c>
      <c r="P6" s="26" t="s">
        <v>40</v>
      </c>
    </row>
    <row r="7" spans="1:16" x14ac:dyDescent="0.25">
      <c r="A7" s="27" t="s">
        <v>52</v>
      </c>
      <c r="B7" s="27">
        <v>1969.06</v>
      </c>
      <c r="C7" s="27" t="s">
        <v>62</v>
      </c>
      <c r="D7" s="27" t="s">
        <v>60</v>
      </c>
      <c r="E7" s="33">
        <v>10084</v>
      </c>
      <c r="F7" s="34">
        <v>90</v>
      </c>
      <c r="G7" s="34" t="s">
        <v>33</v>
      </c>
      <c r="H7" s="27" t="s">
        <v>61</v>
      </c>
      <c r="I7" s="37">
        <v>0.87</v>
      </c>
      <c r="J7" s="37">
        <v>8.1780000000000005E-2</v>
      </c>
      <c r="K7" s="37">
        <v>3.6</v>
      </c>
      <c r="L7" s="37"/>
      <c r="M7" s="38">
        <v>9.4E-2</v>
      </c>
      <c r="N7" s="38"/>
      <c r="O7" s="38">
        <f t="shared" si="1"/>
        <v>0.39908256880733944</v>
      </c>
      <c r="P7" s="26" t="s">
        <v>201</v>
      </c>
    </row>
    <row r="8" spans="1:16" x14ac:dyDescent="0.25">
      <c r="I8" s="40"/>
      <c r="J8" s="40"/>
      <c r="K8" s="40"/>
      <c r="L8" s="40"/>
      <c r="M8" s="40"/>
      <c r="N8" s="40"/>
      <c r="O8" s="40"/>
    </row>
    <row r="9" spans="1:16" ht="13" customHeight="1" x14ac:dyDescent="0.25">
      <c r="A9" s="27" t="s">
        <v>53</v>
      </c>
      <c r="B9" s="27">
        <v>1969.11</v>
      </c>
      <c r="C9" s="27" t="s">
        <v>63</v>
      </c>
      <c r="D9" s="27" t="s">
        <v>60</v>
      </c>
      <c r="E9" s="33">
        <v>12002</v>
      </c>
      <c r="F9" s="34"/>
      <c r="G9" s="35" t="s">
        <v>3</v>
      </c>
      <c r="H9" s="27" t="s">
        <v>74</v>
      </c>
      <c r="I9" s="37">
        <v>0.185</v>
      </c>
      <c r="J9" s="37">
        <v>7.1299999999999998E-4</v>
      </c>
      <c r="K9" s="37">
        <v>1.4</v>
      </c>
      <c r="L9" s="37">
        <v>29</v>
      </c>
      <c r="M9" s="38">
        <f>J9/I9</f>
        <v>3.8540540540540542E-3</v>
      </c>
      <c r="N9" s="38">
        <f>L9/K9</f>
        <v>20.714285714285715</v>
      </c>
      <c r="O9" s="38">
        <f>I9/218*100</f>
        <v>8.4862385321100922E-2</v>
      </c>
      <c r="P9" s="26" t="s">
        <v>211</v>
      </c>
    </row>
    <row r="10" spans="1:16" ht="13" customHeight="1" x14ac:dyDescent="0.25">
      <c r="A10" s="27" t="s">
        <v>53</v>
      </c>
      <c r="B10" s="27">
        <v>1969.11</v>
      </c>
      <c r="C10" s="27" t="s">
        <v>63</v>
      </c>
      <c r="D10" s="27" t="s">
        <v>60</v>
      </c>
      <c r="E10" s="33">
        <v>12017</v>
      </c>
      <c r="F10" s="34" t="s">
        <v>17</v>
      </c>
      <c r="G10" s="35" t="s">
        <v>3</v>
      </c>
      <c r="H10" s="27"/>
      <c r="I10" s="37">
        <v>0.14000000000000001</v>
      </c>
      <c r="J10" s="37"/>
      <c r="K10" s="37"/>
      <c r="L10" s="37"/>
      <c r="M10" s="38"/>
      <c r="N10" s="38"/>
      <c r="O10" s="38">
        <f>I10/218*100</f>
        <v>6.4220183486238536E-2</v>
      </c>
      <c r="P10" s="26" t="s">
        <v>207</v>
      </c>
    </row>
    <row r="11" spans="1:16" ht="13" customHeight="1" x14ac:dyDescent="0.25">
      <c r="A11" s="27" t="s">
        <v>53</v>
      </c>
      <c r="B11" s="27">
        <v>1969.11</v>
      </c>
      <c r="C11" s="27" t="s">
        <v>63</v>
      </c>
      <c r="D11" s="27" t="s">
        <v>60</v>
      </c>
      <c r="E11" s="33">
        <v>12017</v>
      </c>
      <c r="F11" s="34" t="s">
        <v>17</v>
      </c>
      <c r="G11" s="35" t="s">
        <v>3</v>
      </c>
      <c r="H11" s="27"/>
      <c r="I11" s="37">
        <v>0.26</v>
      </c>
      <c r="J11" s="37">
        <v>1.2999999999999999E-3</v>
      </c>
      <c r="K11" s="37">
        <v>1</v>
      </c>
      <c r="L11" s="37">
        <v>17.8</v>
      </c>
      <c r="M11" s="38">
        <f>J11/I11</f>
        <v>4.9999999999999992E-3</v>
      </c>
      <c r="N11" s="38">
        <f>L11/K11</f>
        <v>17.8</v>
      </c>
      <c r="O11" s="38">
        <f>I11/218*100</f>
        <v>0.11926605504587157</v>
      </c>
      <c r="P11" s="26" t="s">
        <v>205</v>
      </c>
    </row>
    <row r="12" spans="1:16" ht="13" customHeight="1" x14ac:dyDescent="0.25">
      <c r="A12" s="27" t="s">
        <v>53</v>
      </c>
      <c r="B12" s="27">
        <v>1969.11</v>
      </c>
      <c r="C12" s="27" t="s">
        <v>63</v>
      </c>
      <c r="D12" s="27" t="s">
        <v>60</v>
      </c>
      <c r="E12" s="33">
        <v>12022</v>
      </c>
      <c r="F12" s="34">
        <v>52</v>
      </c>
      <c r="G12" s="35" t="s">
        <v>3</v>
      </c>
      <c r="H12" s="27"/>
      <c r="I12" s="37">
        <v>4.9000000000000002E-2</v>
      </c>
      <c r="J12" s="37">
        <v>4.2000000000000002E-4</v>
      </c>
      <c r="K12" s="37">
        <v>8.5</v>
      </c>
      <c r="L12" s="37">
        <v>62</v>
      </c>
      <c r="M12" s="38">
        <f>J12/I12</f>
        <v>8.5714285714285719E-3</v>
      </c>
      <c r="N12" s="38">
        <f>L12/K12</f>
        <v>7.2941176470588234</v>
      </c>
      <c r="O12" s="38">
        <f>I12/218*100</f>
        <v>2.2477064220183487E-2</v>
      </c>
      <c r="P12" s="26" t="s">
        <v>24</v>
      </c>
    </row>
    <row r="13" spans="1:16" ht="13" customHeight="1" x14ac:dyDescent="0.25">
      <c r="A13" s="27" t="s">
        <v>53</v>
      </c>
      <c r="B13" s="27">
        <v>1969.11</v>
      </c>
      <c r="C13" s="27" t="s">
        <v>63</v>
      </c>
      <c r="D13" s="27" t="s">
        <v>60</v>
      </c>
      <c r="E13" s="33">
        <v>12022</v>
      </c>
      <c r="F13" s="34" t="s">
        <v>16</v>
      </c>
      <c r="G13" s="35" t="s">
        <v>3</v>
      </c>
      <c r="H13" s="27"/>
      <c r="I13" s="37">
        <v>7.6999999999999999E-2</v>
      </c>
      <c r="J13" s="37">
        <v>8.8400000000000002E-4</v>
      </c>
      <c r="K13" s="37">
        <v>2.19</v>
      </c>
      <c r="L13" s="37">
        <v>48.5</v>
      </c>
      <c r="M13" s="38">
        <f>J13/I13</f>
        <v>1.1480519480519482E-2</v>
      </c>
      <c r="N13" s="38">
        <f>L13/K13</f>
        <v>22.146118721461189</v>
      </c>
      <c r="O13" s="38">
        <f>I13/218*100</f>
        <v>3.5321100917431195E-2</v>
      </c>
      <c r="P13" s="26" t="s">
        <v>208</v>
      </c>
    </row>
    <row r="14" spans="1:16" ht="13" customHeight="1" x14ac:dyDescent="0.25">
      <c r="A14" s="27" t="s">
        <v>53</v>
      </c>
      <c r="B14" s="27">
        <v>1969.11</v>
      </c>
      <c r="C14" s="27" t="s">
        <v>63</v>
      </c>
      <c r="D14" s="27" t="s">
        <v>60</v>
      </c>
      <c r="E14" s="33">
        <v>12022</v>
      </c>
      <c r="F14" s="34" t="s">
        <v>16</v>
      </c>
      <c r="G14" s="35" t="s">
        <v>3</v>
      </c>
      <c r="H14" s="27"/>
      <c r="I14" s="37"/>
      <c r="J14" s="37">
        <v>5.1599999999999997E-4</v>
      </c>
      <c r="K14" s="37"/>
      <c r="L14" s="37">
        <v>48</v>
      </c>
      <c r="M14" s="38"/>
      <c r="N14" s="38"/>
      <c r="O14" s="38"/>
      <c r="P14" s="26" t="s">
        <v>32</v>
      </c>
    </row>
    <row r="15" spans="1:16" ht="13" customHeight="1" x14ac:dyDescent="0.25">
      <c r="A15" s="27" t="s">
        <v>53</v>
      </c>
      <c r="B15" s="27">
        <v>1969.11</v>
      </c>
      <c r="C15" s="27" t="s">
        <v>63</v>
      </c>
      <c r="D15" s="27" t="s">
        <v>60</v>
      </c>
      <c r="E15" s="33">
        <v>12053</v>
      </c>
      <c r="F15" s="34">
        <v>47</v>
      </c>
      <c r="G15" s="35" t="s">
        <v>3</v>
      </c>
      <c r="H15" s="27"/>
      <c r="I15" s="37">
        <v>0.19500000000000001</v>
      </c>
      <c r="J15" s="37">
        <v>8.0000000000000004E-4</v>
      </c>
      <c r="K15" s="37">
        <v>0.8</v>
      </c>
      <c r="L15" s="37">
        <v>7.6</v>
      </c>
      <c r="M15" s="38">
        <f>J15/I15</f>
        <v>4.1025641025641026E-3</v>
      </c>
      <c r="N15" s="38">
        <f>L15/K15</f>
        <v>9.4999999999999982</v>
      </c>
      <c r="O15" s="38">
        <f t="shared" ref="O15:O17" si="3">I15/218*100</f>
        <v>8.9449541284403675E-2</v>
      </c>
      <c r="P15" s="26" t="s">
        <v>23</v>
      </c>
    </row>
    <row r="16" spans="1:16" x14ac:dyDescent="0.25">
      <c r="A16" s="27" t="s">
        <v>53</v>
      </c>
      <c r="B16" s="27">
        <v>1969.11</v>
      </c>
      <c r="C16" s="27" t="s">
        <v>63</v>
      </c>
      <c r="D16" s="27" t="s">
        <v>60</v>
      </c>
      <c r="E16" s="33">
        <v>12070</v>
      </c>
      <c r="F16" s="34">
        <v>102</v>
      </c>
      <c r="G16" s="34" t="s">
        <v>33</v>
      </c>
      <c r="H16" s="27" t="s">
        <v>61</v>
      </c>
      <c r="I16" s="37">
        <v>1.28</v>
      </c>
      <c r="J16" s="37">
        <v>6.2000000000000006E-2</v>
      </c>
      <c r="K16" s="37">
        <v>2.2000000000000002</v>
      </c>
      <c r="L16" s="37">
        <v>45</v>
      </c>
      <c r="M16" s="38">
        <f>J16/I16</f>
        <v>4.8437500000000001E-2</v>
      </c>
      <c r="N16" s="38">
        <f>L16/K16</f>
        <v>20.454545454545453</v>
      </c>
      <c r="O16" s="38">
        <f t="shared" si="3"/>
        <v>0.58715596330275233</v>
      </c>
      <c r="P16" s="26" t="s">
        <v>40</v>
      </c>
    </row>
    <row r="17" spans="1:16" x14ac:dyDescent="0.25">
      <c r="A17" s="27" t="s">
        <v>53</v>
      </c>
      <c r="B17" s="27">
        <v>1969.11</v>
      </c>
      <c r="C17" s="27" t="s">
        <v>63</v>
      </c>
      <c r="D17" s="27" t="s">
        <v>60</v>
      </c>
      <c r="E17" s="33">
        <v>12070</v>
      </c>
      <c r="F17" s="34">
        <v>104</v>
      </c>
      <c r="G17" s="34" t="s">
        <v>33</v>
      </c>
      <c r="H17" s="27" t="s">
        <v>61</v>
      </c>
      <c r="I17" s="37">
        <v>1.49</v>
      </c>
      <c r="J17" s="37">
        <v>0.14304</v>
      </c>
      <c r="K17" s="37">
        <v>2.4</v>
      </c>
      <c r="L17" s="37">
        <v>45</v>
      </c>
      <c r="M17" s="38">
        <v>9.6000000000000002E-2</v>
      </c>
      <c r="N17" s="38">
        <f>L17/K17</f>
        <v>18.75</v>
      </c>
      <c r="O17" s="38">
        <f t="shared" si="3"/>
        <v>0.6834862385321101</v>
      </c>
      <c r="P17" s="26" t="s">
        <v>29</v>
      </c>
    </row>
    <row r="18" spans="1:16" ht="13" customHeight="1" x14ac:dyDescent="0.25">
      <c r="A18" s="27"/>
      <c r="B18" s="27"/>
      <c r="C18" s="27"/>
      <c r="D18" s="27"/>
      <c r="E18" s="33"/>
      <c r="F18" s="34"/>
      <c r="G18" s="35"/>
      <c r="H18" s="27"/>
      <c r="I18" s="37"/>
      <c r="J18" s="37"/>
      <c r="K18" s="37"/>
      <c r="L18" s="37"/>
      <c r="M18" s="38"/>
      <c r="N18" s="38"/>
      <c r="O18" s="38"/>
      <c r="P18" s="26"/>
    </row>
    <row r="19" spans="1:16" x14ac:dyDescent="0.25">
      <c r="A19" s="27" t="s">
        <v>54</v>
      </c>
      <c r="B19" s="27" t="s">
        <v>172</v>
      </c>
      <c r="C19" s="27" t="s">
        <v>64</v>
      </c>
      <c r="D19" s="27" t="s">
        <v>67</v>
      </c>
      <c r="E19" s="33">
        <v>14053</v>
      </c>
      <c r="F19" s="34">
        <v>48</v>
      </c>
      <c r="G19" s="35" t="s">
        <v>3</v>
      </c>
      <c r="H19" s="27" t="s">
        <v>74</v>
      </c>
      <c r="I19" s="37">
        <v>2.2000000000000002</v>
      </c>
      <c r="J19" s="37">
        <v>3.2000000000000001E-2</v>
      </c>
      <c r="K19" s="37">
        <v>2</v>
      </c>
      <c r="L19" s="37">
        <v>8</v>
      </c>
      <c r="M19" s="38">
        <f>J19/I19</f>
        <v>1.4545454545454545E-2</v>
      </c>
      <c r="N19" s="38">
        <f>L19/K19</f>
        <v>4</v>
      </c>
      <c r="O19" s="38">
        <f>I19/218*100</f>
        <v>1.0091743119266057</v>
      </c>
      <c r="P19" s="26" t="s">
        <v>209</v>
      </c>
    </row>
    <row r="20" spans="1:16" x14ac:dyDescent="0.25">
      <c r="A20" s="27" t="s">
        <v>54</v>
      </c>
      <c r="B20" s="27" t="s">
        <v>172</v>
      </c>
      <c r="C20" s="27" t="s">
        <v>64</v>
      </c>
      <c r="D20" s="27" t="s">
        <v>67</v>
      </c>
      <c r="E20" s="33">
        <v>14053</v>
      </c>
      <c r="F20" s="34"/>
      <c r="G20" s="35" t="s">
        <v>3</v>
      </c>
      <c r="H20" s="27" t="s">
        <v>74</v>
      </c>
      <c r="I20" s="37">
        <v>1.19</v>
      </c>
      <c r="J20" s="37">
        <v>9.1000000000000004E-3</v>
      </c>
      <c r="K20" s="37">
        <v>1.4</v>
      </c>
      <c r="L20" s="37">
        <v>10</v>
      </c>
      <c r="M20" s="38">
        <f>J20/I20</f>
        <v>7.6470588235294122E-3</v>
      </c>
      <c r="N20" s="38">
        <f>L20/K20</f>
        <v>7.1428571428571432</v>
      </c>
      <c r="O20" s="38">
        <f>I20/218*100</f>
        <v>0.54587155963302758</v>
      </c>
      <c r="P20" s="26" t="s">
        <v>210</v>
      </c>
    </row>
    <row r="21" spans="1:16" x14ac:dyDescent="0.25">
      <c r="A21" s="27" t="s">
        <v>54</v>
      </c>
      <c r="B21" s="27" t="s">
        <v>172</v>
      </c>
      <c r="C21" s="27" t="s">
        <v>64</v>
      </c>
      <c r="D21" s="27" t="s">
        <v>67</v>
      </c>
      <c r="E21" s="33">
        <v>14053</v>
      </c>
      <c r="F21" s="34"/>
      <c r="G21" s="35" t="s">
        <v>3</v>
      </c>
      <c r="H21" s="27" t="s">
        <v>74</v>
      </c>
      <c r="I21" s="37"/>
      <c r="J21" s="37"/>
      <c r="K21" s="37">
        <v>1.5</v>
      </c>
      <c r="L21" s="37">
        <v>10</v>
      </c>
      <c r="M21" s="38"/>
      <c r="N21" s="38">
        <f>L21/K21</f>
        <v>6.666666666666667</v>
      </c>
      <c r="O21" s="38"/>
      <c r="P21" s="26" t="s">
        <v>31</v>
      </c>
    </row>
    <row r="22" spans="1:16" x14ac:dyDescent="0.25">
      <c r="A22" s="27" t="s">
        <v>54</v>
      </c>
      <c r="B22" s="27" t="s">
        <v>172</v>
      </c>
      <c r="C22" s="27" t="s">
        <v>64</v>
      </c>
      <c r="D22" s="27" t="s">
        <v>67</v>
      </c>
      <c r="E22" s="33">
        <v>14310</v>
      </c>
      <c r="F22" s="34">
        <v>69</v>
      </c>
      <c r="G22" s="35" t="s">
        <v>3</v>
      </c>
      <c r="H22" s="27" t="s">
        <v>74</v>
      </c>
      <c r="I22" s="37">
        <v>0.22</v>
      </c>
      <c r="J22" s="37">
        <v>8.8000000000000003E-4</v>
      </c>
      <c r="K22" s="37">
        <v>1</v>
      </c>
      <c r="L22" s="37"/>
      <c r="M22" s="38">
        <v>4.0000000000000001E-3</v>
      </c>
      <c r="N22" s="38"/>
      <c r="O22" s="38">
        <f t="shared" ref="O22:O25" si="4">I22/218*100</f>
        <v>0.10091743119266054</v>
      </c>
      <c r="P22" s="26" t="s">
        <v>29</v>
      </c>
    </row>
    <row r="23" spans="1:16" x14ac:dyDescent="0.25">
      <c r="A23" s="27" t="s">
        <v>54</v>
      </c>
      <c r="B23" s="27" t="s">
        <v>172</v>
      </c>
      <c r="C23" s="27" t="s">
        <v>64</v>
      </c>
      <c r="D23" s="27" t="s">
        <v>67</v>
      </c>
      <c r="E23" s="33">
        <v>14163</v>
      </c>
      <c r="F23" s="34">
        <v>68</v>
      </c>
      <c r="G23" s="34" t="s">
        <v>33</v>
      </c>
      <c r="H23" s="27" t="s">
        <v>61</v>
      </c>
      <c r="I23" s="37">
        <v>1.04</v>
      </c>
      <c r="J23" s="37">
        <v>4.5760000000000002E-2</v>
      </c>
      <c r="K23" s="37">
        <v>2.2000000000000002</v>
      </c>
      <c r="L23" s="37">
        <v>50</v>
      </c>
      <c r="M23" s="38">
        <v>4.3999999999999997E-2</v>
      </c>
      <c r="N23" s="38">
        <f>L23/K23</f>
        <v>22.727272727272727</v>
      </c>
      <c r="O23" s="38">
        <f t="shared" si="4"/>
        <v>0.47706422018348627</v>
      </c>
      <c r="P23" s="26" t="s">
        <v>29</v>
      </c>
    </row>
    <row r="24" spans="1:16" x14ac:dyDescent="0.25">
      <c r="A24" s="27" t="s">
        <v>54</v>
      </c>
      <c r="B24" s="27" t="s">
        <v>172</v>
      </c>
      <c r="C24" s="27" t="s">
        <v>64</v>
      </c>
      <c r="D24" s="27" t="s">
        <v>67</v>
      </c>
      <c r="E24" s="33">
        <v>14163</v>
      </c>
      <c r="F24" s="34">
        <v>131</v>
      </c>
      <c r="G24" s="34" t="s">
        <v>33</v>
      </c>
      <c r="H24" s="27" t="s">
        <v>61</v>
      </c>
      <c r="I24" s="37">
        <v>1.3</v>
      </c>
      <c r="J24" s="37">
        <v>0.10010000000000001</v>
      </c>
      <c r="K24" s="37">
        <v>2.5</v>
      </c>
      <c r="L24" s="37">
        <v>48</v>
      </c>
      <c r="M24" s="38">
        <v>7.6999999999999999E-2</v>
      </c>
      <c r="N24" s="38">
        <f>L24/K24</f>
        <v>19.2</v>
      </c>
      <c r="O24" s="38">
        <f t="shared" si="4"/>
        <v>0.59633027522935778</v>
      </c>
      <c r="P24" s="26" t="s">
        <v>201</v>
      </c>
    </row>
    <row r="25" spans="1:16" x14ac:dyDescent="0.25">
      <c r="A25" s="27" t="s">
        <v>54</v>
      </c>
      <c r="B25" s="27" t="s">
        <v>172</v>
      </c>
      <c r="C25" s="27" t="s">
        <v>64</v>
      </c>
      <c r="D25" s="27" t="s">
        <v>67</v>
      </c>
      <c r="E25" s="33">
        <v>14259</v>
      </c>
      <c r="F25" s="34">
        <v>69</v>
      </c>
      <c r="G25" s="34" t="s">
        <v>33</v>
      </c>
      <c r="H25" s="27" t="s">
        <v>61</v>
      </c>
      <c r="I25" s="37">
        <v>1.5</v>
      </c>
      <c r="J25" s="37">
        <v>0.06</v>
      </c>
      <c r="K25" s="37">
        <v>1.9</v>
      </c>
      <c r="L25" s="37">
        <v>30</v>
      </c>
      <c r="M25" s="38">
        <f>J25/I25</f>
        <v>0.04</v>
      </c>
      <c r="N25" s="38">
        <f>L25/K25</f>
        <v>15.789473684210527</v>
      </c>
      <c r="O25" s="38">
        <f t="shared" si="4"/>
        <v>0.68807339449541294</v>
      </c>
      <c r="P25" s="26" t="s">
        <v>27</v>
      </c>
    </row>
    <row r="26" spans="1:16" ht="13" customHeight="1" x14ac:dyDescent="0.25">
      <c r="A26" s="27"/>
      <c r="B26" s="27"/>
      <c r="C26" s="27"/>
      <c r="D26" s="27"/>
      <c r="E26" s="27"/>
      <c r="F26" s="35"/>
      <c r="G26" s="35"/>
      <c r="H26" s="27"/>
      <c r="I26" s="38"/>
      <c r="J26" s="38"/>
      <c r="K26" s="38"/>
      <c r="L26" s="38"/>
      <c r="M26" s="38"/>
      <c r="N26" s="38"/>
      <c r="O26" s="38"/>
      <c r="P26" s="42"/>
    </row>
    <row r="27" spans="1:16" x14ac:dyDescent="0.25">
      <c r="A27" s="27" t="s">
        <v>55</v>
      </c>
      <c r="B27" s="27" t="s">
        <v>174</v>
      </c>
      <c r="C27" s="27" t="s">
        <v>65</v>
      </c>
      <c r="D27" s="27" t="s">
        <v>60</v>
      </c>
      <c r="E27" s="33">
        <v>15016</v>
      </c>
      <c r="F27" s="34" t="s">
        <v>15</v>
      </c>
      <c r="G27" s="35" t="s">
        <v>3</v>
      </c>
      <c r="H27" s="27"/>
      <c r="I27" s="37">
        <v>6.9000000000000006E-2</v>
      </c>
      <c r="J27" s="37">
        <v>4.8000000000000001E-4</v>
      </c>
      <c r="K27" s="37">
        <v>2.4</v>
      </c>
      <c r="L27" s="37">
        <v>38.4</v>
      </c>
      <c r="M27" s="38">
        <f>J27/I27</f>
        <v>6.9565217391304342E-3</v>
      </c>
      <c r="N27" s="38">
        <f>L27/K27</f>
        <v>16</v>
      </c>
      <c r="O27" s="38">
        <f t="shared" ref="O27:O39" si="5">I27/218*100</f>
        <v>3.1651376146788993E-2</v>
      </c>
      <c r="P27" s="26" t="s">
        <v>22</v>
      </c>
    </row>
    <row r="28" spans="1:16" x14ac:dyDescent="0.25">
      <c r="A28" s="27" t="s">
        <v>55</v>
      </c>
      <c r="B28" s="27" t="s">
        <v>174</v>
      </c>
      <c r="C28" s="27" t="s">
        <v>65</v>
      </c>
      <c r="D28" s="27" t="s">
        <v>60</v>
      </c>
      <c r="E28" s="33">
        <v>15016</v>
      </c>
      <c r="F28" s="34" t="s">
        <v>14</v>
      </c>
      <c r="G28" s="35" t="s">
        <v>3</v>
      </c>
      <c r="H28" s="27"/>
      <c r="I28" s="37">
        <v>0.14000000000000001</v>
      </c>
      <c r="J28" s="37">
        <v>0.06</v>
      </c>
      <c r="K28" s="37">
        <v>2.7</v>
      </c>
      <c r="L28" s="37"/>
      <c r="M28" s="38">
        <v>5.0000000000000001E-3</v>
      </c>
      <c r="N28" s="38"/>
      <c r="O28" s="38">
        <f t="shared" si="5"/>
        <v>6.4220183486238536E-2</v>
      </c>
      <c r="P28" s="26" t="s">
        <v>29</v>
      </c>
    </row>
    <row r="29" spans="1:16" x14ac:dyDescent="0.25">
      <c r="A29" s="27" t="s">
        <v>55</v>
      </c>
      <c r="B29" s="27" t="s">
        <v>174</v>
      </c>
      <c r="C29" s="27" t="s">
        <v>65</v>
      </c>
      <c r="D29" s="27" t="s">
        <v>60</v>
      </c>
      <c r="E29" s="33">
        <v>15016</v>
      </c>
      <c r="F29" s="34" t="s">
        <v>13</v>
      </c>
      <c r="G29" s="35" t="s">
        <v>3</v>
      </c>
      <c r="H29" s="27"/>
      <c r="I29" s="37">
        <v>0.125</v>
      </c>
      <c r="J29" s="37">
        <v>4.2299999999999998E-4</v>
      </c>
      <c r="K29" s="37">
        <v>1.2</v>
      </c>
      <c r="L29" s="37">
        <v>33</v>
      </c>
      <c r="M29" s="38">
        <f>J29/I29</f>
        <v>3.3839999999999999E-3</v>
      </c>
      <c r="N29" s="38">
        <f>L29/K29</f>
        <v>27.5</v>
      </c>
      <c r="O29" s="38">
        <f t="shared" si="5"/>
        <v>5.7339449541284407E-2</v>
      </c>
      <c r="P29" s="26" t="s">
        <v>211</v>
      </c>
    </row>
    <row r="30" spans="1:16" x14ac:dyDescent="0.25">
      <c r="A30" s="27" t="s">
        <v>55</v>
      </c>
      <c r="B30" s="27" t="s">
        <v>174</v>
      </c>
      <c r="C30" s="27" t="s">
        <v>65</v>
      </c>
      <c r="D30" s="27" t="s">
        <v>60</v>
      </c>
      <c r="E30" s="33">
        <v>15016</v>
      </c>
      <c r="F30" s="34" t="s">
        <v>12</v>
      </c>
      <c r="G30" s="35" t="s">
        <v>3</v>
      </c>
      <c r="H30" s="27"/>
      <c r="I30" s="37">
        <v>8.7999999999999995E-2</v>
      </c>
      <c r="J30" s="37">
        <v>3.9300000000000001E-4</v>
      </c>
      <c r="K30" s="37">
        <v>1.3</v>
      </c>
      <c r="L30" s="37">
        <v>25</v>
      </c>
      <c r="M30" s="38">
        <f>J30/I30</f>
        <v>4.4659090909090916E-3</v>
      </c>
      <c r="N30" s="38">
        <f>L30/K30</f>
        <v>19.23076923076923</v>
      </c>
      <c r="O30" s="38">
        <f t="shared" si="5"/>
        <v>4.0366972477064215E-2</v>
      </c>
      <c r="P30" s="26" t="s">
        <v>211</v>
      </c>
    </row>
    <row r="31" spans="1:16" x14ac:dyDescent="0.25">
      <c r="A31" s="27" t="s">
        <v>55</v>
      </c>
      <c r="B31" s="27" t="s">
        <v>174</v>
      </c>
      <c r="C31" s="27" t="s">
        <v>65</v>
      </c>
      <c r="D31" s="27" t="s">
        <v>60</v>
      </c>
      <c r="E31" s="33">
        <v>15058</v>
      </c>
      <c r="F31" s="34">
        <v>55</v>
      </c>
      <c r="G31" s="35" t="s">
        <v>3</v>
      </c>
      <c r="H31" s="27"/>
      <c r="I31" s="37">
        <v>0.125</v>
      </c>
      <c r="J31" s="37">
        <v>1E-3</v>
      </c>
      <c r="K31" s="37">
        <v>1</v>
      </c>
      <c r="L31" s="37"/>
      <c r="M31" s="38">
        <f>J31/I31</f>
        <v>8.0000000000000002E-3</v>
      </c>
      <c r="N31" s="38"/>
      <c r="O31" s="38">
        <f t="shared" si="5"/>
        <v>5.7339449541284407E-2</v>
      </c>
      <c r="P31" s="26" t="s">
        <v>212</v>
      </c>
    </row>
    <row r="32" spans="1:16" x14ac:dyDescent="0.25">
      <c r="A32" s="27" t="s">
        <v>55</v>
      </c>
      <c r="B32" s="27" t="s">
        <v>174</v>
      </c>
      <c r="C32" s="27" t="s">
        <v>65</v>
      </c>
      <c r="D32" s="27" t="s">
        <v>60</v>
      </c>
      <c r="E32" s="33">
        <v>15076</v>
      </c>
      <c r="F32" s="34" t="s">
        <v>11</v>
      </c>
      <c r="G32" s="35" t="s">
        <v>3</v>
      </c>
      <c r="H32" s="27"/>
      <c r="I32" s="37">
        <v>0.21</v>
      </c>
      <c r="J32" s="37">
        <v>0.06</v>
      </c>
      <c r="K32" s="37">
        <v>1.1000000000000001</v>
      </c>
      <c r="L32" s="37"/>
      <c r="M32" s="38">
        <v>4.0000000000000001E-3</v>
      </c>
      <c r="N32" s="38"/>
      <c r="O32" s="38">
        <f t="shared" si="5"/>
        <v>9.6330275229357804E-2</v>
      </c>
      <c r="P32" s="26" t="s">
        <v>29</v>
      </c>
    </row>
    <row r="33" spans="1:16" x14ac:dyDescent="0.25">
      <c r="A33" s="27" t="s">
        <v>55</v>
      </c>
      <c r="B33" s="27" t="s">
        <v>174</v>
      </c>
      <c r="C33" s="27" t="s">
        <v>65</v>
      </c>
      <c r="D33" s="27" t="s">
        <v>60</v>
      </c>
      <c r="E33" s="33">
        <v>15475</v>
      </c>
      <c r="F33" s="34"/>
      <c r="G33" s="35" t="s">
        <v>3</v>
      </c>
      <c r="H33" s="27"/>
      <c r="I33" s="37">
        <v>0.152</v>
      </c>
      <c r="J33" s="37">
        <v>4.6700000000000002E-4</v>
      </c>
      <c r="K33" s="37"/>
      <c r="L33" s="37">
        <v>17</v>
      </c>
      <c r="M33" s="38">
        <f>J33/I33</f>
        <v>3.0723684210526318E-3</v>
      </c>
      <c r="N33" s="38"/>
      <c r="O33" s="38">
        <f t="shared" si="5"/>
        <v>6.9724770642201839E-2</v>
      </c>
      <c r="P33" s="26" t="s">
        <v>211</v>
      </c>
    </row>
    <row r="34" spans="1:16" x14ac:dyDescent="0.25">
      <c r="A34" s="27" t="s">
        <v>55</v>
      </c>
      <c r="B34" s="27" t="s">
        <v>174</v>
      </c>
      <c r="C34" s="27" t="s">
        <v>65</v>
      </c>
      <c r="D34" s="27" t="s">
        <v>60</v>
      </c>
      <c r="E34" s="33">
        <v>15495</v>
      </c>
      <c r="F34" s="34">
        <v>52</v>
      </c>
      <c r="G34" s="35" t="s">
        <v>3</v>
      </c>
      <c r="H34" s="27"/>
      <c r="I34" s="37">
        <v>0.16500000000000001</v>
      </c>
      <c r="J34" s="37">
        <v>7.5000000000000002E-4</v>
      </c>
      <c r="K34" s="37">
        <v>1</v>
      </c>
      <c r="L34" s="37"/>
      <c r="M34" s="38">
        <f>J34/I34</f>
        <v>4.5454545454545452E-3</v>
      </c>
      <c r="N34" s="38"/>
      <c r="O34" s="38">
        <f t="shared" si="5"/>
        <v>7.5688073394495417E-2</v>
      </c>
      <c r="P34" s="26" t="s">
        <v>27</v>
      </c>
    </row>
    <row r="35" spans="1:16" x14ac:dyDescent="0.25">
      <c r="A35" s="27" t="s">
        <v>55</v>
      </c>
      <c r="B35" s="27" t="s">
        <v>174</v>
      </c>
      <c r="C35" s="27" t="s">
        <v>65</v>
      </c>
      <c r="D35" s="27" t="s">
        <v>60</v>
      </c>
      <c r="E35" s="33">
        <v>15495</v>
      </c>
      <c r="F35" s="34">
        <v>132</v>
      </c>
      <c r="G35" s="35" t="s">
        <v>3</v>
      </c>
      <c r="H35" s="27"/>
      <c r="I35" s="37">
        <v>0.16500000000000001</v>
      </c>
      <c r="J35" s="37">
        <v>7.5000000000000002E-4</v>
      </c>
      <c r="K35" s="37">
        <v>1</v>
      </c>
      <c r="L35" s="37"/>
      <c r="M35" s="38">
        <f>J35/I35</f>
        <v>4.5454545454545452E-3</v>
      </c>
      <c r="N35" s="38"/>
      <c r="O35" s="38">
        <f t="shared" si="5"/>
        <v>7.5688073394495417E-2</v>
      </c>
      <c r="P35" s="26" t="s">
        <v>28</v>
      </c>
    </row>
    <row r="36" spans="1:16" x14ac:dyDescent="0.25">
      <c r="A36" s="27" t="s">
        <v>55</v>
      </c>
      <c r="B36" s="27" t="s">
        <v>174</v>
      </c>
      <c r="C36" s="27" t="s">
        <v>65</v>
      </c>
      <c r="D36" s="27" t="s">
        <v>60</v>
      </c>
      <c r="E36" s="33">
        <v>15555</v>
      </c>
      <c r="F36" s="34">
        <v>37</v>
      </c>
      <c r="G36" s="35" t="s">
        <v>3</v>
      </c>
      <c r="H36" s="27"/>
      <c r="I36" s="37">
        <v>0.127</v>
      </c>
      <c r="J36" s="37">
        <v>1E-3</v>
      </c>
      <c r="K36" s="37">
        <v>0.7</v>
      </c>
      <c r="L36" s="37"/>
      <c r="M36" s="38">
        <f>J36/I36</f>
        <v>7.874015748031496E-3</v>
      </c>
      <c r="N36" s="38"/>
      <c r="O36" s="38">
        <f t="shared" si="5"/>
        <v>5.825688073394495E-2</v>
      </c>
      <c r="P36" s="26" t="s">
        <v>28</v>
      </c>
    </row>
    <row r="37" spans="1:16" x14ac:dyDescent="0.25">
      <c r="A37" s="27" t="s">
        <v>55</v>
      </c>
      <c r="B37" s="27" t="s">
        <v>174</v>
      </c>
      <c r="C37" s="27" t="s">
        <v>65</v>
      </c>
      <c r="D37" s="27" t="s">
        <v>60</v>
      </c>
      <c r="E37" s="33">
        <v>15555</v>
      </c>
      <c r="F37" s="34">
        <v>132</v>
      </c>
      <c r="G37" s="35" t="s">
        <v>3</v>
      </c>
      <c r="H37" s="27"/>
      <c r="I37" s="37">
        <v>0.127</v>
      </c>
      <c r="J37" s="37">
        <v>1E-3</v>
      </c>
      <c r="K37" s="37">
        <v>0.7</v>
      </c>
      <c r="L37" s="37"/>
      <c r="M37" s="38">
        <f>J37/I37</f>
        <v>7.874015748031496E-3</v>
      </c>
      <c r="N37" s="38"/>
      <c r="O37" s="38">
        <f t="shared" si="5"/>
        <v>5.825688073394495E-2</v>
      </c>
      <c r="P37" s="26" t="s">
        <v>27</v>
      </c>
    </row>
    <row r="38" spans="1:16" x14ac:dyDescent="0.25">
      <c r="A38" s="27" t="s">
        <v>55</v>
      </c>
      <c r="B38" s="27" t="s">
        <v>174</v>
      </c>
      <c r="C38" s="27" t="s">
        <v>65</v>
      </c>
      <c r="D38" s="27" t="s">
        <v>60</v>
      </c>
      <c r="E38" s="33">
        <v>15555</v>
      </c>
      <c r="F38" s="34">
        <v>204</v>
      </c>
      <c r="G38" s="35" t="s">
        <v>3</v>
      </c>
      <c r="H38" s="27"/>
      <c r="I38" s="37">
        <v>0.14000000000000001</v>
      </c>
      <c r="J38" s="37">
        <v>0.06</v>
      </c>
      <c r="K38" s="37">
        <v>2.5</v>
      </c>
      <c r="L38" s="37"/>
      <c r="M38" s="38">
        <v>2.5000000000000001E-3</v>
      </c>
      <c r="N38" s="38"/>
      <c r="O38" s="38">
        <f t="shared" si="5"/>
        <v>6.4220183486238536E-2</v>
      </c>
      <c r="P38" s="26" t="s">
        <v>29</v>
      </c>
    </row>
    <row r="39" spans="1:16" x14ac:dyDescent="0.25">
      <c r="A39" s="27" t="s">
        <v>55</v>
      </c>
      <c r="B39" s="27" t="s">
        <v>174</v>
      </c>
      <c r="C39" s="27" t="s">
        <v>65</v>
      </c>
      <c r="D39" s="27" t="s">
        <v>60</v>
      </c>
      <c r="E39" s="33">
        <v>15555</v>
      </c>
      <c r="F39" s="34"/>
      <c r="G39" s="35" t="s">
        <v>3</v>
      </c>
      <c r="H39" s="27"/>
      <c r="I39" s="37">
        <v>0.10199999999999999</v>
      </c>
      <c r="J39" s="37">
        <v>3.8200000000000002E-4</v>
      </c>
      <c r="K39" s="37">
        <v>1.3</v>
      </c>
      <c r="L39" s="37">
        <v>31</v>
      </c>
      <c r="M39" s="38">
        <f>J39/I39</f>
        <v>3.7450980392156868E-3</v>
      </c>
      <c r="N39" s="38">
        <f>L39/K39</f>
        <v>23.846153846153847</v>
      </c>
      <c r="O39" s="38">
        <f t="shared" si="5"/>
        <v>4.6788990825688069E-2</v>
      </c>
      <c r="P39" s="26" t="s">
        <v>25</v>
      </c>
    </row>
    <row r="40" spans="1:16" x14ac:dyDescent="0.25">
      <c r="A40" s="27" t="s">
        <v>55</v>
      </c>
      <c r="B40" s="27" t="s">
        <v>174</v>
      </c>
      <c r="C40" s="27" t="s">
        <v>65</v>
      </c>
      <c r="D40" s="27" t="s">
        <v>60</v>
      </c>
      <c r="E40" s="33">
        <v>15555</v>
      </c>
      <c r="F40" s="34"/>
      <c r="G40" s="35" t="s">
        <v>3</v>
      </c>
      <c r="H40" s="27"/>
      <c r="I40" s="37"/>
      <c r="J40" s="37"/>
      <c r="K40" s="37">
        <v>1.5</v>
      </c>
      <c r="L40" s="37">
        <v>31</v>
      </c>
      <c r="M40" s="38"/>
      <c r="N40" s="38">
        <f>L40/K40</f>
        <v>20.666666666666668</v>
      </c>
      <c r="O40" s="38"/>
      <c r="P40" s="26" t="s">
        <v>31</v>
      </c>
    </row>
    <row r="41" spans="1:16" x14ac:dyDescent="0.25">
      <c r="A41" s="27" t="s">
        <v>55</v>
      </c>
      <c r="B41" s="27" t="s">
        <v>174</v>
      </c>
      <c r="C41" s="27" t="s">
        <v>65</v>
      </c>
      <c r="D41" s="27" t="s">
        <v>60</v>
      </c>
      <c r="E41" s="33">
        <v>15556</v>
      </c>
      <c r="F41" s="34">
        <v>37</v>
      </c>
      <c r="G41" s="35" t="s">
        <v>3</v>
      </c>
      <c r="H41" s="27" t="s">
        <v>74</v>
      </c>
      <c r="I41" s="37">
        <v>0.125</v>
      </c>
      <c r="J41" s="37">
        <v>1.5E-3</v>
      </c>
      <c r="K41" s="37">
        <v>1</v>
      </c>
      <c r="L41" s="37"/>
      <c r="M41" s="38">
        <f t="shared" ref="M41:M46" si="6">J41/I41</f>
        <v>1.2E-2</v>
      </c>
      <c r="N41" s="38"/>
      <c r="O41" s="38">
        <f t="shared" ref="O41:O46" si="7">I41/218*100</f>
        <v>5.7339449541284407E-2</v>
      </c>
      <c r="P41" s="26" t="s">
        <v>28</v>
      </c>
    </row>
    <row r="42" spans="1:16" x14ac:dyDescent="0.25">
      <c r="A42" s="27" t="s">
        <v>55</v>
      </c>
      <c r="B42" s="27" t="s">
        <v>174</v>
      </c>
      <c r="C42" s="27" t="s">
        <v>65</v>
      </c>
      <c r="D42" s="27" t="s">
        <v>60</v>
      </c>
      <c r="E42" s="33">
        <v>15556</v>
      </c>
      <c r="F42" s="34" t="s">
        <v>10</v>
      </c>
      <c r="G42" s="35" t="s">
        <v>3</v>
      </c>
      <c r="H42" s="27" t="s">
        <v>74</v>
      </c>
      <c r="I42" s="37">
        <v>0.1</v>
      </c>
      <c r="J42" s="37">
        <v>6.0999999999999997E-4</v>
      </c>
      <c r="K42" s="37">
        <v>1.3</v>
      </c>
      <c r="L42" s="37">
        <v>32.200000000000003</v>
      </c>
      <c r="M42" s="38">
        <f t="shared" si="6"/>
        <v>6.0999999999999995E-3</v>
      </c>
      <c r="N42" s="38">
        <f>L42/K42</f>
        <v>24.76923076923077</v>
      </c>
      <c r="O42" s="38">
        <f t="shared" si="7"/>
        <v>4.5871559633027525E-2</v>
      </c>
      <c r="P42" s="26" t="s">
        <v>22</v>
      </c>
    </row>
    <row r="43" spans="1:16" x14ac:dyDescent="0.25">
      <c r="A43" s="27" t="s">
        <v>55</v>
      </c>
      <c r="B43" s="27" t="s">
        <v>174</v>
      </c>
      <c r="C43" s="27" t="s">
        <v>65</v>
      </c>
      <c r="D43" s="27" t="s">
        <v>60</v>
      </c>
      <c r="E43" s="33">
        <v>15556</v>
      </c>
      <c r="F43" s="34" t="s">
        <v>9</v>
      </c>
      <c r="G43" s="35" t="s">
        <v>3</v>
      </c>
      <c r="H43" s="27" t="s">
        <v>74</v>
      </c>
      <c r="I43" s="37">
        <v>0.124</v>
      </c>
      <c r="J43" s="37">
        <v>1.9E-3</v>
      </c>
      <c r="K43" s="37">
        <v>1.7</v>
      </c>
      <c r="L43" s="37"/>
      <c r="M43" s="38">
        <f t="shared" si="6"/>
        <v>1.532258064516129E-2</v>
      </c>
      <c r="N43" s="38"/>
      <c r="O43" s="38">
        <f t="shared" si="7"/>
        <v>5.6880733944954125E-2</v>
      </c>
      <c r="P43" s="26" t="s">
        <v>28</v>
      </c>
    </row>
    <row r="44" spans="1:16" x14ac:dyDescent="0.25">
      <c r="A44" s="27" t="s">
        <v>55</v>
      </c>
      <c r="B44" s="27" t="s">
        <v>174</v>
      </c>
      <c r="C44" s="27" t="s">
        <v>65</v>
      </c>
      <c r="D44" s="27" t="s">
        <v>60</v>
      </c>
      <c r="E44" s="33">
        <v>15556</v>
      </c>
      <c r="F44" s="34" t="s">
        <v>8</v>
      </c>
      <c r="G44" s="35" t="s">
        <v>3</v>
      </c>
      <c r="H44" s="27" t="s">
        <v>74</v>
      </c>
      <c r="I44" s="37">
        <v>9.6199999999999994E-2</v>
      </c>
      <c r="J44" s="37">
        <v>5.1099999999999995E-4</v>
      </c>
      <c r="K44" s="37">
        <v>1</v>
      </c>
      <c r="L44" s="37">
        <v>41</v>
      </c>
      <c r="M44" s="38">
        <f t="shared" si="6"/>
        <v>5.311850311850312E-3</v>
      </c>
      <c r="N44" s="38">
        <f>L44/K44</f>
        <v>41</v>
      </c>
      <c r="O44" s="38">
        <f t="shared" si="7"/>
        <v>4.4128440366972471E-2</v>
      </c>
      <c r="P44" s="26" t="s">
        <v>25</v>
      </c>
    </row>
    <row r="45" spans="1:16" x14ac:dyDescent="0.25">
      <c r="A45" s="27" t="s">
        <v>55</v>
      </c>
      <c r="B45" s="27" t="s">
        <v>174</v>
      </c>
      <c r="C45" s="27" t="s">
        <v>65</v>
      </c>
      <c r="D45" s="27" t="s">
        <v>60</v>
      </c>
      <c r="E45" s="33">
        <v>15556</v>
      </c>
      <c r="F45" s="34" t="s">
        <v>8</v>
      </c>
      <c r="G45" s="35" t="s">
        <v>3</v>
      </c>
      <c r="H45" s="27" t="s">
        <v>74</v>
      </c>
      <c r="I45" s="37">
        <v>9.98E-2</v>
      </c>
      <c r="J45" s="37">
        <v>4.5300000000000001E-4</v>
      </c>
      <c r="K45" s="37">
        <v>1.5</v>
      </c>
      <c r="L45" s="37">
        <v>37</v>
      </c>
      <c r="M45" s="38">
        <f t="shared" si="6"/>
        <v>4.5390781563126254E-3</v>
      </c>
      <c r="N45" s="38">
        <f>L45/K45</f>
        <v>24.666666666666668</v>
      </c>
      <c r="O45" s="38">
        <f t="shared" si="7"/>
        <v>4.5779816513761465E-2</v>
      </c>
      <c r="P45" s="26" t="s">
        <v>25</v>
      </c>
    </row>
    <row r="46" spans="1:16" x14ac:dyDescent="0.25">
      <c r="A46" s="27" t="s">
        <v>55</v>
      </c>
      <c r="B46" s="27" t="s">
        <v>174</v>
      </c>
      <c r="C46" s="27" t="s">
        <v>65</v>
      </c>
      <c r="D46" s="27" t="s">
        <v>60</v>
      </c>
      <c r="E46" s="33">
        <v>15556</v>
      </c>
      <c r="F46" s="34" t="s">
        <v>8</v>
      </c>
      <c r="G46" s="35" t="s">
        <v>3</v>
      </c>
      <c r="H46" s="27" t="s">
        <v>74</v>
      </c>
      <c r="I46" s="37">
        <v>0.111</v>
      </c>
      <c r="J46" s="37">
        <v>6.9999999999999999E-4</v>
      </c>
      <c r="K46" s="37">
        <v>1</v>
      </c>
      <c r="L46" s="37">
        <v>41.5</v>
      </c>
      <c r="M46" s="38">
        <f t="shared" si="6"/>
        <v>6.3063063063063061E-3</v>
      </c>
      <c r="N46" s="38">
        <f>L46/K46</f>
        <v>41.5</v>
      </c>
      <c r="O46" s="38">
        <f t="shared" si="7"/>
        <v>5.0917431192660546E-2</v>
      </c>
      <c r="P46" s="26" t="s">
        <v>28</v>
      </c>
    </row>
    <row r="47" spans="1:16" x14ac:dyDescent="0.25">
      <c r="A47" s="27" t="s">
        <v>55</v>
      </c>
      <c r="B47" s="27" t="s">
        <v>174</v>
      </c>
      <c r="C47" s="27" t="s">
        <v>65</v>
      </c>
      <c r="D47" s="27" t="s">
        <v>60</v>
      </c>
      <c r="E47" s="33">
        <v>15556</v>
      </c>
      <c r="F47" s="34"/>
      <c r="G47" s="35" t="s">
        <v>3</v>
      </c>
      <c r="H47" s="27" t="s">
        <v>74</v>
      </c>
      <c r="I47" s="37"/>
      <c r="J47" s="37"/>
      <c r="K47" s="37">
        <v>1.5</v>
      </c>
      <c r="L47" s="37">
        <v>37</v>
      </c>
      <c r="M47" s="38"/>
      <c r="N47" s="38">
        <f>L47/K47</f>
        <v>24.666666666666668</v>
      </c>
      <c r="O47" s="38"/>
      <c r="P47" s="26" t="s">
        <v>31</v>
      </c>
    </row>
    <row r="48" spans="1:16" x14ac:dyDescent="0.25">
      <c r="A48" s="27" t="s">
        <v>55</v>
      </c>
      <c r="B48" s="27" t="s">
        <v>174</v>
      </c>
      <c r="C48" s="27" t="s">
        <v>65</v>
      </c>
      <c r="D48" s="27" t="s">
        <v>60</v>
      </c>
      <c r="E48" s="33">
        <v>15595</v>
      </c>
      <c r="F48" s="34" t="s">
        <v>7</v>
      </c>
      <c r="G48" s="35" t="s">
        <v>3</v>
      </c>
      <c r="H48" s="27"/>
      <c r="I48" s="37">
        <v>0.13</v>
      </c>
      <c r="J48" s="37">
        <v>7.8000000000000009E-4</v>
      </c>
      <c r="K48" s="37">
        <v>3.3</v>
      </c>
      <c r="L48" s="37"/>
      <c r="M48" s="38">
        <v>6.0000000000000001E-3</v>
      </c>
      <c r="N48" s="38"/>
      <c r="O48" s="38">
        <f>I48/218*100</f>
        <v>5.9633027522935783E-2</v>
      </c>
      <c r="P48" s="26" t="s">
        <v>29</v>
      </c>
    </row>
    <row r="49" spans="1:16" x14ac:dyDescent="0.25">
      <c r="A49" s="27" t="s">
        <v>55</v>
      </c>
      <c r="B49" s="27" t="s">
        <v>174</v>
      </c>
      <c r="C49" s="27" t="s">
        <v>65</v>
      </c>
      <c r="D49" s="27" t="s">
        <v>60</v>
      </c>
      <c r="E49" s="33">
        <v>15597</v>
      </c>
      <c r="F49" s="34" t="s">
        <v>6</v>
      </c>
      <c r="G49" s="35" t="s">
        <v>3</v>
      </c>
      <c r="H49" s="27"/>
      <c r="I49" s="37">
        <v>4.9000000000000002E-2</v>
      </c>
      <c r="J49" s="37">
        <v>7.1299999999999998E-4</v>
      </c>
      <c r="K49" s="37">
        <v>2.15</v>
      </c>
      <c r="L49" s="37">
        <v>26</v>
      </c>
      <c r="M49" s="38">
        <f>J49/I49</f>
        <v>1.4551020408163265E-2</v>
      </c>
      <c r="N49" s="38">
        <f>L49/K49</f>
        <v>12.093023255813954</v>
      </c>
      <c r="O49" s="38">
        <f>I49/218*100</f>
        <v>2.2477064220183487E-2</v>
      </c>
      <c r="P49" s="26" t="s">
        <v>32</v>
      </c>
    </row>
    <row r="50" spans="1:16" x14ac:dyDescent="0.25">
      <c r="A50" s="27" t="s">
        <v>55</v>
      </c>
      <c r="B50" s="27" t="s">
        <v>174</v>
      </c>
      <c r="C50" s="27" t="s">
        <v>65</v>
      </c>
      <c r="D50" s="27" t="s">
        <v>60</v>
      </c>
      <c r="E50" s="33">
        <v>15597</v>
      </c>
      <c r="F50" s="34" t="s">
        <v>5</v>
      </c>
      <c r="G50" s="35" t="s">
        <v>3</v>
      </c>
      <c r="H50" s="27"/>
      <c r="I50" s="37"/>
      <c r="J50" s="37">
        <v>5.6599999999999999E-4</v>
      </c>
      <c r="K50" s="37"/>
      <c r="L50" s="37">
        <v>32.5</v>
      </c>
      <c r="M50" s="38"/>
      <c r="N50" s="38"/>
      <c r="O50" s="38"/>
      <c r="P50" s="26" t="s">
        <v>32</v>
      </c>
    </row>
    <row r="51" spans="1:16" x14ac:dyDescent="0.25">
      <c r="A51" s="27" t="s">
        <v>55</v>
      </c>
      <c r="B51" s="27" t="s">
        <v>174</v>
      </c>
      <c r="C51" s="27" t="s">
        <v>65</v>
      </c>
      <c r="D51" s="27" t="s">
        <v>60</v>
      </c>
      <c r="E51" s="33">
        <v>15597</v>
      </c>
      <c r="F51" s="34"/>
      <c r="G51" s="35" t="s">
        <v>3</v>
      </c>
      <c r="H51" s="27"/>
      <c r="I51" s="37">
        <v>5.8000000000000003E-2</v>
      </c>
      <c r="J51" s="37">
        <v>4.0000000000000002E-4</v>
      </c>
      <c r="K51" s="37">
        <v>2</v>
      </c>
      <c r="L51" s="37">
        <v>77</v>
      </c>
      <c r="M51" s="38">
        <f>J51/I51</f>
        <v>6.8965517241379309E-3</v>
      </c>
      <c r="N51" s="38">
        <f t="shared" ref="N51:N70" si="8">L51/K51</f>
        <v>38.5</v>
      </c>
      <c r="O51" s="38">
        <f t="shared" ref="O51" si="9">I51/218*100</f>
        <v>2.6605504587155965E-2</v>
      </c>
      <c r="P51" s="26" t="s">
        <v>211</v>
      </c>
    </row>
    <row r="52" spans="1:16" x14ac:dyDescent="0.25">
      <c r="A52" s="27" t="s">
        <v>55</v>
      </c>
      <c r="B52" s="27" t="s">
        <v>174</v>
      </c>
      <c r="C52" s="27" t="s">
        <v>68</v>
      </c>
      <c r="D52" s="27" t="s">
        <v>60</v>
      </c>
      <c r="E52" s="33">
        <v>15301</v>
      </c>
      <c r="F52" s="34">
        <v>38</v>
      </c>
      <c r="G52" s="34" t="s">
        <v>33</v>
      </c>
      <c r="H52" s="27" t="s">
        <v>61</v>
      </c>
      <c r="I52" s="37">
        <v>1.07</v>
      </c>
      <c r="J52" s="37">
        <v>5.0290000000000001E-2</v>
      </c>
      <c r="K52" s="37">
        <v>2</v>
      </c>
      <c r="L52" s="37">
        <v>40</v>
      </c>
      <c r="M52" s="38">
        <v>4.7E-2</v>
      </c>
      <c r="N52" s="38">
        <f t="shared" ref="N52:N55" si="10">L52/K52</f>
        <v>20</v>
      </c>
      <c r="O52" s="38">
        <f t="shared" ref="O52:O55" si="11">I52/218*100</f>
        <v>0.49082568807339455</v>
      </c>
      <c r="P52" s="26" t="s">
        <v>29</v>
      </c>
    </row>
    <row r="53" spans="1:16" x14ac:dyDescent="0.25">
      <c r="A53" s="27" t="s">
        <v>55</v>
      </c>
      <c r="B53" s="27" t="s">
        <v>174</v>
      </c>
      <c r="C53" s="27" t="s">
        <v>65</v>
      </c>
      <c r="D53" s="27" t="s">
        <v>60</v>
      </c>
      <c r="E53" s="33">
        <v>15301</v>
      </c>
      <c r="F53" s="34"/>
      <c r="G53" s="34" t="s">
        <v>33</v>
      </c>
      <c r="H53" s="27" t="s">
        <v>61</v>
      </c>
      <c r="I53" s="37">
        <v>1.05</v>
      </c>
      <c r="J53" s="37">
        <v>0.05</v>
      </c>
      <c r="K53" s="37">
        <v>2</v>
      </c>
      <c r="L53" s="37">
        <v>40</v>
      </c>
      <c r="M53" s="38">
        <f>J53/I53</f>
        <v>4.7619047619047616E-2</v>
      </c>
      <c r="N53" s="38">
        <f t="shared" si="10"/>
        <v>20</v>
      </c>
      <c r="O53" s="38">
        <f t="shared" si="11"/>
        <v>0.48165137614678899</v>
      </c>
      <c r="P53" s="26" t="s">
        <v>202</v>
      </c>
    </row>
    <row r="54" spans="1:16" x14ac:dyDescent="0.25">
      <c r="A54" s="27" t="s">
        <v>55</v>
      </c>
      <c r="B54" s="27" t="s">
        <v>174</v>
      </c>
      <c r="C54" s="27" t="s">
        <v>65</v>
      </c>
      <c r="D54" s="27" t="s">
        <v>60</v>
      </c>
      <c r="E54" s="33">
        <v>15601</v>
      </c>
      <c r="F54" s="34">
        <v>79</v>
      </c>
      <c r="G54" s="34" t="s">
        <v>33</v>
      </c>
      <c r="H54" s="27" t="s">
        <v>61</v>
      </c>
      <c r="I54" s="37">
        <v>1.05</v>
      </c>
      <c r="J54" s="37">
        <v>7.6649999999999996E-2</v>
      </c>
      <c r="K54" s="37">
        <v>3.8</v>
      </c>
      <c r="L54" s="37">
        <v>45</v>
      </c>
      <c r="M54" s="38">
        <v>7.2999999999999995E-2</v>
      </c>
      <c r="N54" s="38">
        <f t="shared" si="10"/>
        <v>11.842105263157896</v>
      </c>
      <c r="O54" s="38">
        <f t="shared" si="11"/>
        <v>0.48165137614678899</v>
      </c>
      <c r="P54" s="26" t="s">
        <v>29</v>
      </c>
    </row>
    <row r="55" spans="1:16" x14ac:dyDescent="0.25">
      <c r="A55" s="27" t="s">
        <v>55</v>
      </c>
      <c r="B55" s="27" t="s">
        <v>174</v>
      </c>
      <c r="C55" s="27" t="s">
        <v>65</v>
      </c>
      <c r="D55" s="27" t="s">
        <v>60</v>
      </c>
      <c r="E55" s="33">
        <v>15601</v>
      </c>
      <c r="F55" s="34"/>
      <c r="G55" s="34" t="s">
        <v>33</v>
      </c>
      <c r="H55" s="27" t="s">
        <v>61</v>
      </c>
      <c r="I55" s="37">
        <v>1.05</v>
      </c>
      <c r="J55" s="37">
        <v>7.5999999999999998E-2</v>
      </c>
      <c r="K55" s="37">
        <v>3.8</v>
      </c>
      <c r="L55" s="37">
        <v>45</v>
      </c>
      <c r="M55" s="38">
        <f>J55/I55</f>
        <v>7.2380952380952379E-2</v>
      </c>
      <c r="N55" s="38">
        <f t="shared" si="10"/>
        <v>11.842105263157896</v>
      </c>
      <c r="O55" s="38">
        <f t="shared" si="11"/>
        <v>0.48165137614678899</v>
      </c>
      <c r="P55" s="26" t="s">
        <v>26</v>
      </c>
    </row>
    <row r="56" spans="1:16" x14ac:dyDescent="0.25">
      <c r="A56" s="27"/>
      <c r="B56" s="27"/>
      <c r="C56" s="27"/>
      <c r="D56" s="27"/>
      <c r="E56" s="33"/>
      <c r="F56" s="34"/>
      <c r="G56" s="34"/>
      <c r="H56" s="27"/>
      <c r="I56" s="37"/>
      <c r="J56" s="37"/>
      <c r="K56" s="37"/>
      <c r="L56" s="37"/>
      <c r="M56" s="38"/>
      <c r="N56" s="38"/>
      <c r="O56" s="38"/>
      <c r="P56" s="26"/>
    </row>
    <row r="57" spans="1:16" x14ac:dyDescent="0.25">
      <c r="A57" s="27" t="s">
        <v>57</v>
      </c>
      <c r="B57" s="27">
        <v>1972.05</v>
      </c>
      <c r="C57" s="27" t="s">
        <v>59</v>
      </c>
      <c r="D57" s="27" t="s">
        <v>67</v>
      </c>
      <c r="E57" s="33">
        <v>60501</v>
      </c>
      <c r="F57" s="34">
        <v>29</v>
      </c>
      <c r="G57" s="34" t="s">
        <v>33</v>
      </c>
      <c r="H57" s="27" t="s">
        <v>61</v>
      </c>
      <c r="I57" s="37">
        <v>1.31</v>
      </c>
      <c r="J57" s="37">
        <v>4.1920000000000006E-2</v>
      </c>
      <c r="K57" s="37">
        <v>2.1</v>
      </c>
      <c r="L57" s="37">
        <v>50</v>
      </c>
      <c r="M57" s="38">
        <v>3.2000000000000001E-2</v>
      </c>
      <c r="N57" s="38">
        <f t="shared" ref="N57:N61" si="12">L57/K57</f>
        <v>23.80952380952381</v>
      </c>
      <c r="O57" s="38">
        <f t="shared" ref="O57:O61" si="13">I57/218*100</f>
        <v>0.60091743119266061</v>
      </c>
      <c r="P57" s="26" t="s">
        <v>29</v>
      </c>
    </row>
    <row r="58" spans="1:16" x14ac:dyDescent="0.25">
      <c r="A58" s="27" t="s">
        <v>57</v>
      </c>
      <c r="B58" s="27">
        <v>1972.05</v>
      </c>
      <c r="C58" s="27" t="s">
        <v>59</v>
      </c>
      <c r="D58" s="27" t="s">
        <v>67</v>
      </c>
      <c r="E58" s="33">
        <v>61241</v>
      </c>
      <c r="F58" s="34">
        <v>25</v>
      </c>
      <c r="G58" s="34" t="s">
        <v>71</v>
      </c>
      <c r="H58" s="27" t="s">
        <v>61</v>
      </c>
      <c r="I58" s="37">
        <v>0.89</v>
      </c>
      <c r="J58" s="37">
        <v>2.6699999999999998E-2</v>
      </c>
      <c r="K58" s="37">
        <v>2</v>
      </c>
      <c r="L58" s="37">
        <v>55</v>
      </c>
      <c r="M58" s="38">
        <v>0.03</v>
      </c>
      <c r="N58" s="38">
        <f t="shared" si="12"/>
        <v>27.5</v>
      </c>
      <c r="O58" s="38">
        <f t="shared" si="13"/>
        <v>0.40825688073394495</v>
      </c>
      <c r="P58" s="26" t="s">
        <v>29</v>
      </c>
    </row>
    <row r="59" spans="1:16" x14ac:dyDescent="0.25">
      <c r="A59" s="27" t="s">
        <v>57</v>
      </c>
      <c r="B59" s="27">
        <v>1972.05</v>
      </c>
      <c r="C59" s="27" t="s">
        <v>59</v>
      </c>
      <c r="D59" s="27" t="s">
        <v>67</v>
      </c>
      <c r="E59" s="33">
        <v>64801</v>
      </c>
      <c r="F59" s="34">
        <v>29</v>
      </c>
      <c r="G59" s="34" t="s">
        <v>33</v>
      </c>
      <c r="H59" s="27" t="s">
        <v>61</v>
      </c>
      <c r="I59" s="37">
        <v>1.06</v>
      </c>
      <c r="J59" s="37">
        <v>3.7100000000000008E-2</v>
      </c>
      <c r="K59" s="37">
        <v>2.1</v>
      </c>
      <c r="L59" s="37">
        <v>49</v>
      </c>
      <c r="M59" s="38">
        <v>3.5000000000000003E-2</v>
      </c>
      <c r="N59" s="38">
        <f t="shared" si="12"/>
        <v>23.333333333333332</v>
      </c>
      <c r="O59" s="38">
        <f t="shared" si="13"/>
        <v>0.48623853211009177</v>
      </c>
      <c r="P59" s="26" t="s">
        <v>29</v>
      </c>
    </row>
    <row r="60" spans="1:16" x14ac:dyDescent="0.25">
      <c r="A60" s="27" t="s">
        <v>57</v>
      </c>
      <c r="B60" s="27">
        <v>1972.05</v>
      </c>
      <c r="C60" s="27" t="s">
        <v>59</v>
      </c>
      <c r="D60" s="27" t="s">
        <v>67</v>
      </c>
      <c r="E60" s="33">
        <v>65701</v>
      </c>
      <c r="F60" s="34">
        <v>16</v>
      </c>
      <c r="G60" s="34" t="s">
        <v>33</v>
      </c>
      <c r="H60" s="27" t="s">
        <v>61</v>
      </c>
      <c r="I60" s="37">
        <v>1.7</v>
      </c>
      <c r="J60" s="37">
        <v>4.5899999999999996E-2</v>
      </c>
      <c r="K60" s="37">
        <v>1.8</v>
      </c>
      <c r="L60" s="37">
        <v>45</v>
      </c>
      <c r="M60" s="38">
        <v>2.7E-2</v>
      </c>
      <c r="N60" s="38">
        <f t="shared" si="12"/>
        <v>25</v>
      </c>
      <c r="O60" s="38">
        <f t="shared" si="13"/>
        <v>0.77981651376146788</v>
      </c>
      <c r="P60" s="26" t="s">
        <v>30</v>
      </c>
    </row>
    <row r="61" spans="1:16" x14ac:dyDescent="0.25">
      <c r="A61" s="27" t="s">
        <v>57</v>
      </c>
      <c r="B61" s="27">
        <v>1972.05</v>
      </c>
      <c r="C61" s="27" t="s">
        <v>59</v>
      </c>
      <c r="D61" s="27" t="s">
        <v>67</v>
      </c>
      <c r="E61" s="33">
        <v>67601</v>
      </c>
      <c r="F61" s="34">
        <v>24</v>
      </c>
      <c r="G61" s="34" t="s">
        <v>33</v>
      </c>
      <c r="H61" s="27" t="s">
        <v>61</v>
      </c>
      <c r="I61" s="37">
        <v>0.59</v>
      </c>
      <c r="J61" s="37">
        <v>1.1209999999999999E-2</v>
      </c>
      <c r="K61" s="37">
        <v>1.8</v>
      </c>
      <c r="L61" s="37">
        <v>41</v>
      </c>
      <c r="M61" s="38">
        <v>1.9E-2</v>
      </c>
      <c r="N61" s="38">
        <f t="shared" si="12"/>
        <v>22.777777777777779</v>
      </c>
      <c r="O61" s="38">
        <f t="shared" si="13"/>
        <v>0.27064220183486237</v>
      </c>
      <c r="P61" s="26" t="s">
        <v>30</v>
      </c>
    </row>
    <row r="62" spans="1:16" ht="12.65" customHeight="1" x14ac:dyDescent="0.25">
      <c r="A62" s="27"/>
      <c r="B62" s="27"/>
      <c r="C62" s="27"/>
      <c r="D62" s="27"/>
      <c r="E62" s="33"/>
      <c r="F62" s="34"/>
      <c r="G62" s="35"/>
      <c r="H62" s="27"/>
      <c r="I62" s="37"/>
      <c r="J62" s="37"/>
      <c r="K62" s="37"/>
      <c r="L62" s="37"/>
      <c r="M62" s="38"/>
      <c r="N62" s="38"/>
      <c r="O62" s="38"/>
      <c r="P62" s="26"/>
    </row>
    <row r="63" spans="1:16" x14ac:dyDescent="0.25">
      <c r="A63" s="27" t="s">
        <v>58</v>
      </c>
      <c r="B63" s="27">
        <v>1972.11</v>
      </c>
      <c r="C63" s="27" t="s">
        <v>69</v>
      </c>
      <c r="D63" s="27" t="s">
        <v>70</v>
      </c>
      <c r="E63" s="33">
        <v>70017</v>
      </c>
      <c r="F63" s="34"/>
      <c r="G63" s="35" t="s">
        <v>3</v>
      </c>
      <c r="H63" s="27" t="s">
        <v>74</v>
      </c>
      <c r="I63" s="37">
        <v>0.32900000000000001</v>
      </c>
      <c r="J63" s="37">
        <v>1.73E-3</v>
      </c>
      <c r="K63" s="37">
        <v>1.1000000000000001</v>
      </c>
      <c r="L63" s="37">
        <v>7</v>
      </c>
      <c r="M63" s="38">
        <f>J63/I63</f>
        <v>5.2583586626139813E-3</v>
      </c>
      <c r="N63" s="38">
        <f t="shared" si="8"/>
        <v>6.3636363636363633</v>
      </c>
      <c r="O63" s="38">
        <f>I63/218*100</f>
        <v>0.15091743119266054</v>
      </c>
      <c r="P63" s="26" t="s">
        <v>211</v>
      </c>
    </row>
    <row r="64" spans="1:16" x14ac:dyDescent="0.25">
      <c r="A64" s="27" t="s">
        <v>58</v>
      </c>
      <c r="B64" s="27">
        <v>1972.11</v>
      </c>
      <c r="C64" s="27" t="s">
        <v>69</v>
      </c>
      <c r="D64" s="27" t="s">
        <v>70</v>
      </c>
      <c r="E64" s="33">
        <v>70035</v>
      </c>
      <c r="F64" s="34"/>
      <c r="G64" s="35" t="s">
        <v>3</v>
      </c>
      <c r="H64" s="27" t="s">
        <v>74</v>
      </c>
      <c r="I64" s="37">
        <v>0.36399999999999999</v>
      </c>
      <c r="J64" s="37">
        <v>2.0200000000000001E-3</v>
      </c>
      <c r="K64" s="37">
        <v>1</v>
      </c>
      <c r="L64" s="37">
        <v>8</v>
      </c>
      <c r="M64" s="38">
        <f>J64/I64</f>
        <v>5.5494505494505502E-3</v>
      </c>
      <c r="N64" s="38">
        <f t="shared" si="8"/>
        <v>8</v>
      </c>
      <c r="O64" s="38">
        <f>I64/218*100</f>
        <v>0.16697247706422016</v>
      </c>
      <c r="P64" s="26" t="s">
        <v>211</v>
      </c>
    </row>
    <row r="65" spans="1:16" x14ac:dyDescent="0.25">
      <c r="A65" s="27" t="s">
        <v>58</v>
      </c>
      <c r="B65" s="27">
        <v>1972.11</v>
      </c>
      <c r="C65" s="27" t="s">
        <v>69</v>
      </c>
      <c r="D65" s="27" t="s">
        <v>70</v>
      </c>
      <c r="E65" s="33">
        <v>70215</v>
      </c>
      <c r="F65" s="34"/>
      <c r="G65" s="35" t="s">
        <v>3</v>
      </c>
      <c r="H65" s="27" t="s">
        <v>74</v>
      </c>
      <c r="I65" s="37">
        <v>0.184</v>
      </c>
      <c r="J65" s="37">
        <v>1.0399999999999999E-3</v>
      </c>
      <c r="K65" s="37">
        <v>2</v>
      </c>
      <c r="L65" s="37">
        <v>46</v>
      </c>
      <c r="M65" s="38">
        <f>J65/I65</f>
        <v>5.6521739130434775E-3</v>
      </c>
      <c r="N65" s="38">
        <f t="shared" si="8"/>
        <v>23</v>
      </c>
      <c r="O65" s="38">
        <f>I65/218*100</f>
        <v>8.4403669724770647E-2</v>
      </c>
      <c r="P65" s="26" t="s">
        <v>25</v>
      </c>
    </row>
    <row r="66" spans="1:16" x14ac:dyDescent="0.25">
      <c r="A66" s="27" t="s">
        <v>58</v>
      </c>
      <c r="B66" s="27">
        <v>1972.11</v>
      </c>
      <c r="C66" s="27" t="s">
        <v>69</v>
      </c>
      <c r="D66" s="27" t="s">
        <v>70</v>
      </c>
      <c r="E66" s="33">
        <v>70215</v>
      </c>
      <c r="F66" s="34"/>
      <c r="G66" s="35" t="s">
        <v>3</v>
      </c>
      <c r="H66" s="27" t="s">
        <v>74</v>
      </c>
      <c r="I66" s="37"/>
      <c r="J66" s="37"/>
      <c r="K66" s="37">
        <v>2</v>
      </c>
      <c r="L66" s="37">
        <v>48</v>
      </c>
      <c r="M66" s="38"/>
      <c r="N66" s="38">
        <f t="shared" si="8"/>
        <v>24</v>
      </c>
      <c r="O66" s="38"/>
      <c r="P66" s="26" t="s">
        <v>31</v>
      </c>
    </row>
    <row r="67" spans="1:16" x14ac:dyDescent="0.25">
      <c r="A67" s="27" t="s">
        <v>58</v>
      </c>
      <c r="B67" s="27">
        <v>1972.11</v>
      </c>
      <c r="C67" s="27" t="s">
        <v>69</v>
      </c>
      <c r="D67" s="27" t="s">
        <v>70</v>
      </c>
      <c r="E67" s="33">
        <v>71505</v>
      </c>
      <c r="F67" s="34"/>
      <c r="G67" s="35" t="s">
        <v>3</v>
      </c>
      <c r="H67" s="27" t="s">
        <v>74</v>
      </c>
      <c r="I67" s="37">
        <v>0.16200000000000001</v>
      </c>
      <c r="J67" s="37">
        <v>7.4600000000000003E-4</v>
      </c>
      <c r="K67" s="37">
        <v>2.1</v>
      </c>
      <c r="L67" s="37">
        <v>71</v>
      </c>
      <c r="M67" s="38">
        <f t="shared" ref="M67:M70" si="14">J67/I67</f>
        <v>4.6049382716049385E-3</v>
      </c>
      <c r="N67" s="38">
        <f t="shared" si="8"/>
        <v>33.80952380952381</v>
      </c>
      <c r="O67" s="38">
        <f t="shared" ref="O67:O70" si="15">I67/218*100</f>
        <v>7.4311926605504591E-2</v>
      </c>
      <c r="P67" s="26" t="s">
        <v>211</v>
      </c>
    </row>
    <row r="68" spans="1:16" x14ac:dyDescent="0.25">
      <c r="A68" s="27" t="s">
        <v>58</v>
      </c>
      <c r="B68" s="27">
        <v>1972.11</v>
      </c>
      <c r="C68" s="27" t="s">
        <v>69</v>
      </c>
      <c r="D68" s="27" t="s">
        <v>70</v>
      </c>
      <c r="E68" s="33">
        <v>71567</v>
      </c>
      <c r="F68" s="34"/>
      <c r="G68" s="35" t="s">
        <v>3</v>
      </c>
      <c r="H68" s="27"/>
      <c r="I68" s="37">
        <v>0.23400000000000001</v>
      </c>
      <c r="J68" s="37">
        <v>9.2100000000000005E-4</v>
      </c>
      <c r="K68" s="37">
        <v>1</v>
      </c>
      <c r="L68" s="37">
        <v>11</v>
      </c>
      <c r="M68" s="38">
        <f t="shared" si="14"/>
        <v>3.935897435897436E-3</v>
      </c>
      <c r="N68" s="38">
        <f t="shared" si="8"/>
        <v>11</v>
      </c>
      <c r="O68" s="38">
        <f t="shared" si="15"/>
        <v>0.10733944954128441</v>
      </c>
      <c r="P68" s="26" t="s">
        <v>211</v>
      </c>
    </row>
    <row r="69" spans="1:16" x14ac:dyDescent="0.25">
      <c r="A69" s="27" t="s">
        <v>58</v>
      </c>
      <c r="B69" s="27">
        <v>1972.11</v>
      </c>
      <c r="C69" s="27" t="s">
        <v>69</v>
      </c>
      <c r="D69" s="27" t="s">
        <v>70</v>
      </c>
      <c r="E69" s="33">
        <v>74275</v>
      </c>
      <c r="F69" s="34"/>
      <c r="G69" s="35" t="s">
        <v>3</v>
      </c>
      <c r="H69" s="27" t="s">
        <v>74</v>
      </c>
      <c r="I69" s="37">
        <v>0.23499999999999999</v>
      </c>
      <c r="J69" s="37">
        <v>1.5E-3</v>
      </c>
      <c r="K69" s="37">
        <v>2.6</v>
      </c>
      <c r="L69" s="37">
        <v>61</v>
      </c>
      <c r="M69" s="38">
        <f t="shared" si="14"/>
        <v>6.3829787234042559E-3</v>
      </c>
      <c r="N69" s="38">
        <f t="shared" si="8"/>
        <v>23.46153846153846</v>
      </c>
      <c r="O69" s="38">
        <f t="shared" si="15"/>
        <v>0.10779816513761468</v>
      </c>
      <c r="P69" s="26" t="s">
        <v>211</v>
      </c>
    </row>
    <row r="70" spans="1:16" x14ac:dyDescent="0.25">
      <c r="A70" s="27" t="s">
        <v>58</v>
      </c>
      <c r="B70" s="27">
        <v>1972.11</v>
      </c>
      <c r="C70" s="27" t="s">
        <v>69</v>
      </c>
      <c r="D70" s="27" t="s">
        <v>70</v>
      </c>
      <c r="E70" s="33">
        <v>75055</v>
      </c>
      <c r="F70" s="34"/>
      <c r="G70" s="35" t="s">
        <v>3</v>
      </c>
      <c r="H70" s="27" t="s">
        <v>74</v>
      </c>
      <c r="I70" s="37">
        <v>0.11899999999999999</v>
      </c>
      <c r="J70" s="37">
        <v>5.71E-4</v>
      </c>
      <c r="K70" s="37">
        <v>1.7</v>
      </c>
      <c r="L70" s="37">
        <v>52</v>
      </c>
      <c r="M70" s="38">
        <f t="shared" si="14"/>
        <v>4.7983193277310928E-3</v>
      </c>
      <c r="N70" s="38">
        <f t="shared" si="8"/>
        <v>30.588235294117649</v>
      </c>
      <c r="O70" s="38">
        <f t="shared" si="15"/>
        <v>5.4587155963302748E-2</v>
      </c>
      <c r="P70" s="26" t="s">
        <v>211</v>
      </c>
    </row>
    <row r="71" spans="1:16" x14ac:dyDescent="0.25">
      <c r="A71" s="27" t="s">
        <v>58</v>
      </c>
      <c r="B71" s="27">
        <v>1972.11</v>
      </c>
      <c r="C71" s="27" t="s">
        <v>69</v>
      </c>
      <c r="D71" s="27" t="s">
        <v>70</v>
      </c>
      <c r="E71" s="33">
        <v>72321</v>
      </c>
      <c r="F71" s="34">
        <v>7</v>
      </c>
      <c r="G71" s="34" t="s">
        <v>33</v>
      </c>
      <c r="H71" s="27" t="s">
        <v>61</v>
      </c>
      <c r="I71" s="37">
        <v>1.38</v>
      </c>
      <c r="J71" s="37">
        <v>6.0719999999999989E-2</v>
      </c>
      <c r="K71" s="37">
        <v>2.5</v>
      </c>
      <c r="L71" s="37">
        <v>42</v>
      </c>
      <c r="M71" s="38">
        <v>4.3999999999999997E-2</v>
      </c>
      <c r="N71" s="38">
        <f t="shared" ref="N71" si="16">L71/K71</f>
        <v>16.8</v>
      </c>
      <c r="O71" s="38">
        <f t="shared" ref="O71:O72" si="17">I71/218*100</f>
        <v>0.63302752293577969</v>
      </c>
      <c r="P71" s="26" t="s">
        <v>30</v>
      </c>
    </row>
    <row r="72" spans="1:16" x14ac:dyDescent="0.25">
      <c r="A72" s="27" t="s">
        <v>58</v>
      </c>
      <c r="B72" s="27">
        <v>1972.11</v>
      </c>
      <c r="C72" s="27" t="s">
        <v>66</v>
      </c>
      <c r="D72" s="27" t="s">
        <v>70</v>
      </c>
      <c r="E72" s="33">
        <v>72441</v>
      </c>
      <c r="F72" s="34">
        <v>12</v>
      </c>
      <c r="G72" s="34" t="s">
        <v>33</v>
      </c>
      <c r="H72" s="27" t="s">
        <v>61</v>
      </c>
      <c r="I72" s="37">
        <v>1.02</v>
      </c>
      <c r="J72" s="37">
        <v>3.5700000000000003E-2</v>
      </c>
      <c r="K72" s="37"/>
      <c r="L72" s="37"/>
      <c r="M72" s="38">
        <v>3.5000000000000003E-2</v>
      </c>
      <c r="N72" s="38"/>
      <c r="O72" s="38">
        <f t="shared" si="17"/>
        <v>0.4678899082568807</v>
      </c>
      <c r="P72" s="26" t="s">
        <v>30</v>
      </c>
    </row>
    <row r="73" spans="1:16" x14ac:dyDescent="0.25">
      <c r="A73" s="27" t="s">
        <v>58</v>
      </c>
      <c r="B73" s="27">
        <v>1972.11</v>
      </c>
      <c r="C73" s="27" t="s">
        <v>66</v>
      </c>
      <c r="D73" s="27" t="s">
        <v>70</v>
      </c>
      <c r="E73" s="33">
        <v>74220</v>
      </c>
      <c r="F73" s="34">
        <v>24</v>
      </c>
      <c r="G73" s="34" t="s">
        <v>72</v>
      </c>
      <c r="H73" s="27" t="s">
        <v>61</v>
      </c>
      <c r="I73" s="37">
        <v>0.19500000000000001</v>
      </c>
      <c r="J73" s="37">
        <v>1.4234999999999999E-2</v>
      </c>
      <c r="K73" s="37">
        <v>8.8000000000000007</v>
      </c>
      <c r="L73" s="37">
        <v>54</v>
      </c>
      <c r="M73" s="38">
        <v>7.2999999999999995E-2</v>
      </c>
      <c r="N73" s="38">
        <f>L73/K73</f>
        <v>6.1363636363636358</v>
      </c>
      <c r="O73" s="38">
        <f>I73/218*100</f>
        <v>8.9449541284403675E-2</v>
      </c>
      <c r="P73" s="26" t="s">
        <v>30</v>
      </c>
    </row>
    <row r="74" spans="1:16" x14ac:dyDescent="0.25">
      <c r="A74" s="27" t="s">
        <v>58</v>
      </c>
      <c r="B74" s="27">
        <v>1972.11</v>
      </c>
      <c r="C74" s="27" t="s">
        <v>66</v>
      </c>
      <c r="D74" s="27" t="s">
        <v>70</v>
      </c>
      <c r="E74" s="33">
        <v>75081</v>
      </c>
      <c r="F74" s="34">
        <v>27</v>
      </c>
      <c r="G74" s="34" t="s">
        <v>33</v>
      </c>
      <c r="H74" s="27" t="s">
        <v>61</v>
      </c>
      <c r="I74" s="37">
        <v>1.24</v>
      </c>
      <c r="J74" s="37">
        <v>9.0519999999999989E-2</v>
      </c>
      <c r="K74" s="37">
        <v>3.7</v>
      </c>
      <c r="L74" s="37">
        <v>41</v>
      </c>
      <c r="M74" s="38">
        <v>7.2999999999999995E-2</v>
      </c>
      <c r="N74" s="38">
        <f>L74/K74</f>
        <v>11.081081081081081</v>
      </c>
      <c r="O74" s="38">
        <f>I74/218*100</f>
        <v>0.56880733944954132</v>
      </c>
      <c r="P74" s="26" t="s">
        <v>30</v>
      </c>
    </row>
    <row r="75" spans="1:16" x14ac:dyDescent="0.25">
      <c r="I75" s="40"/>
      <c r="J75" s="40"/>
      <c r="K75" s="40"/>
      <c r="L75" s="40"/>
      <c r="M75" s="40"/>
      <c r="N75" s="40"/>
      <c r="O75" s="40"/>
    </row>
    <row r="76" spans="1:16" x14ac:dyDescent="0.25">
      <c r="A76" s="27" t="s">
        <v>49</v>
      </c>
      <c r="B76" s="27">
        <v>2020.12</v>
      </c>
      <c r="C76" s="27" t="s">
        <v>63</v>
      </c>
      <c r="D76" s="27" t="s">
        <v>60</v>
      </c>
      <c r="E76" s="27" t="s">
        <v>1</v>
      </c>
      <c r="F76" s="35"/>
      <c r="G76" s="35" t="s">
        <v>33</v>
      </c>
      <c r="H76" s="27" t="s">
        <v>61</v>
      </c>
      <c r="I76" s="38">
        <v>0.92026578073089704</v>
      </c>
      <c r="J76" s="38">
        <v>6.1461794019933562E-2</v>
      </c>
      <c r="K76" s="38">
        <v>5.9</v>
      </c>
      <c r="L76" s="38">
        <v>16</v>
      </c>
      <c r="M76" s="38">
        <f>J76/I76</f>
        <v>6.6787003610108309E-2</v>
      </c>
      <c r="N76" s="38">
        <f>L76/K76</f>
        <v>2.7118644067796609</v>
      </c>
      <c r="O76" s="38">
        <f>I76/218*100</f>
        <v>0.42214026639031971</v>
      </c>
      <c r="P76" s="42" t="s">
        <v>41</v>
      </c>
    </row>
    <row r="77" spans="1:16" x14ac:dyDescent="0.25">
      <c r="A77" s="27" t="s">
        <v>49</v>
      </c>
      <c r="B77" s="27">
        <v>2020.12</v>
      </c>
      <c r="C77" s="27" t="s">
        <v>63</v>
      </c>
      <c r="D77" s="27" t="s">
        <v>60</v>
      </c>
      <c r="E77" s="27" t="s">
        <v>1</v>
      </c>
      <c r="F77" s="35" t="s">
        <v>35</v>
      </c>
      <c r="G77" s="35" t="s">
        <v>3</v>
      </c>
      <c r="H77" s="27" t="s">
        <v>61</v>
      </c>
      <c r="I77" s="38">
        <v>0.21827313115704078</v>
      </c>
      <c r="J77" s="38">
        <v>6.5095615221170558E-3</v>
      </c>
      <c r="K77" s="38">
        <v>5.2</v>
      </c>
      <c r="L77" s="38">
        <v>105.8</v>
      </c>
      <c r="M77" s="38">
        <f>J77/I77</f>
        <v>2.9823008849557516E-2</v>
      </c>
      <c r="N77" s="38">
        <f>L77/K77</f>
        <v>20.346153846153843</v>
      </c>
      <c r="O77" s="38">
        <f>I77/218*100</f>
        <v>0.10012528952157834</v>
      </c>
      <c r="P77" s="42" t="s">
        <v>41</v>
      </c>
    </row>
    <row r="78" spans="1:16" x14ac:dyDescent="0.25">
      <c r="A78" s="27" t="s">
        <v>49</v>
      </c>
      <c r="B78" s="27">
        <v>2020.12</v>
      </c>
      <c r="C78" s="27" t="s">
        <v>63</v>
      </c>
      <c r="D78" s="27" t="s">
        <v>60</v>
      </c>
      <c r="E78" s="27" t="s">
        <v>75</v>
      </c>
      <c r="F78" s="35" t="s">
        <v>36</v>
      </c>
      <c r="G78" s="35" t="s">
        <v>3</v>
      </c>
      <c r="H78" s="27" t="s">
        <v>76</v>
      </c>
      <c r="I78" s="38">
        <v>0.20475020475020472</v>
      </c>
      <c r="J78" s="38">
        <v>5.2620802620802617E-3</v>
      </c>
      <c r="K78" s="38">
        <v>6.9</v>
      </c>
      <c r="L78" s="38">
        <v>60.8</v>
      </c>
      <c r="M78" s="38">
        <f>J78/I78</f>
        <v>2.5700000000000001E-2</v>
      </c>
      <c r="N78" s="38">
        <f>L78/K78</f>
        <v>8.811594202898549</v>
      </c>
      <c r="O78" s="38">
        <f>I78/218*100</f>
        <v>9.3922112270736116E-2</v>
      </c>
      <c r="P78" s="42" t="s">
        <v>41</v>
      </c>
    </row>
    <row r="79" spans="1:16" x14ac:dyDescent="0.25">
      <c r="A79" s="27" t="s">
        <v>49</v>
      </c>
      <c r="B79" s="27">
        <v>2020.12</v>
      </c>
      <c r="C79" s="27" t="s">
        <v>63</v>
      </c>
      <c r="D79" s="27" t="s">
        <v>60</v>
      </c>
      <c r="E79" s="27" t="s">
        <v>4</v>
      </c>
      <c r="F79" s="35" t="s">
        <v>37</v>
      </c>
      <c r="G79" s="35" t="s">
        <v>3</v>
      </c>
      <c r="H79" s="27" t="s">
        <v>77</v>
      </c>
      <c r="I79" s="38">
        <v>0.18262091109773229</v>
      </c>
      <c r="J79" s="38">
        <v>3.3915312061007425E-3</v>
      </c>
      <c r="K79" s="38">
        <v>4.3</v>
      </c>
      <c r="L79" s="38">
        <v>85.8</v>
      </c>
      <c r="M79" s="38">
        <f t="shared" ref="M79" si="18">J79/I79</f>
        <v>1.8571428571428572E-2</v>
      </c>
      <c r="N79" s="38">
        <f t="shared" ref="N79" si="19">L79/K79</f>
        <v>19.953488372093023</v>
      </c>
      <c r="O79" s="38">
        <f>I79/218*100</f>
        <v>8.3771060136574454E-2</v>
      </c>
      <c r="P79" s="42" t="s">
        <v>41</v>
      </c>
    </row>
    <row r="80" spans="1:16" x14ac:dyDescent="0.25">
      <c r="I80" s="40"/>
      <c r="J80" s="40"/>
      <c r="K80" s="40"/>
      <c r="L80" s="40"/>
      <c r="M80" s="40"/>
      <c r="N80" s="40"/>
      <c r="O80" s="40"/>
    </row>
    <row r="81" spans="1:16" ht="26" x14ac:dyDescent="0.25">
      <c r="A81" s="27" t="s">
        <v>176</v>
      </c>
      <c r="B81" s="27">
        <v>2024.06</v>
      </c>
      <c r="C81" s="27" t="s">
        <v>177</v>
      </c>
      <c r="D81" s="27" t="s">
        <v>60</v>
      </c>
      <c r="E81" s="27" t="s">
        <v>178</v>
      </c>
      <c r="F81" s="27" t="s">
        <v>179</v>
      </c>
      <c r="G81" s="27" t="s">
        <v>73</v>
      </c>
      <c r="H81" s="27" t="s">
        <v>61</v>
      </c>
      <c r="I81" s="43">
        <v>1.64</v>
      </c>
      <c r="J81" s="43">
        <v>0.15</v>
      </c>
      <c r="K81" s="43">
        <v>3.875</v>
      </c>
      <c r="L81" s="43">
        <v>33.770000000000003</v>
      </c>
      <c r="M81" s="43">
        <v>8.9029363784665583E-2</v>
      </c>
      <c r="N81" s="43">
        <v>8.7148387096774194</v>
      </c>
      <c r="O81" s="38">
        <f>I81/218*100</f>
        <v>0.75229357798165131</v>
      </c>
      <c r="P81" s="27" t="s">
        <v>180</v>
      </c>
    </row>
    <row r="83" spans="1:16" ht="239" customHeight="1" x14ac:dyDescent="0.25">
      <c r="C83" s="54" t="s">
        <v>215</v>
      </c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</row>
    <row r="85" spans="1:16" ht="12.75" customHeight="1" x14ac:dyDescent="0.25"/>
    <row r="86" spans="1:16" ht="12.75" customHeight="1" x14ac:dyDescent="0.25"/>
  </sheetData>
  <mergeCells count="1">
    <mergeCell ref="C83:P83"/>
  </mergeCells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76E1B-F5ED-4A5E-A2A1-4C30A8B7F48B}">
  <dimension ref="A1:Q90"/>
  <sheetViews>
    <sheetView topLeftCell="A64" zoomScaleNormal="100" workbookViewId="0">
      <selection activeCell="O90" sqref="O90"/>
    </sheetView>
  </sheetViews>
  <sheetFormatPr defaultColWidth="9" defaultRowHeight="15" x14ac:dyDescent="0.25"/>
  <cols>
    <col min="1" max="1" width="9" style="47"/>
    <col min="2" max="2" width="13.33203125" style="47" customWidth="1"/>
    <col min="3" max="3" width="24.25" style="47" customWidth="1"/>
    <col min="4" max="4" width="23" style="47" customWidth="1"/>
    <col min="5" max="5" width="16" style="44" bestFit="1" customWidth="1"/>
    <col min="6" max="6" width="17" style="44" customWidth="1"/>
    <col min="7" max="8" width="15.5" style="45" customWidth="1"/>
    <col min="9" max="9" width="12.83203125" style="44" customWidth="1"/>
    <col min="10" max="10" width="12.5" style="44" customWidth="1"/>
    <col min="11" max="11" width="46.08203125" style="48" customWidth="1"/>
    <col min="12" max="16384" width="9" style="44"/>
  </cols>
  <sheetData>
    <row r="1" spans="1:11" ht="19" x14ac:dyDescent="0.25">
      <c r="A1" s="9" t="s">
        <v>48</v>
      </c>
      <c r="B1" s="9" t="s">
        <v>170</v>
      </c>
      <c r="C1" s="9" t="s">
        <v>50</v>
      </c>
      <c r="D1" s="9" t="s">
        <v>51</v>
      </c>
      <c r="E1" s="9" t="s">
        <v>0</v>
      </c>
      <c r="F1" s="9" t="s">
        <v>20</v>
      </c>
      <c r="G1" s="9" t="s">
        <v>19</v>
      </c>
      <c r="H1" s="9" t="s">
        <v>78</v>
      </c>
      <c r="I1" s="25" t="s">
        <v>194</v>
      </c>
      <c r="J1" s="9" t="s">
        <v>200</v>
      </c>
      <c r="K1" s="9" t="s">
        <v>2</v>
      </c>
    </row>
    <row r="2" spans="1:11" x14ac:dyDescent="0.25">
      <c r="A2" s="9" t="s">
        <v>52</v>
      </c>
      <c r="B2" s="9">
        <v>1969.06</v>
      </c>
      <c r="C2" s="9" t="s">
        <v>62</v>
      </c>
      <c r="D2" s="9" t="s">
        <v>60</v>
      </c>
      <c r="E2" s="9">
        <v>10084</v>
      </c>
      <c r="F2" s="9">
        <v>89</v>
      </c>
      <c r="G2" s="8" t="s">
        <v>33</v>
      </c>
      <c r="H2" s="9" t="s">
        <v>61</v>
      </c>
      <c r="I2" s="9">
        <v>3.6307805477010167E-5</v>
      </c>
      <c r="J2" s="9">
        <v>8.3176377110267125E-2</v>
      </c>
      <c r="K2" s="9" t="s">
        <v>203</v>
      </c>
    </row>
    <row r="3" spans="1:11" x14ac:dyDescent="0.25">
      <c r="A3" s="9" t="s">
        <v>52</v>
      </c>
      <c r="B3" s="9">
        <v>1969.06</v>
      </c>
      <c r="C3" s="9" t="s">
        <v>62</v>
      </c>
      <c r="D3" s="9" t="s">
        <v>60</v>
      </c>
      <c r="E3" s="9">
        <v>10084</v>
      </c>
      <c r="F3" s="9">
        <v>90</v>
      </c>
      <c r="G3" s="8" t="s">
        <v>33</v>
      </c>
      <c r="H3" s="9" t="s">
        <v>61</v>
      </c>
      <c r="I3" s="9">
        <v>1.4454397707459292E-5</v>
      </c>
      <c r="J3" s="9">
        <v>8.128305161640996E-2</v>
      </c>
      <c r="K3" s="9" t="s">
        <v>43</v>
      </c>
    </row>
    <row r="4" spans="1:11" x14ac:dyDescent="0.25">
      <c r="A4" s="9" t="s">
        <v>52</v>
      </c>
      <c r="B4" s="9">
        <v>1969.06</v>
      </c>
      <c r="C4" s="9" t="s">
        <v>62</v>
      </c>
      <c r="D4" s="9" t="s">
        <v>60</v>
      </c>
      <c r="E4" s="9">
        <v>10024</v>
      </c>
      <c r="F4" s="9">
        <v>22</v>
      </c>
      <c r="G4" s="9" t="s">
        <v>38</v>
      </c>
      <c r="H4" s="9"/>
      <c r="I4" s="9">
        <v>1.1220184543019637E-6</v>
      </c>
      <c r="J4" s="9">
        <v>1.5135612484362083E-3</v>
      </c>
      <c r="K4" s="9" t="s">
        <v>43</v>
      </c>
    </row>
    <row r="5" spans="1:11" x14ac:dyDescent="0.25">
      <c r="A5" s="9" t="s">
        <v>52</v>
      </c>
      <c r="B5" s="9">
        <v>1969.06</v>
      </c>
      <c r="C5" s="9" t="s">
        <v>62</v>
      </c>
      <c r="D5" s="9" t="s">
        <v>60</v>
      </c>
      <c r="E5" s="9">
        <v>10049</v>
      </c>
      <c r="F5" s="9">
        <v>14</v>
      </c>
      <c r="G5" s="9" t="s">
        <v>38</v>
      </c>
      <c r="H5" s="9" t="s">
        <v>82</v>
      </c>
      <c r="I5" s="9">
        <v>4.897788193684463E-7</v>
      </c>
      <c r="J5" s="9">
        <v>1.8197008586099837E-3</v>
      </c>
      <c r="K5" s="9" t="s">
        <v>43</v>
      </c>
    </row>
    <row r="6" spans="1:1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25">
      <c r="A7" s="9" t="s">
        <v>53</v>
      </c>
      <c r="B7" s="9">
        <v>1969.11</v>
      </c>
      <c r="C7" s="9" t="s">
        <v>63</v>
      </c>
      <c r="D7" s="9" t="s">
        <v>60</v>
      </c>
      <c r="E7" s="9">
        <v>12070</v>
      </c>
      <c r="F7" s="9">
        <v>102</v>
      </c>
      <c r="G7" s="8" t="s">
        <v>33</v>
      </c>
      <c r="H7" s="9" t="s">
        <v>61</v>
      </c>
      <c r="I7" s="9">
        <v>3.1622776601683843E-5</v>
      </c>
      <c r="J7" s="9">
        <v>6.1659500186148256E-2</v>
      </c>
      <c r="K7" s="9" t="s">
        <v>43</v>
      </c>
    </row>
    <row r="8" spans="1:11" x14ac:dyDescent="0.25">
      <c r="A8" s="9" t="s">
        <v>53</v>
      </c>
      <c r="B8" s="9">
        <v>1969.11</v>
      </c>
      <c r="C8" s="9" t="s">
        <v>63</v>
      </c>
      <c r="D8" s="9" t="s">
        <v>60</v>
      </c>
      <c r="E8" s="9">
        <v>12009</v>
      </c>
      <c r="F8" s="9">
        <v>95</v>
      </c>
      <c r="G8" s="9" t="s">
        <v>38</v>
      </c>
      <c r="H8" s="9" t="s">
        <v>82</v>
      </c>
      <c r="I8" s="9">
        <v>5.2480746024977297E-7</v>
      </c>
      <c r="J8" s="9">
        <v>6.0255958607435779E-4</v>
      </c>
      <c r="K8" s="9" t="s">
        <v>43</v>
      </c>
    </row>
    <row r="9" spans="1:11" x14ac:dyDescent="0.25">
      <c r="A9" s="9" t="s">
        <v>53</v>
      </c>
      <c r="B9" s="9">
        <v>1969.11</v>
      </c>
      <c r="C9" s="9" t="s">
        <v>63</v>
      </c>
      <c r="D9" s="9" t="s">
        <v>60</v>
      </c>
      <c r="E9" s="9">
        <v>12022</v>
      </c>
      <c r="F9" s="9">
        <v>52</v>
      </c>
      <c r="G9" s="9" t="s">
        <v>38</v>
      </c>
      <c r="H9" s="9"/>
      <c r="I9" s="9">
        <v>6.6069344800759644E-7</v>
      </c>
      <c r="J9" s="9">
        <v>4.1686938347033534E-4</v>
      </c>
      <c r="K9" s="9" t="s">
        <v>43</v>
      </c>
    </row>
    <row r="10" spans="1:11" x14ac:dyDescent="0.25">
      <c r="A10" s="9" t="s">
        <v>53</v>
      </c>
      <c r="B10" s="9">
        <v>1969.11</v>
      </c>
      <c r="C10" s="9" t="s">
        <v>63</v>
      </c>
      <c r="D10" s="9" t="s">
        <v>60</v>
      </c>
      <c r="E10" s="9">
        <v>12053</v>
      </c>
      <c r="F10" s="9">
        <v>47</v>
      </c>
      <c r="G10" s="9" t="s">
        <v>38</v>
      </c>
      <c r="H10" s="9"/>
      <c r="I10" s="9">
        <v>1.1220184543019637E-6</v>
      </c>
      <c r="J10" s="9">
        <v>7.9432823472428153E-4</v>
      </c>
      <c r="K10" s="9" t="s">
        <v>43</v>
      </c>
    </row>
    <row r="11" spans="1:11" x14ac:dyDescent="0.25">
      <c r="A11" s="9"/>
      <c r="B11" s="9"/>
      <c r="C11" s="9"/>
      <c r="D11" s="9"/>
      <c r="E11" s="9"/>
      <c r="F11" s="9"/>
      <c r="G11" s="8"/>
      <c r="H11" s="9"/>
      <c r="I11" s="9"/>
      <c r="J11" s="9"/>
      <c r="K11" s="9"/>
    </row>
    <row r="12" spans="1:11" x14ac:dyDescent="0.25">
      <c r="A12" s="9" t="s">
        <v>54</v>
      </c>
      <c r="B12" s="9" t="s">
        <v>172</v>
      </c>
      <c r="C12" s="9" t="s">
        <v>64</v>
      </c>
      <c r="D12" s="9" t="s">
        <v>67</v>
      </c>
      <c r="E12" s="9">
        <v>14163</v>
      </c>
      <c r="F12" s="9">
        <v>68</v>
      </c>
      <c r="G12" s="8" t="s">
        <v>33</v>
      </c>
      <c r="H12" s="9" t="s">
        <v>61</v>
      </c>
      <c r="I12" s="9">
        <v>1.8197008586099837E-5</v>
      </c>
      <c r="J12" s="9"/>
      <c r="K12" s="9" t="s">
        <v>43</v>
      </c>
    </row>
    <row r="13" spans="1:11" x14ac:dyDescent="0.25">
      <c r="A13" s="9" t="s">
        <v>80</v>
      </c>
      <c r="B13" s="9" t="s">
        <v>172</v>
      </c>
      <c r="C13" s="9" t="s">
        <v>64</v>
      </c>
      <c r="D13" s="9" t="s">
        <v>67</v>
      </c>
      <c r="E13" s="9">
        <v>14259</v>
      </c>
      <c r="F13" s="9">
        <v>69</v>
      </c>
      <c r="G13" s="8" t="s">
        <v>33</v>
      </c>
      <c r="H13" s="9" t="s">
        <v>61</v>
      </c>
      <c r="I13" s="9">
        <v>4.36515832240166E-5</v>
      </c>
      <c r="J13" s="9">
        <v>6.0255958607435822E-2</v>
      </c>
      <c r="K13" s="9" t="s">
        <v>43</v>
      </c>
    </row>
    <row r="14" spans="1:11" x14ac:dyDescent="0.25">
      <c r="A14" s="9" t="s">
        <v>54</v>
      </c>
      <c r="B14" s="9" t="s">
        <v>171</v>
      </c>
      <c r="C14" s="9" t="s">
        <v>64</v>
      </c>
      <c r="D14" s="9" t="s">
        <v>67</v>
      </c>
      <c r="E14" s="9">
        <v>14053</v>
      </c>
      <c r="F14" s="9">
        <v>48</v>
      </c>
      <c r="G14" s="9" t="s">
        <v>38</v>
      </c>
      <c r="H14" s="9" t="s">
        <v>82</v>
      </c>
      <c r="I14" s="9">
        <v>9.7723722095581161E-6</v>
      </c>
      <c r="J14" s="9">
        <v>3.2359365692962834E-2</v>
      </c>
      <c r="K14" s="9" t="s">
        <v>43</v>
      </c>
    </row>
    <row r="15" spans="1:1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1" x14ac:dyDescent="0.25">
      <c r="A16" s="9" t="s">
        <v>81</v>
      </c>
      <c r="B16" s="9" t="s">
        <v>174</v>
      </c>
      <c r="C16" s="9" t="s">
        <v>65</v>
      </c>
      <c r="D16" s="9" t="s">
        <v>60</v>
      </c>
      <c r="E16" s="9">
        <v>15101</v>
      </c>
      <c r="F16" s="9">
        <v>75</v>
      </c>
      <c r="G16" s="8" t="s">
        <v>33</v>
      </c>
      <c r="H16" s="9" t="s">
        <v>61</v>
      </c>
      <c r="I16" s="9">
        <v>2.7542287033381718E-5</v>
      </c>
      <c r="J16" s="9">
        <v>6.0255958607435822E-2</v>
      </c>
      <c r="K16" s="9" t="s">
        <v>79</v>
      </c>
    </row>
    <row r="17" spans="1:11" x14ac:dyDescent="0.25">
      <c r="A17" s="9" t="s">
        <v>81</v>
      </c>
      <c r="B17" s="9" t="s">
        <v>174</v>
      </c>
      <c r="C17" s="9" t="s">
        <v>65</v>
      </c>
      <c r="D17" s="9" t="s">
        <v>60</v>
      </c>
      <c r="E17" s="9">
        <v>15301</v>
      </c>
      <c r="F17" s="9">
        <v>38</v>
      </c>
      <c r="G17" s="8" t="s">
        <v>33</v>
      </c>
      <c r="H17" s="9" t="s">
        <v>61</v>
      </c>
      <c r="I17" s="9">
        <v>3.388441561392029E-5</v>
      </c>
      <c r="J17" s="9">
        <v>5.0118723362727241E-2</v>
      </c>
      <c r="K17" s="9" t="s">
        <v>43</v>
      </c>
    </row>
    <row r="18" spans="1:11" x14ac:dyDescent="0.25">
      <c r="A18" s="9" t="s">
        <v>81</v>
      </c>
      <c r="B18" s="9" t="s">
        <v>174</v>
      </c>
      <c r="C18" s="9" t="s">
        <v>65</v>
      </c>
      <c r="D18" s="9" t="s">
        <v>60</v>
      </c>
      <c r="E18" s="9">
        <v>15471</v>
      </c>
      <c r="F18" s="9">
        <v>72</v>
      </c>
      <c r="G18" s="8" t="s">
        <v>33</v>
      </c>
      <c r="H18" s="9" t="s">
        <v>61</v>
      </c>
      <c r="I18" s="9">
        <v>1.2302687708123816E-5</v>
      </c>
      <c r="J18" s="9">
        <v>1.9952623149688806E-2</v>
      </c>
      <c r="K18" s="9" t="s">
        <v>46</v>
      </c>
    </row>
    <row r="19" spans="1:11" x14ac:dyDescent="0.25">
      <c r="A19" s="9" t="s">
        <v>81</v>
      </c>
      <c r="B19" s="9" t="s">
        <v>174</v>
      </c>
      <c r="C19" s="9" t="s">
        <v>65</v>
      </c>
      <c r="D19" s="9" t="s">
        <v>60</v>
      </c>
      <c r="E19" s="9">
        <v>15601</v>
      </c>
      <c r="F19" s="9">
        <v>79</v>
      </c>
      <c r="G19" s="8" t="s">
        <v>33</v>
      </c>
      <c r="H19" s="9" t="s">
        <v>61</v>
      </c>
      <c r="I19" s="9">
        <v>2.8840315031266063E-5</v>
      </c>
      <c r="J19" s="9">
        <v>7.5857757502918358E-2</v>
      </c>
      <c r="K19" s="9" t="s">
        <v>43</v>
      </c>
    </row>
    <row r="20" spans="1:11" x14ac:dyDescent="0.25">
      <c r="A20" s="9" t="s">
        <v>55</v>
      </c>
      <c r="B20" s="9" t="s">
        <v>173</v>
      </c>
      <c r="C20" s="9" t="s">
        <v>65</v>
      </c>
      <c r="D20" s="9" t="s">
        <v>60</v>
      </c>
      <c r="E20" s="9">
        <v>15016</v>
      </c>
      <c r="F20" s="9">
        <v>29</v>
      </c>
      <c r="G20" s="9" t="s">
        <v>38</v>
      </c>
      <c r="H20" s="9"/>
      <c r="I20" s="9">
        <v>4.0738027780411271E-7</v>
      </c>
      <c r="J20" s="9">
        <v>7.9432823472428099E-5</v>
      </c>
      <c r="K20" s="9" t="s">
        <v>43</v>
      </c>
    </row>
    <row r="21" spans="1:11" x14ac:dyDescent="0.25">
      <c r="A21" s="9" t="s">
        <v>55</v>
      </c>
      <c r="B21" s="9" t="s">
        <v>173</v>
      </c>
      <c r="C21" s="9" t="s">
        <v>65</v>
      </c>
      <c r="D21" s="9" t="s">
        <v>60</v>
      </c>
      <c r="E21" s="9">
        <v>15058</v>
      </c>
      <c r="F21" s="9">
        <v>55</v>
      </c>
      <c r="G21" s="9" t="s">
        <v>38</v>
      </c>
      <c r="H21" s="9"/>
      <c r="I21" s="9">
        <v>1.9952623149688804E-6</v>
      </c>
      <c r="J21" s="9">
        <v>1E-3</v>
      </c>
      <c r="K21" s="9" t="s">
        <v>43</v>
      </c>
    </row>
    <row r="22" spans="1:11" x14ac:dyDescent="0.25">
      <c r="A22" s="9" t="s">
        <v>55</v>
      </c>
      <c r="B22" s="9" t="s">
        <v>173</v>
      </c>
      <c r="C22" s="9" t="s">
        <v>65</v>
      </c>
      <c r="D22" s="9" t="s">
        <v>60</v>
      </c>
      <c r="E22" s="9">
        <v>15076</v>
      </c>
      <c r="F22" s="9">
        <v>50</v>
      </c>
      <c r="G22" s="9" t="s">
        <v>38</v>
      </c>
      <c r="H22" s="9"/>
      <c r="I22" s="9">
        <v>7.0794578438413875E-7</v>
      </c>
      <c r="J22" s="9">
        <v>8.912509381337455E-4</v>
      </c>
      <c r="K22" s="9" t="s">
        <v>43</v>
      </c>
    </row>
    <row r="23" spans="1:11" x14ac:dyDescent="0.25">
      <c r="A23" s="9" t="s">
        <v>55</v>
      </c>
      <c r="B23" s="9" t="s">
        <v>173</v>
      </c>
      <c r="C23" s="9" t="s">
        <v>65</v>
      </c>
      <c r="D23" s="9" t="s">
        <v>60</v>
      </c>
      <c r="E23" s="9">
        <v>15085</v>
      </c>
      <c r="F23" s="9">
        <v>31</v>
      </c>
      <c r="G23" s="9" t="s">
        <v>38</v>
      </c>
      <c r="H23" s="9"/>
      <c r="I23" s="9">
        <v>1.258925411794168E-6</v>
      </c>
      <c r="J23" s="9">
        <v>6.4565422903465545E-4</v>
      </c>
      <c r="K23" s="9" t="s">
        <v>44</v>
      </c>
    </row>
    <row r="24" spans="1:11" x14ac:dyDescent="0.25">
      <c r="A24" s="9" t="s">
        <v>55</v>
      </c>
      <c r="B24" s="9" t="s">
        <v>173</v>
      </c>
      <c r="C24" s="9" t="s">
        <v>65</v>
      </c>
      <c r="D24" s="9" t="s">
        <v>60</v>
      </c>
      <c r="E24" s="9">
        <v>15499</v>
      </c>
      <c r="F24" s="9">
        <v>108</v>
      </c>
      <c r="G24" s="9" t="s">
        <v>38</v>
      </c>
      <c r="H24" s="9"/>
      <c r="I24" s="9">
        <v>7.2443596007499027E-7</v>
      </c>
      <c r="J24" s="9">
        <v>7.4131024130091741E-4</v>
      </c>
      <c r="K24" s="9" t="s">
        <v>43</v>
      </c>
    </row>
    <row r="25" spans="1:11" x14ac:dyDescent="0.25">
      <c r="A25" s="9" t="s">
        <v>55</v>
      </c>
      <c r="B25" s="9" t="s">
        <v>173</v>
      </c>
      <c r="C25" s="9" t="s">
        <v>65</v>
      </c>
      <c r="D25" s="9" t="s">
        <v>60</v>
      </c>
      <c r="E25" s="9">
        <v>15499</v>
      </c>
      <c r="F25" s="9">
        <v>21</v>
      </c>
      <c r="G25" s="9" t="s">
        <v>38</v>
      </c>
      <c r="H25" s="9"/>
      <c r="I25" s="9">
        <v>9.5499258602143667E-7</v>
      </c>
      <c r="J25" s="9">
        <v>6.7608297539198186E-4</v>
      </c>
      <c r="K25" s="9" t="s">
        <v>44</v>
      </c>
    </row>
    <row r="26" spans="1:11" x14ac:dyDescent="0.25">
      <c r="A26" s="9" t="s">
        <v>55</v>
      </c>
      <c r="B26" s="9" t="s">
        <v>173</v>
      </c>
      <c r="C26" s="9" t="s">
        <v>65</v>
      </c>
      <c r="D26" s="9" t="s">
        <v>60</v>
      </c>
      <c r="E26" s="9">
        <v>15555</v>
      </c>
      <c r="F26" s="9">
        <v>75</v>
      </c>
      <c r="G26" s="9" t="s">
        <v>38</v>
      </c>
      <c r="H26" s="9"/>
      <c r="I26" s="9">
        <v>9.5499258602143667E-7</v>
      </c>
      <c r="J26" s="9">
        <v>7.0794578438413791E-4</v>
      </c>
      <c r="K26" s="9" t="s">
        <v>44</v>
      </c>
    </row>
    <row r="27" spans="1:11" x14ac:dyDescent="0.25">
      <c r="A27" s="9" t="s">
        <v>55</v>
      </c>
      <c r="B27" s="9" t="s">
        <v>173</v>
      </c>
      <c r="C27" s="9" t="s">
        <v>65</v>
      </c>
      <c r="D27" s="9" t="s">
        <v>60</v>
      </c>
      <c r="E27" s="9">
        <v>15555</v>
      </c>
      <c r="F27" s="9">
        <v>204</v>
      </c>
      <c r="G27" s="9" t="s">
        <v>38</v>
      </c>
      <c r="H27" s="9"/>
      <c r="I27" s="9">
        <v>6.6069344800759644E-7</v>
      </c>
      <c r="J27" s="9">
        <v>3.4673685045253169E-4</v>
      </c>
      <c r="K27" s="9" t="s">
        <v>46</v>
      </c>
    </row>
    <row r="28" spans="1:11" x14ac:dyDescent="0.25">
      <c r="A28" s="9" t="s">
        <v>55</v>
      </c>
      <c r="B28" s="9" t="s">
        <v>173</v>
      </c>
      <c r="C28" s="9" t="s">
        <v>65</v>
      </c>
      <c r="D28" s="9" t="s">
        <v>60</v>
      </c>
      <c r="E28" s="9">
        <v>15556</v>
      </c>
      <c r="F28" s="9">
        <v>37</v>
      </c>
      <c r="G28" s="9" t="s">
        <v>38</v>
      </c>
      <c r="H28" s="9" t="s">
        <v>82</v>
      </c>
      <c r="I28" s="9">
        <v>1.1220184543019637E-6</v>
      </c>
      <c r="J28" s="9">
        <v>1E-3</v>
      </c>
      <c r="K28" s="9" t="s">
        <v>43</v>
      </c>
    </row>
    <row r="29" spans="1:11" x14ac:dyDescent="0.25">
      <c r="A29" s="9" t="s">
        <v>55</v>
      </c>
      <c r="B29" s="9" t="s">
        <v>173</v>
      </c>
      <c r="C29" s="9" t="s">
        <v>65</v>
      </c>
      <c r="D29" s="9" t="s">
        <v>60</v>
      </c>
      <c r="E29" s="9">
        <v>15595</v>
      </c>
      <c r="F29" s="9">
        <v>13</v>
      </c>
      <c r="G29" s="9" t="s">
        <v>38</v>
      </c>
      <c r="H29" s="9"/>
      <c r="I29" s="9">
        <v>1.9498445997580463E-6</v>
      </c>
      <c r="J29" s="9">
        <v>1.9054607179632475E-3</v>
      </c>
      <c r="K29" s="9" t="s">
        <v>43</v>
      </c>
    </row>
    <row r="30" spans="1:11" x14ac:dyDescent="0.25">
      <c r="A30" s="9" t="s">
        <v>55</v>
      </c>
      <c r="B30" s="9" t="s">
        <v>173</v>
      </c>
      <c r="C30" s="9" t="s">
        <v>65</v>
      </c>
      <c r="D30" s="9" t="s">
        <v>60</v>
      </c>
      <c r="E30" s="9">
        <v>15597</v>
      </c>
      <c r="F30" s="9">
        <v>20</v>
      </c>
      <c r="G30" s="9" t="s">
        <v>38</v>
      </c>
      <c r="H30" s="9"/>
      <c r="I30" s="9">
        <v>6.4565422903465593E-7</v>
      </c>
      <c r="J30" s="9">
        <v>8.912509381337455E-4</v>
      </c>
      <c r="K30" s="9" t="s">
        <v>43</v>
      </c>
    </row>
    <row r="31" spans="1:11" x14ac:dyDescent="0.25">
      <c r="A31" s="9"/>
      <c r="B31" s="9"/>
      <c r="C31" s="9"/>
      <c r="D31" s="9"/>
      <c r="E31" s="9"/>
      <c r="F31" s="9"/>
      <c r="G31" s="8"/>
      <c r="H31" s="9"/>
      <c r="I31" s="9"/>
      <c r="J31" s="9"/>
      <c r="K31" s="9"/>
    </row>
    <row r="32" spans="1:11" x14ac:dyDescent="0.25">
      <c r="A32" s="9" t="s">
        <v>57</v>
      </c>
      <c r="B32" s="9">
        <v>1972.05</v>
      </c>
      <c r="C32" s="9" t="s">
        <v>59</v>
      </c>
      <c r="D32" s="9" t="s">
        <v>67</v>
      </c>
      <c r="E32" s="9">
        <v>60501</v>
      </c>
      <c r="F32" s="9">
        <v>29</v>
      </c>
      <c r="G32" s="8" t="s">
        <v>33</v>
      </c>
      <c r="H32" s="9" t="s">
        <v>61</v>
      </c>
      <c r="I32" s="9">
        <v>3.0902954325135955E-5</v>
      </c>
      <c r="J32" s="9">
        <v>4.1686938347033561E-2</v>
      </c>
      <c r="K32" s="9" t="s">
        <v>46</v>
      </c>
    </row>
    <row r="33" spans="1:11" x14ac:dyDescent="0.25">
      <c r="A33" s="9" t="s">
        <v>57</v>
      </c>
      <c r="B33" s="9">
        <v>1972.05</v>
      </c>
      <c r="C33" s="9" t="s">
        <v>59</v>
      </c>
      <c r="D33" s="9" t="s">
        <v>67</v>
      </c>
      <c r="E33" s="9">
        <v>61241</v>
      </c>
      <c r="F33" s="9">
        <v>25</v>
      </c>
      <c r="G33" s="8" t="s">
        <v>33</v>
      </c>
      <c r="H33" s="9" t="s">
        <v>61</v>
      </c>
      <c r="I33" s="9">
        <v>1.5135612484362097E-5</v>
      </c>
      <c r="J33" s="9">
        <v>2.691534803926916E-2</v>
      </c>
      <c r="K33" s="9" t="s">
        <v>46</v>
      </c>
    </row>
    <row r="34" spans="1:11" x14ac:dyDescent="0.25">
      <c r="A34" s="9" t="s">
        <v>57</v>
      </c>
      <c r="B34" s="9">
        <v>1972.05</v>
      </c>
      <c r="C34" s="9" t="s">
        <v>59</v>
      </c>
      <c r="D34" s="9" t="s">
        <v>67</v>
      </c>
      <c r="E34" s="9">
        <v>64801</v>
      </c>
      <c r="F34" s="9">
        <v>29</v>
      </c>
      <c r="G34" s="8" t="s">
        <v>33</v>
      </c>
      <c r="H34" s="9" t="s">
        <v>61</v>
      </c>
      <c r="I34" s="9">
        <v>2.3988329190194924E-5</v>
      </c>
      <c r="J34" s="9">
        <v>3.7153522909717275E-2</v>
      </c>
      <c r="K34" s="9" t="s">
        <v>46</v>
      </c>
    </row>
    <row r="35" spans="1:11" x14ac:dyDescent="0.25">
      <c r="A35" s="9" t="s">
        <v>57</v>
      </c>
      <c r="B35" s="9">
        <v>1972.05</v>
      </c>
      <c r="C35" s="9" t="s">
        <v>59</v>
      </c>
      <c r="D35" s="9" t="s">
        <v>67</v>
      </c>
      <c r="E35" s="9">
        <v>65001</v>
      </c>
      <c r="F35" s="9">
        <v>10</v>
      </c>
      <c r="G35" s="8" t="s">
        <v>33</v>
      </c>
      <c r="H35" s="9" t="s">
        <v>61</v>
      </c>
      <c r="I35" s="9"/>
      <c r="J35" s="9">
        <v>5.6234132519034918E-2</v>
      </c>
      <c r="K35" s="9" t="s">
        <v>43</v>
      </c>
    </row>
    <row r="36" spans="1:11" x14ac:dyDescent="0.25">
      <c r="A36" s="9" t="s">
        <v>57</v>
      </c>
      <c r="B36" s="9">
        <v>1972.05</v>
      </c>
      <c r="C36" s="9" t="s">
        <v>59</v>
      </c>
      <c r="D36" s="9" t="s">
        <v>67</v>
      </c>
      <c r="E36" s="9">
        <v>65701</v>
      </c>
      <c r="F36" s="9">
        <v>16</v>
      </c>
      <c r="G36" s="8" t="s">
        <v>33</v>
      </c>
      <c r="H36" s="9" t="s">
        <v>61</v>
      </c>
      <c r="I36" s="9">
        <v>3.388441561392029E-5</v>
      </c>
      <c r="J36" s="9">
        <v>5.0118723362727241E-2</v>
      </c>
      <c r="K36" s="9" t="s">
        <v>43</v>
      </c>
    </row>
    <row r="37" spans="1:11" x14ac:dyDescent="0.25">
      <c r="A37" s="9" t="s">
        <v>57</v>
      </c>
      <c r="B37" s="9">
        <v>1972.05</v>
      </c>
      <c r="C37" s="9" t="s">
        <v>59</v>
      </c>
      <c r="D37" s="9" t="s">
        <v>67</v>
      </c>
      <c r="E37" s="9">
        <v>67601</v>
      </c>
      <c r="F37" s="9">
        <v>24</v>
      </c>
      <c r="G37" s="8" t="s">
        <v>33</v>
      </c>
      <c r="H37" s="9" t="s">
        <v>61</v>
      </c>
      <c r="I37" s="9">
        <v>8.1283051616410067E-6</v>
      </c>
      <c r="J37" s="9"/>
      <c r="K37" s="9" t="s">
        <v>43</v>
      </c>
    </row>
    <row r="38" spans="1:11" x14ac:dyDescent="0.25">
      <c r="A38" s="49"/>
      <c r="B38" s="49"/>
      <c r="C38" s="49"/>
      <c r="D38" s="49"/>
      <c r="E38" s="50"/>
      <c r="F38" s="50"/>
      <c r="G38" s="8"/>
      <c r="H38" s="8"/>
      <c r="I38" s="50"/>
      <c r="J38" s="50"/>
      <c r="K38" s="51"/>
    </row>
    <row r="39" spans="1:11" x14ac:dyDescent="0.25">
      <c r="A39" s="9" t="s">
        <v>58</v>
      </c>
      <c r="B39" s="9">
        <v>1972.11</v>
      </c>
      <c r="C39" s="9" t="s">
        <v>69</v>
      </c>
      <c r="D39" s="9" t="s">
        <v>70</v>
      </c>
      <c r="E39" s="9">
        <v>72321</v>
      </c>
      <c r="F39" s="9">
        <v>7</v>
      </c>
      <c r="G39" s="8" t="s">
        <v>33</v>
      </c>
      <c r="H39" s="9" t="s">
        <v>61</v>
      </c>
      <c r="I39" s="9">
        <v>3.388441561392029E-5</v>
      </c>
      <c r="J39" s="9">
        <v>6.0255958607435822E-2</v>
      </c>
      <c r="K39" s="9" t="s">
        <v>43</v>
      </c>
    </row>
    <row r="40" spans="1:11" x14ac:dyDescent="0.25">
      <c r="A40" s="9" t="s">
        <v>58</v>
      </c>
      <c r="B40" s="9">
        <v>1972.11</v>
      </c>
      <c r="C40" s="9" t="s">
        <v>69</v>
      </c>
      <c r="D40" s="9" t="s">
        <v>70</v>
      </c>
      <c r="E40" s="9">
        <v>72441</v>
      </c>
      <c r="F40" s="9">
        <v>12</v>
      </c>
      <c r="G40" s="8" t="s">
        <v>33</v>
      </c>
      <c r="H40" s="9" t="s">
        <v>61</v>
      </c>
      <c r="I40" s="9">
        <v>2.2908676527677752E-5</v>
      </c>
      <c r="J40" s="9">
        <v>3.9810717055349755E-2</v>
      </c>
      <c r="K40" s="9" t="s">
        <v>43</v>
      </c>
    </row>
    <row r="41" spans="1:11" x14ac:dyDescent="0.25">
      <c r="A41" s="9" t="s">
        <v>58</v>
      </c>
      <c r="B41" s="9">
        <v>1972.11</v>
      </c>
      <c r="C41" s="9" t="s">
        <v>69</v>
      </c>
      <c r="D41" s="9" t="s">
        <v>70</v>
      </c>
      <c r="E41" s="9">
        <v>74220</v>
      </c>
      <c r="F41" s="9">
        <v>24</v>
      </c>
      <c r="G41" s="8" t="s">
        <v>33</v>
      </c>
      <c r="H41" s="9" t="s">
        <v>61</v>
      </c>
      <c r="I41" s="9">
        <v>1.9952623149688804E-6</v>
      </c>
      <c r="J41" s="9">
        <v>0.01</v>
      </c>
      <c r="K41" s="9" t="s">
        <v>43</v>
      </c>
    </row>
    <row r="42" spans="1:11" x14ac:dyDescent="0.25">
      <c r="A42" s="9" t="s">
        <v>58</v>
      </c>
      <c r="B42" s="9">
        <v>1972.11</v>
      </c>
      <c r="C42" s="9" t="s">
        <v>69</v>
      </c>
      <c r="D42" s="9" t="s">
        <v>70</v>
      </c>
      <c r="E42" s="9">
        <v>74220</v>
      </c>
      <c r="F42" s="9">
        <v>57</v>
      </c>
      <c r="G42" s="8" t="s">
        <v>33</v>
      </c>
      <c r="H42" s="9" t="s">
        <v>61</v>
      </c>
      <c r="I42" s="9">
        <v>6.7608297539198212E-7</v>
      </c>
      <c r="J42" s="9">
        <v>1.0964781961431854E-2</v>
      </c>
      <c r="K42" s="9" t="s">
        <v>45</v>
      </c>
    </row>
    <row r="43" spans="1:11" x14ac:dyDescent="0.25">
      <c r="A43" s="9" t="s">
        <v>58</v>
      </c>
      <c r="B43" s="9">
        <v>1972.11</v>
      </c>
      <c r="C43" s="9" t="s">
        <v>69</v>
      </c>
      <c r="D43" s="9" t="s">
        <v>70</v>
      </c>
      <c r="E43" s="9">
        <v>74241</v>
      </c>
      <c r="F43" s="9">
        <v>27</v>
      </c>
      <c r="G43" s="8" t="s">
        <v>33</v>
      </c>
      <c r="H43" s="9" t="s">
        <v>61</v>
      </c>
      <c r="I43" s="9">
        <v>4.36515832240166E-5</v>
      </c>
      <c r="J43" s="9">
        <v>7.4131024130091816E-2</v>
      </c>
      <c r="K43" s="9"/>
    </row>
    <row r="44" spans="1:11" x14ac:dyDescent="0.25">
      <c r="A44" s="9" t="s">
        <v>58</v>
      </c>
      <c r="B44" s="9">
        <v>1972.11</v>
      </c>
      <c r="C44" s="9" t="s">
        <v>69</v>
      </c>
      <c r="D44" s="9" t="s">
        <v>70</v>
      </c>
      <c r="E44" s="9">
        <v>75081</v>
      </c>
      <c r="F44" s="9">
        <v>27</v>
      </c>
      <c r="G44" s="8" t="s">
        <v>33</v>
      </c>
      <c r="H44" s="9" t="s">
        <v>61</v>
      </c>
      <c r="I44" s="9">
        <v>2.2908676527677752E-5</v>
      </c>
      <c r="J44" s="9">
        <v>8.9125093813374565E-2</v>
      </c>
      <c r="K44" s="9" t="s">
        <v>43</v>
      </c>
    </row>
    <row r="45" spans="1:11" x14ac:dyDescent="0.25">
      <c r="A45" s="9" t="s">
        <v>58</v>
      </c>
      <c r="B45" s="9">
        <v>1972.11</v>
      </c>
      <c r="C45" s="9" t="s">
        <v>69</v>
      </c>
      <c r="D45" s="9" t="s">
        <v>70</v>
      </c>
      <c r="E45" s="9">
        <v>70017</v>
      </c>
      <c r="F45" s="9">
        <v>26</v>
      </c>
      <c r="G45" s="9" t="s">
        <v>38</v>
      </c>
      <c r="H45" s="9" t="s">
        <v>82</v>
      </c>
      <c r="I45" s="9">
        <v>2.8840315031266076E-6</v>
      </c>
      <c r="J45" s="9">
        <v>1.202264434617413E-3</v>
      </c>
      <c r="K45" s="9" t="s">
        <v>45</v>
      </c>
    </row>
    <row r="46" spans="1:11" x14ac:dyDescent="0.25">
      <c r="A46" s="9" t="s">
        <v>58</v>
      </c>
      <c r="B46" s="9">
        <v>1972.11</v>
      </c>
      <c r="C46" s="9" t="s">
        <v>69</v>
      </c>
      <c r="D46" s="9" t="s">
        <v>70</v>
      </c>
      <c r="E46" s="9">
        <v>70035</v>
      </c>
      <c r="F46" s="9">
        <v>1</v>
      </c>
      <c r="G46" s="9" t="s">
        <v>38</v>
      </c>
      <c r="H46" s="9" t="s">
        <v>82</v>
      </c>
      <c r="I46" s="9">
        <v>2.511886431509581E-6</v>
      </c>
      <c r="J46" s="9">
        <v>2.5118864315095807E-3</v>
      </c>
      <c r="K46" s="9" t="s">
        <v>43</v>
      </c>
    </row>
    <row r="47" spans="1:11" x14ac:dyDescent="0.25">
      <c r="A47" s="9" t="s">
        <v>58</v>
      </c>
      <c r="B47" s="9">
        <v>1972.11</v>
      </c>
      <c r="C47" s="9" t="s">
        <v>69</v>
      </c>
      <c r="D47" s="9" t="s">
        <v>70</v>
      </c>
      <c r="E47" s="9">
        <v>70215</v>
      </c>
      <c r="F47" s="9">
        <v>1</v>
      </c>
      <c r="G47" s="9" t="s">
        <v>38</v>
      </c>
      <c r="H47" s="9" t="s">
        <v>82</v>
      </c>
      <c r="I47" s="9">
        <v>9.9999999999999995E-7</v>
      </c>
      <c r="J47" s="9">
        <v>1.6982436524617445E-3</v>
      </c>
      <c r="K47" s="9" t="s">
        <v>43</v>
      </c>
    </row>
    <row r="48" spans="1:11" x14ac:dyDescent="0.25">
      <c r="A48" s="9" t="s">
        <v>58</v>
      </c>
      <c r="B48" s="9">
        <v>1972.11</v>
      </c>
      <c r="C48" s="9" t="s">
        <v>69</v>
      </c>
      <c r="D48" s="9" t="s">
        <v>70</v>
      </c>
      <c r="E48" s="9">
        <v>71055</v>
      </c>
      <c r="F48" s="9">
        <v>44</v>
      </c>
      <c r="G48" s="9" t="s">
        <v>38</v>
      </c>
      <c r="H48" s="9" t="s">
        <v>82</v>
      </c>
      <c r="I48" s="9"/>
      <c r="J48" s="9">
        <v>8.5113803820237646E-4</v>
      </c>
      <c r="K48" s="9" t="s">
        <v>45</v>
      </c>
    </row>
    <row r="49" spans="1:11" x14ac:dyDescent="0.25">
      <c r="A49" s="9" t="s">
        <v>58</v>
      </c>
      <c r="B49" s="9">
        <v>1972.11</v>
      </c>
      <c r="C49" s="9" t="s">
        <v>69</v>
      </c>
      <c r="D49" s="9" t="s">
        <v>70</v>
      </c>
      <c r="E49" s="9">
        <v>74275</v>
      </c>
      <c r="F49" s="9">
        <v>65</v>
      </c>
      <c r="G49" s="9" t="s">
        <v>38</v>
      </c>
      <c r="H49" s="9" t="s">
        <v>82</v>
      </c>
      <c r="I49" s="9">
        <v>2.2908676527677747E-6</v>
      </c>
      <c r="J49" s="9">
        <v>1.2882495516931341E-3</v>
      </c>
      <c r="K49" s="9" t="s">
        <v>45</v>
      </c>
    </row>
    <row r="50" spans="1:11" x14ac:dyDescent="0.25">
      <c r="A50" s="9" t="s">
        <v>58</v>
      </c>
      <c r="B50" s="9">
        <v>1972.11</v>
      </c>
      <c r="C50" s="9" t="s">
        <v>69</v>
      </c>
      <c r="D50" s="9" t="s">
        <v>70</v>
      </c>
      <c r="E50" s="9">
        <v>74275</v>
      </c>
      <c r="F50" s="9">
        <v>56</v>
      </c>
      <c r="G50" s="9" t="s">
        <v>38</v>
      </c>
      <c r="H50" s="9" t="s">
        <v>82</v>
      </c>
      <c r="I50" s="9">
        <v>7.5857757502918378E-7</v>
      </c>
      <c r="J50" s="9">
        <v>1E-3</v>
      </c>
      <c r="K50" s="9" t="s">
        <v>43</v>
      </c>
    </row>
    <row r="51" spans="1:11" x14ac:dyDescent="0.25">
      <c r="A51" s="9" t="s">
        <v>58</v>
      </c>
      <c r="B51" s="9">
        <v>1972.11</v>
      </c>
      <c r="C51" s="9" t="s">
        <v>69</v>
      </c>
      <c r="D51" s="9" t="s">
        <v>70</v>
      </c>
      <c r="E51" s="9">
        <v>75035</v>
      </c>
      <c r="F51" s="9">
        <v>37</v>
      </c>
      <c r="G51" s="9" t="s">
        <v>38</v>
      </c>
      <c r="H51" s="9" t="s">
        <v>82</v>
      </c>
      <c r="I51" s="9">
        <v>5.0118723362727271E-7</v>
      </c>
      <c r="J51" s="9"/>
      <c r="K51" s="9" t="s">
        <v>43</v>
      </c>
    </row>
    <row r="52" spans="1:11" x14ac:dyDescent="0.25">
      <c r="A52" s="9" t="s">
        <v>58</v>
      </c>
      <c r="B52" s="9">
        <v>1972.11</v>
      </c>
      <c r="C52" s="9" t="s">
        <v>69</v>
      </c>
      <c r="D52" s="9" t="s">
        <v>70</v>
      </c>
      <c r="E52" s="9">
        <v>75055</v>
      </c>
      <c r="F52" s="9">
        <v>6</v>
      </c>
      <c r="G52" s="9" t="s">
        <v>38</v>
      </c>
      <c r="H52" s="9" t="s">
        <v>82</v>
      </c>
      <c r="I52" s="9">
        <v>2.8840315031266076E-6</v>
      </c>
      <c r="J52" s="9">
        <v>5.011872336272722E-4</v>
      </c>
      <c r="K52" s="9" t="s">
        <v>43</v>
      </c>
    </row>
    <row r="53" spans="1:11" x14ac:dyDescent="0.25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</row>
    <row r="54" spans="1:11" x14ac:dyDescent="0.25">
      <c r="A54" s="9" t="s">
        <v>166</v>
      </c>
      <c r="B54" s="9">
        <v>1976.08</v>
      </c>
      <c r="C54" s="9" t="s">
        <v>167</v>
      </c>
      <c r="D54" s="9" t="s">
        <v>60</v>
      </c>
      <c r="E54" s="9">
        <v>24090</v>
      </c>
      <c r="F54" s="9"/>
      <c r="G54" s="8" t="s">
        <v>33</v>
      </c>
      <c r="H54" s="9" t="s">
        <v>184</v>
      </c>
      <c r="I54" s="9">
        <v>2.8840315031266063E-5</v>
      </c>
      <c r="J54" s="9">
        <v>4.4668359215096322E-3</v>
      </c>
      <c r="K54" s="9" t="s">
        <v>168</v>
      </c>
    </row>
    <row r="55" spans="1:11" x14ac:dyDescent="0.25">
      <c r="A55" s="9" t="s">
        <v>166</v>
      </c>
      <c r="B55" s="9">
        <v>1976.08</v>
      </c>
      <c r="C55" s="9" t="s">
        <v>167</v>
      </c>
      <c r="D55" s="9" t="s">
        <v>60</v>
      </c>
      <c r="E55" s="9">
        <v>24090</v>
      </c>
      <c r="F55" s="9"/>
      <c r="G55" s="8" t="s">
        <v>33</v>
      </c>
      <c r="H55" s="9" t="s">
        <v>185</v>
      </c>
      <c r="I55" s="9">
        <v>2.2387211385683383E-5</v>
      </c>
      <c r="J55" s="9">
        <v>4.3651583224016601E-3</v>
      </c>
      <c r="K55" s="9" t="s">
        <v>168</v>
      </c>
    </row>
    <row r="56" spans="1:11" x14ac:dyDescent="0.25">
      <c r="A56" s="9" t="s">
        <v>166</v>
      </c>
      <c r="B56" s="9">
        <v>1976.08</v>
      </c>
      <c r="C56" s="9" t="s">
        <v>167</v>
      </c>
      <c r="D56" s="9" t="s">
        <v>60</v>
      </c>
      <c r="E56" s="9">
        <v>24090</v>
      </c>
      <c r="F56" s="9"/>
      <c r="G56" s="8" t="s">
        <v>33</v>
      </c>
      <c r="H56" s="9" t="s">
        <v>186</v>
      </c>
      <c r="I56" s="9">
        <v>2.0892961308540423E-5</v>
      </c>
      <c r="J56" s="9">
        <v>4.3651583224016601E-3</v>
      </c>
      <c r="K56" s="9" t="s">
        <v>168</v>
      </c>
    </row>
    <row r="57" spans="1:11" x14ac:dyDescent="0.25">
      <c r="A57" s="9" t="s">
        <v>166</v>
      </c>
      <c r="B57" s="9">
        <v>1976.08</v>
      </c>
      <c r="C57" s="9" t="s">
        <v>167</v>
      </c>
      <c r="D57" s="9" t="s">
        <v>60</v>
      </c>
      <c r="E57" s="9">
        <v>24090</v>
      </c>
      <c r="F57" s="9"/>
      <c r="G57" s="8" t="s">
        <v>33</v>
      </c>
      <c r="H57" s="9" t="s">
        <v>187</v>
      </c>
      <c r="I57" s="9">
        <v>1.6595869074375615E-5</v>
      </c>
      <c r="J57" s="9">
        <v>4.2657951880159268E-3</v>
      </c>
      <c r="K57" s="9" t="s">
        <v>168</v>
      </c>
    </row>
    <row r="58" spans="1:11" x14ac:dyDescent="0.25">
      <c r="A58" s="9" t="s">
        <v>166</v>
      </c>
      <c r="B58" s="9">
        <v>1976.08</v>
      </c>
      <c r="C58" s="9" t="s">
        <v>167</v>
      </c>
      <c r="D58" s="9" t="s">
        <v>60</v>
      </c>
      <c r="E58" s="9">
        <v>24090</v>
      </c>
      <c r="F58" s="9"/>
      <c r="G58" s="8" t="s">
        <v>33</v>
      </c>
      <c r="H58" s="9" t="s">
        <v>188</v>
      </c>
      <c r="I58" s="9">
        <v>1.4454397707459292E-5</v>
      </c>
      <c r="J58" s="9">
        <v>4.1686938347033544E-3</v>
      </c>
      <c r="K58" s="9" t="s">
        <v>168</v>
      </c>
    </row>
    <row r="59" spans="1:11" x14ac:dyDescent="0.25">
      <c r="A59" s="9" t="s">
        <v>166</v>
      </c>
      <c r="B59" s="9">
        <v>1976.08</v>
      </c>
      <c r="C59" s="9" t="s">
        <v>167</v>
      </c>
      <c r="D59" s="9" t="s">
        <v>60</v>
      </c>
      <c r="E59" s="9">
        <v>24090</v>
      </c>
      <c r="F59" s="9"/>
      <c r="G59" s="8" t="s">
        <v>33</v>
      </c>
      <c r="H59" s="9" t="s">
        <v>189</v>
      </c>
      <c r="I59" s="9">
        <v>1.3182567385564091E-5</v>
      </c>
      <c r="J59" s="9">
        <v>4.1686938347033544E-3</v>
      </c>
      <c r="K59" s="9" t="s">
        <v>168</v>
      </c>
    </row>
    <row r="60" spans="1:11" x14ac:dyDescent="0.25">
      <c r="A60" s="9" t="s">
        <v>166</v>
      </c>
      <c r="B60" s="9">
        <v>1976.08</v>
      </c>
      <c r="C60" s="9" t="s">
        <v>167</v>
      </c>
      <c r="D60" s="9" t="s">
        <v>60</v>
      </c>
      <c r="E60" s="9">
        <v>24090</v>
      </c>
      <c r="F60" s="9"/>
      <c r="G60" s="8" t="s">
        <v>33</v>
      </c>
      <c r="H60" s="9" t="s">
        <v>190</v>
      </c>
      <c r="I60" s="9">
        <v>1.8197008586099837E-5</v>
      </c>
      <c r="J60" s="9">
        <v>4.2657951880159268E-3</v>
      </c>
      <c r="K60" s="9" t="s">
        <v>168</v>
      </c>
    </row>
    <row r="61" spans="1:11" x14ac:dyDescent="0.25">
      <c r="A61" s="9" t="s">
        <v>166</v>
      </c>
      <c r="B61" s="9">
        <v>1976.08</v>
      </c>
      <c r="C61" s="9" t="s">
        <v>167</v>
      </c>
      <c r="D61" s="9" t="s">
        <v>60</v>
      </c>
      <c r="E61" s="9">
        <v>24090</v>
      </c>
      <c r="F61" s="9"/>
      <c r="G61" s="8" t="s">
        <v>33</v>
      </c>
      <c r="H61" s="9" t="s">
        <v>191</v>
      </c>
      <c r="I61" s="9">
        <v>1.0471285480509002E-5</v>
      </c>
      <c r="J61" s="9">
        <v>3.9810717055349725E-3</v>
      </c>
      <c r="K61" s="9" t="s">
        <v>168</v>
      </c>
    </row>
    <row r="62" spans="1:11" x14ac:dyDescent="0.25">
      <c r="A62" s="9" t="s">
        <v>166</v>
      </c>
      <c r="B62" s="9">
        <v>1976.08</v>
      </c>
      <c r="C62" s="9" t="s">
        <v>167</v>
      </c>
      <c r="D62" s="9" t="s">
        <v>60</v>
      </c>
      <c r="E62" s="9">
        <v>24090</v>
      </c>
      <c r="F62" s="9"/>
      <c r="G62" s="8" t="s">
        <v>33</v>
      </c>
      <c r="H62" s="9" t="s">
        <v>192</v>
      </c>
      <c r="I62" s="9">
        <v>2.5118864315095859E-5</v>
      </c>
      <c r="J62" s="9">
        <v>4.3651583224016601E-3</v>
      </c>
      <c r="K62" s="9" t="s">
        <v>168</v>
      </c>
    </row>
    <row r="63" spans="1:11" x14ac:dyDescent="0.25">
      <c r="A63" s="9" t="s">
        <v>166</v>
      </c>
      <c r="B63" s="9">
        <v>1976.08</v>
      </c>
      <c r="C63" s="9" t="s">
        <v>167</v>
      </c>
      <c r="D63" s="9" t="s">
        <v>60</v>
      </c>
      <c r="E63" s="9">
        <v>24090</v>
      </c>
      <c r="F63" s="9"/>
      <c r="G63" s="8" t="s">
        <v>33</v>
      </c>
      <c r="H63" s="9" t="s">
        <v>193</v>
      </c>
      <c r="I63" s="9">
        <f>SUM(I54:I62)</f>
        <v>1.7014048027459361E-4</v>
      </c>
      <c r="J63" s="9">
        <f>SUM(J54:J62)</f>
        <v>3.8412360639688149E-2</v>
      </c>
      <c r="K63" s="9"/>
    </row>
    <row r="64" spans="1:11" x14ac:dyDescent="0.25">
      <c r="A64" s="9" t="s">
        <v>166</v>
      </c>
      <c r="B64" s="9">
        <v>1976.08</v>
      </c>
      <c r="C64" s="9" t="s">
        <v>167</v>
      </c>
      <c r="D64" s="9" t="s">
        <v>60</v>
      </c>
      <c r="E64" s="9">
        <v>24125</v>
      </c>
      <c r="F64" s="9"/>
      <c r="G64" s="8" t="s">
        <v>33</v>
      </c>
      <c r="H64" s="9" t="s">
        <v>184</v>
      </c>
      <c r="I64" s="9">
        <v>2.3988329190194924E-5</v>
      </c>
      <c r="J64" s="9">
        <v>4.3651583224016601E-3</v>
      </c>
      <c r="K64" s="9" t="s">
        <v>168</v>
      </c>
    </row>
    <row r="65" spans="1:11" x14ac:dyDescent="0.25">
      <c r="A65" s="9" t="s">
        <v>166</v>
      </c>
      <c r="B65" s="9">
        <v>1976.08</v>
      </c>
      <c r="C65" s="9" t="s">
        <v>167</v>
      </c>
      <c r="D65" s="9" t="s">
        <v>60</v>
      </c>
      <c r="E65" s="9">
        <v>24125</v>
      </c>
      <c r="F65" s="9"/>
      <c r="G65" s="8" t="s">
        <v>33</v>
      </c>
      <c r="H65" s="9" t="s">
        <v>185</v>
      </c>
      <c r="I65" s="9">
        <v>1.7378008287493791E-5</v>
      </c>
      <c r="J65" s="9">
        <v>4.2657951880159268E-3</v>
      </c>
      <c r="K65" s="9" t="s">
        <v>168</v>
      </c>
    </row>
    <row r="66" spans="1:11" x14ac:dyDescent="0.25">
      <c r="A66" s="9" t="s">
        <v>166</v>
      </c>
      <c r="B66" s="9">
        <v>1976.08</v>
      </c>
      <c r="C66" s="9" t="s">
        <v>167</v>
      </c>
      <c r="D66" s="9" t="s">
        <v>60</v>
      </c>
      <c r="E66" s="9">
        <v>24125</v>
      </c>
      <c r="F66" s="9"/>
      <c r="G66" s="8" t="s">
        <v>33</v>
      </c>
      <c r="H66" s="9" t="s">
        <v>186</v>
      </c>
      <c r="I66" s="9">
        <v>1.4454397707459292E-5</v>
      </c>
      <c r="J66" s="9">
        <v>4.1686938347033544E-3</v>
      </c>
      <c r="K66" s="9" t="s">
        <v>168</v>
      </c>
    </row>
    <row r="67" spans="1:11" x14ac:dyDescent="0.25">
      <c r="A67" s="9" t="s">
        <v>166</v>
      </c>
      <c r="B67" s="9">
        <v>1976.08</v>
      </c>
      <c r="C67" s="9" t="s">
        <v>167</v>
      </c>
      <c r="D67" s="9" t="s">
        <v>60</v>
      </c>
      <c r="E67" s="9">
        <v>24125</v>
      </c>
      <c r="F67" s="9"/>
      <c r="G67" s="8" t="s">
        <v>33</v>
      </c>
      <c r="H67" s="9" t="s">
        <v>187</v>
      </c>
      <c r="I67" s="9">
        <v>1.202264434617415E-5</v>
      </c>
      <c r="J67" s="9">
        <v>4.0738027780411277E-3</v>
      </c>
      <c r="K67" s="9" t="s">
        <v>168</v>
      </c>
    </row>
    <row r="68" spans="1:11" x14ac:dyDescent="0.25">
      <c r="A68" s="9" t="s">
        <v>166</v>
      </c>
      <c r="B68" s="9">
        <v>1976.08</v>
      </c>
      <c r="C68" s="9" t="s">
        <v>167</v>
      </c>
      <c r="D68" s="9" t="s">
        <v>60</v>
      </c>
      <c r="E68" s="9">
        <v>24125</v>
      </c>
      <c r="F68" s="9"/>
      <c r="G68" s="8" t="s">
        <v>33</v>
      </c>
      <c r="H68" s="9" t="s">
        <v>188</v>
      </c>
      <c r="I68" s="9">
        <v>8.9125093813374679E-6</v>
      </c>
      <c r="J68" s="9">
        <v>3.9810717055349725E-3</v>
      </c>
      <c r="K68" s="9" t="s">
        <v>168</v>
      </c>
    </row>
    <row r="69" spans="1:11" x14ac:dyDescent="0.25">
      <c r="A69" s="9" t="s">
        <v>166</v>
      </c>
      <c r="B69" s="9">
        <v>1976.08</v>
      </c>
      <c r="C69" s="9" t="s">
        <v>167</v>
      </c>
      <c r="D69" s="9" t="s">
        <v>60</v>
      </c>
      <c r="E69" s="9">
        <v>24125</v>
      </c>
      <c r="F69" s="9"/>
      <c r="G69" s="8" t="s">
        <v>33</v>
      </c>
      <c r="H69" s="9" t="s">
        <v>189</v>
      </c>
      <c r="I69" s="9">
        <v>7.7624711662869329E-6</v>
      </c>
      <c r="J69" s="9">
        <v>3.8904514499428066E-3</v>
      </c>
      <c r="K69" s="9" t="s">
        <v>168</v>
      </c>
    </row>
    <row r="70" spans="1:11" x14ac:dyDescent="0.25">
      <c r="A70" s="9" t="s">
        <v>166</v>
      </c>
      <c r="B70" s="9">
        <v>1976.08</v>
      </c>
      <c r="C70" s="9" t="s">
        <v>167</v>
      </c>
      <c r="D70" s="9" t="s">
        <v>60</v>
      </c>
      <c r="E70" s="9">
        <v>24125</v>
      </c>
      <c r="F70" s="9"/>
      <c r="G70" s="8" t="s">
        <v>33</v>
      </c>
      <c r="H70" s="9" t="s">
        <v>190</v>
      </c>
      <c r="I70" s="9">
        <v>5.8884365535558969E-6</v>
      </c>
      <c r="J70" s="9">
        <v>3.8018939632056118E-3</v>
      </c>
      <c r="K70" s="9" t="s">
        <v>168</v>
      </c>
    </row>
    <row r="71" spans="1:11" x14ac:dyDescent="0.25">
      <c r="A71" s="9" t="s">
        <v>166</v>
      </c>
      <c r="B71" s="9">
        <v>1976.08</v>
      </c>
      <c r="C71" s="9" t="s">
        <v>167</v>
      </c>
      <c r="D71" s="9" t="s">
        <v>60</v>
      </c>
      <c r="E71" s="9">
        <v>24125</v>
      </c>
      <c r="F71" s="9"/>
      <c r="G71" s="8" t="s">
        <v>33</v>
      </c>
      <c r="H71" s="9" t="s">
        <v>191</v>
      </c>
      <c r="I71" s="9">
        <v>5.7543993733715667E-6</v>
      </c>
      <c r="J71" s="9">
        <v>3.8018939632056118E-3</v>
      </c>
      <c r="K71" s="9" t="s">
        <v>168</v>
      </c>
    </row>
    <row r="72" spans="1:11" x14ac:dyDescent="0.25">
      <c r="A72" s="9" t="s">
        <v>166</v>
      </c>
      <c r="B72" s="9">
        <v>1976.08</v>
      </c>
      <c r="C72" s="9" t="s">
        <v>167</v>
      </c>
      <c r="D72" s="9" t="s">
        <v>60</v>
      </c>
      <c r="E72" s="9">
        <v>24125</v>
      </c>
      <c r="F72" s="9"/>
      <c r="G72" s="8" t="s">
        <v>33</v>
      </c>
      <c r="H72" s="9" t="s">
        <v>192</v>
      </c>
      <c r="I72" s="9">
        <v>2.0892961308540423E-5</v>
      </c>
      <c r="J72" s="9">
        <v>4.3651583224016601E-3</v>
      </c>
      <c r="K72" s="9" t="s">
        <v>168</v>
      </c>
    </row>
    <row r="73" spans="1:11" x14ac:dyDescent="0.25">
      <c r="A73" s="9" t="s">
        <v>166</v>
      </c>
      <c r="B73" s="9">
        <v>1976.08</v>
      </c>
      <c r="C73" s="9" t="s">
        <v>167</v>
      </c>
      <c r="D73" s="9" t="s">
        <v>60</v>
      </c>
      <c r="E73" s="9">
        <v>24125</v>
      </c>
      <c r="F73" s="9"/>
      <c r="G73" s="8" t="s">
        <v>33</v>
      </c>
      <c r="H73" s="9" t="s">
        <v>193</v>
      </c>
      <c r="I73" s="9">
        <f>SUM(I64:I72)</f>
        <v>1.1705415731441446E-4</v>
      </c>
      <c r="J73" s="9">
        <f>SUM(J64:J72)</f>
        <v>3.6713919527452739E-2</v>
      </c>
      <c r="K73" s="9"/>
    </row>
    <row r="74" spans="1:11" x14ac:dyDescent="0.25">
      <c r="A74" s="9" t="s">
        <v>166</v>
      </c>
      <c r="B74" s="9">
        <v>1976.08</v>
      </c>
      <c r="C74" s="9" t="s">
        <v>167</v>
      </c>
      <c r="D74" s="9" t="s">
        <v>60</v>
      </c>
      <c r="E74" s="9">
        <v>24196</v>
      </c>
      <c r="F74" s="9"/>
      <c r="G74" s="8" t="s">
        <v>33</v>
      </c>
      <c r="H74" s="9" t="s">
        <v>184</v>
      </c>
      <c r="I74" s="9">
        <v>1.5488166189124855E-5</v>
      </c>
      <c r="J74" s="9">
        <v>4.1686938347033544E-3</v>
      </c>
      <c r="K74" s="9" t="s">
        <v>168</v>
      </c>
    </row>
    <row r="75" spans="1:11" x14ac:dyDescent="0.25">
      <c r="A75" s="9" t="s">
        <v>166</v>
      </c>
      <c r="B75" s="9">
        <v>1976.08</v>
      </c>
      <c r="C75" s="9" t="s">
        <v>167</v>
      </c>
      <c r="D75" s="9" t="s">
        <v>60</v>
      </c>
      <c r="E75" s="9">
        <v>24196</v>
      </c>
      <c r="F75" s="9"/>
      <c r="G75" s="8" t="s">
        <v>33</v>
      </c>
      <c r="H75" s="9" t="s">
        <v>185</v>
      </c>
      <c r="I75" s="9">
        <v>1.1220184543019639E-5</v>
      </c>
      <c r="J75" s="9">
        <v>4.0738027780411277E-3</v>
      </c>
      <c r="K75" s="9" t="s">
        <v>168</v>
      </c>
    </row>
    <row r="76" spans="1:11" x14ac:dyDescent="0.25">
      <c r="A76" s="9" t="s">
        <v>166</v>
      </c>
      <c r="B76" s="9">
        <v>1976.08</v>
      </c>
      <c r="C76" s="9" t="s">
        <v>167</v>
      </c>
      <c r="D76" s="9" t="s">
        <v>60</v>
      </c>
      <c r="E76" s="9">
        <v>24196</v>
      </c>
      <c r="F76" s="9"/>
      <c r="G76" s="8" t="s">
        <v>33</v>
      </c>
      <c r="H76" s="9" t="s">
        <v>186</v>
      </c>
      <c r="I76" s="9">
        <v>8.9125093813374679E-6</v>
      </c>
      <c r="J76" s="9">
        <v>3.9810717055349725E-3</v>
      </c>
      <c r="K76" s="9" t="s">
        <v>168</v>
      </c>
    </row>
    <row r="77" spans="1:11" x14ac:dyDescent="0.25">
      <c r="A77" s="9" t="s">
        <v>166</v>
      </c>
      <c r="B77" s="9">
        <v>1976.08</v>
      </c>
      <c r="C77" s="9" t="s">
        <v>167</v>
      </c>
      <c r="D77" s="9" t="s">
        <v>60</v>
      </c>
      <c r="E77" s="9">
        <v>24196</v>
      </c>
      <c r="F77" s="9"/>
      <c r="G77" s="8" t="s">
        <v>33</v>
      </c>
      <c r="H77" s="9" t="s">
        <v>187</v>
      </c>
      <c r="I77" s="9">
        <v>7.0794578438413826E-6</v>
      </c>
      <c r="J77" s="9">
        <v>3.8904514499428066E-3</v>
      </c>
      <c r="K77" s="9" t="s">
        <v>168</v>
      </c>
    </row>
    <row r="78" spans="1:11" x14ac:dyDescent="0.25">
      <c r="A78" s="9" t="s">
        <v>166</v>
      </c>
      <c r="B78" s="9">
        <v>1976.08</v>
      </c>
      <c r="C78" s="9" t="s">
        <v>167</v>
      </c>
      <c r="D78" s="9" t="s">
        <v>60</v>
      </c>
      <c r="E78" s="9">
        <v>24196</v>
      </c>
      <c r="F78" s="9"/>
      <c r="G78" s="8" t="s">
        <v>33</v>
      </c>
      <c r="H78" s="9" t="s">
        <v>188</v>
      </c>
      <c r="I78" s="9">
        <v>5.6234132519034997E-6</v>
      </c>
      <c r="J78" s="9">
        <v>3.7153522909717258E-3</v>
      </c>
      <c r="K78" s="9" t="s">
        <v>168</v>
      </c>
    </row>
    <row r="79" spans="1:11" x14ac:dyDescent="0.25">
      <c r="A79" s="9" t="s">
        <v>166</v>
      </c>
      <c r="B79" s="9">
        <v>1976.08</v>
      </c>
      <c r="C79" s="9" t="s">
        <v>167</v>
      </c>
      <c r="D79" s="9" t="s">
        <v>60</v>
      </c>
      <c r="E79" s="9">
        <v>24196</v>
      </c>
      <c r="F79" s="9"/>
      <c r="G79" s="8" t="s">
        <v>33</v>
      </c>
      <c r="H79" s="9" t="s">
        <v>189</v>
      </c>
      <c r="I79" s="9">
        <v>4.6773514128719847E-6</v>
      </c>
      <c r="J79" s="9">
        <v>3.630780547701014E-3</v>
      </c>
      <c r="K79" s="9" t="s">
        <v>168</v>
      </c>
    </row>
    <row r="80" spans="1:11" x14ac:dyDescent="0.25">
      <c r="A80" s="9" t="s">
        <v>166</v>
      </c>
      <c r="B80" s="9">
        <v>1976.08</v>
      </c>
      <c r="C80" s="9" t="s">
        <v>167</v>
      </c>
      <c r="D80" s="9" t="s">
        <v>60</v>
      </c>
      <c r="E80" s="9">
        <v>24196</v>
      </c>
      <c r="F80" s="9"/>
      <c r="G80" s="8" t="s">
        <v>33</v>
      </c>
      <c r="H80" s="9" t="s">
        <v>190</v>
      </c>
      <c r="I80" s="9">
        <v>5.1286138399136489E-6</v>
      </c>
      <c r="J80" s="9">
        <v>3.7153522909717258E-3</v>
      </c>
      <c r="K80" s="9" t="s">
        <v>168</v>
      </c>
    </row>
    <row r="81" spans="1:17" x14ac:dyDescent="0.25">
      <c r="A81" s="9" t="s">
        <v>166</v>
      </c>
      <c r="B81" s="9">
        <v>1976.08</v>
      </c>
      <c r="C81" s="9" t="s">
        <v>167</v>
      </c>
      <c r="D81" s="9" t="s">
        <v>60</v>
      </c>
      <c r="E81" s="9">
        <v>24196</v>
      </c>
      <c r="F81" s="9"/>
      <c r="G81" s="8" t="s">
        <v>33</v>
      </c>
      <c r="H81" s="9" t="s">
        <v>191</v>
      </c>
      <c r="I81" s="9">
        <v>2.6302679918953821E-6</v>
      </c>
      <c r="J81" s="9">
        <v>3.3884415613920265E-3</v>
      </c>
      <c r="K81" s="9" t="s">
        <v>168</v>
      </c>
    </row>
    <row r="82" spans="1:17" x14ac:dyDescent="0.25">
      <c r="A82" s="9" t="s">
        <v>166</v>
      </c>
      <c r="B82" s="9">
        <v>1976.08</v>
      </c>
      <c r="C82" s="9" t="s">
        <v>167</v>
      </c>
      <c r="D82" s="9" t="s">
        <v>60</v>
      </c>
      <c r="E82" s="9">
        <v>24196</v>
      </c>
      <c r="F82" s="10"/>
      <c r="G82" s="8" t="s">
        <v>33</v>
      </c>
      <c r="H82" s="9" t="s">
        <v>192</v>
      </c>
      <c r="I82" s="9">
        <v>1.202264434617415E-5</v>
      </c>
      <c r="J82" s="9">
        <v>4.0738027780411277E-3</v>
      </c>
      <c r="K82" s="9" t="s">
        <v>168</v>
      </c>
    </row>
    <row r="83" spans="1:17" x14ac:dyDescent="0.25">
      <c r="A83" s="9" t="s">
        <v>166</v>
      </c>
      <c r="B83" s="9">
        <v>1976.08</v>
      </c>
      <c r="C83" s="9" t="s">
        <v>167</v>
      </c>
      <c r="D83" s="9" t="s">
        <v>60</v>
      </c>
      <c r="E83" s="9">
        <v>24196</v>
      </c>
      <c r="F83" s="9"/>
      <c r="G83" s="8" t="s">
        <v>33</v>
      </c>
      <c r="H83" s="9" t="s">
        <v>193</v>
      </c>
      <c r="I83" s="9">
        <f>SUM(I74:I82)</f>
        <v>7.2782608800082011E-5</v>
      </c>
      <c r="J83" s="9">
        <f>SUM(J74:J82)</f>
        <v>3.4637749237299884E-2</v>
      </c>
      <c r="K83" s="9"/>
    </row>
    <row r="84" spans="1:17" x14ac:dyDescent="0.25">
      <c r="A84" s="9" t="s">
        <v>166</v>
      </c>
      <c r="B84" s="9">
        <v>1976.08</v>
      </c>
      <c r="C84" s="9" t="s">
        <v>167</v>
      </c>
      <c r="D84" s="9" t="s">
        <v>60</v>
      </c>
      <c r="E84" s="9">
        <v>24125</v>
      </c>
      <c r="F84" s="10">
        <v>26</v>
      </c>
      <c r="G84" s="9" t="s">
        <v>181</v>
      </c>
      <c r="H84" s="9" t="s">
        <v>183</v>
      </c>
      <c r="I84" s="9">
        <v>1.258925411794168E-6</v>
      </c>
      <c r="J84" s="9">
        <v>2.3442288153199221E-3</v>
      </c>
      <c r="K84" s="9" t="s">
        <v>169</v>
      </c>
    </row>
    <row r="85" spans="1:17" x14ac:dyDescent="0.25">
      <c r="A85" s="9" t="s">
        <v>166</v>
      </c>
      <c r="B85" s="9">
        <v>1976.08</v>
      </c>
      <c r="C85" s="9" t="s">
        <v>167</v>
      </c>
      <c r="D85" s="9" t="s">
        <v>60</v>
      </c>
      <c r="E85" s="9">
        <v>24125</v>
      </c>
      <c r="F85" s="10">
        <v>27</v>
      </c>
      <c r="G85" s="9" t="s">
        <v>181</v>
      </c>
      <c r="H85" s="9" t="s">
        <v>183</v>
      </c>
      <c r="I85" s="9">
        <v>5.0118723362727271E-7</v>
      </c>
      <c r="J85" s="9">
        <v>1.0964781961431851E-3</v>
      </c>
      <c r="K85" s="9" t="s">
        <v>169</v>
      </c>
    </row>
    <row r="86" spans="1:17" x14ac:dyDescent="0.25">
      <c r="A86" s="9" t="s">
        <v>166</v>
      </c>
      <c r="B86" s="9">
        <v>1976.08</v>
      </c>
      <c r="C86" s="9" t="s">
        <v>167</v>
      </c>
      <c r="D86" s="9" t="s">
        <v>60</v>
      </c>
      <c r="E86" s="9">
        <v>24125</v>
      </c>
      <c r="F86" s="10">
        <v>28</v>
      </c>
      <c r="G86" s="9" t="s">
        <v>181</v>
      </c>
      <c r="H86" s="9" t="s">
        <v>183</v>
      </c>
      <c r="I86" s="9">
        <v>9.9999999999999995E-7</v>
      </c>
      <c r="J86" s="9">
        <v>2.6915348039269161E-3</v>
      </c>
      <c r="K86" s="9" t="s">
        <v>169</v>
      </c>
    </row>
    <row r="87" spans="1:17" x14ac:dyDescent="0.25">
      <c r="A87" s="49"/>
      <c r="B87" s="49"/>
      <c r="C87" s="49"/>
      <c r="D87" s="49"/>
      <c r="E87" s="50"/>
      <c r="F87" s="50"/>
      <c r="G87" s="8"/>
      <c r="H87" s="8"/>
      <c r="I87" s="50"/>
      <c r="J87" s="50"/>
      <c r="K87" s="51"/>
    </row>
    <row r="88" spans="1:17" x14ac:dyDescent="0.25">
      <c r="A88" s="9" t="s">
        <v>176</v>
      </c>
      <c r="B88" s="9">
        <v>2024.06</v>
      </c>
      <c r="C88" s="9" t="s">
        <v>177</v>
      </c>
      <c r="D88" s="9" t="s">
        <v>60</v>
      </c>
      <c r="E88" s="9" t="s">
        <v>178</v>
      </c>
      <c r="F88" s="9" t="s">
        <v>179</v>
      </c>
      <c r="G88" s="9" t="s">
        <v>73</v>
      </c>
      <c r="H88" s="9" t="s">
        <v>61</v>
      </c>
      <c r="I88" s="9">
        <v>3.7992923898531374E-5</v>
      </c>
      <c r="J88" s="9">
        <v>0.14572763684913215</v>
      </c>
      <c r="K88" s="9" t="s">
        <v>180</v>
      </c>
      <c r="L88" s="45"/>
      <c r="M88" s="45"/>
      <c r="N88" s="45"/>
      <c r="O88" s="45"/>
      <c r="P88" s="45"/>
      <c r="Q88" s="46"/>
    </row>
    <row r="89" spans="1:17" x14ac:dyDescent="0.25">
      <c r="A89" s="49"/>
      <c r="B89" s="49"/>
      <c r="C89" s="49"/>
      <c r="D89" s="49"/>
      <c r="E89" s="50"/>
      <c r="F89" s="50"/>
      <c r="G89" s="8"/>
      <c r="H89" s="8"/>
      <c r="I89" s="50"/>
      <c r="J89" s="50"/>
      <c r="K89" s="51"/>
    </row>
    <row r="90" spans="1:17" ht="199.5" customHeight="1" x14ac:dyDescent="0.25">
      <c r="A90" s="52" t="s">
        <v>213</v>
      </c>
      <c r="B90" s="52"/>
      <c r="C90" s="52"/>
      <c r="D90" s="52"/>
      <c r="E90" s="52"/>
      <c r="F90" s="52"/>
      <c r="G90" s="52"/>
      <c r="H90" s="52"/>
      <c r="I90" s="52"/>
      <c r="J90" s="52"/>
      <c r="K90" s="52"/>
    </row>
  </sheetData>
  <mergeCells count="1">
    <mergeCell ref="A90:K90"/>
  </mergeCells>
  <phoneticPr fontId="1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78D42-C0E3-4B02-9089-276FB6312144}">
  <dimension ref="A1:O91"/>
  <sheetViews>
    <sheetView topLeftCell="A60" zoomScaleNormal="100" workbookViewId="0">
      <selection activeCell="G96" sqref="G96"/>
    </sheetView>
  </sheetViews>
  <sheetFormatPr defaultColWidth="8.83203125" defaultRowHeight="15" x14ac:dyDescent="0.25"/>
  <cols>
    <col min="1" max="1" width="8.83203125" style="4"/>
    <col min="2" max="2" width="14.75" style="4" customWidth="1"/>
    <col min="3" max="3" width="24.25" style="4" customWidth="1"/>
    <col min="4" max="4" width="13.25" style="4" bestFit="1" customWidth="1"/>
    <col min="5" max="6" width="15.5" style="12" customWidth="1"/>
    <col min="7" max="8" width="15.5" style="3" customWidth="1"/>
    <col min="9" max="10" width="15.5" style="1" customWidth="1"/>
    <col min="11" max="11" width="30.5" style="2" customWidth="1"/>
    <col min="12" max="12" width="15.5" style="24" customWidth="1"/>
    <col min="13" max="13" width="13.58203125" customWidth="1"/>
  </cols>
  <sheetData>
    <row r="1" spans="1:15" ht="28" customHeight="1" x14ac:dyDescent="0.25">
      <c r="A1" s="9" t="s">
        <v>48</v>
      </c>
      <c r="B1" s="9" t="s">
        <v>170</v>
      </c>
      <c r="C1" s="9" t="s">
        <v>50</v>
      </c>
      <c r="D1" s="9" t="s">
        <v>51</v>
      </c>
      <c r="E1" s="5" t="s">
        <v>0</v>
      </c>
      <c r="F1" s="9" t="s">
        <v>20</v>
      </c>
      <c r="G1" s="9" t="s">
        <v>19</v>
      </c>
      <c r="H1" s="9" t="s">
        <v>78</v>
      </c>
      <c r="I1" s="6" t="s">
        <v>39</v>
      </c>
      <c r="J1" s="6" t="s">
        <v>175</v>
      </c>
      <c r="K1" s="7" t="s">
        <v>165</v>
      </c>
      <c r="L1" s="22" t="s">
        <v>21</v>
      </c>
      <c r="M1" s="13" t="s">
        <v>2</v>
      </c>
    </row>
    <row r="2" spans="1:15" x14ac:dyDescent="0.25">
      <c r="A2" s="9" t="s">
        <v>52</v>
      </c>
      <c r="B2" s="9">
        <v>1969.06</v>
      </c>
      <c r="C2" s="9" t="s">
        <v>62</v>
      </c>
      <c r="D2" s="9" t="s">
        <v>60</v>
      </c>
      <c r="E2" s="11" t="s">
        <v>164</v>
      </c>
      <c r="F2" s="11">
        <v>853</v>
      </c>
      <c r="G2" s="9" t="s">
        <v>83</v>
      </c>
      <c r="H2" s="9" t="s">
        <v>61</v>
      </c>
      <c r="I2" s="19">
        <v>15.8</v>
      </c>
      <c r="J2" s="17">
        <v>78</v>
      </c>
      <c r="K2" s="17">
        <v>0.81</v>
      </c>
      <c r="L2" s="23">
        <f>K2/I2</f>
        <v>5.1265822784810129E-2</v>
      </c>
      <c r="M2" s="14" t="s">
        <v>47</v>
      </c>
      <c r="N2" s="15"/>
      <c r="O2" s="16"/>
    </row>
    <row r="3" spans="1:15" x14ac:dyDescent="0.25">
      <c r="A3" s="9"/>
      <c r="B3" s="9"/>
      <c r="C3" s="9"/>
      <c r="D3" s="9"/>
      <c r="E3" s="11"/>
      <c r="F3" s="11"/>
      <c r="G3" s="9"/>
      <c r="H3" s="9"/>
      <c r="I3" s="19"/>
      <c r="J3" s="17"/>
      <c r="K3" s="17"/>
      <c r="L3" s="23"/>
      <c r="M3" s="14"/>
    </row>
    <row r="4" spans="1:15" x14ac:dyDescent="0.25">
      <c r="A4" s="9" t="s">
        <v>53</v>
      </c>
      <c r="B4" s="9">
        <v>1969.11</v>
      </c>
      <c r="C4" s="9" t="s">
        <v>63</v>
      </c>
      <c r="D4" s="9" t="s">
        <v>60</v>
      </c>
      <c r="E4" s="11" t="s">
        <v>84</v>
      </c>
      <c r="F4" s="11">
        <v>7</v>
      </c>
      <c r="G4" s="9" t="s">
        <v>83</v>
      </c>
      <c r="H4" s="9" t="s">
        <v>61</v>
      </c>
      <c r="I4" s="19">
        <v>16.8</v>
      </c>
      <c r="J4" s="17">
        <v>56</v>
      </c>
      <c r="K4" s="17">
        <v>0.67</v>
      </c>
      <c r="L4" s="23">
        <f t="shared" ref="L4:L12" si="0">K4/I4</f>
        <v>3.9880952380952385E-2</v>
      </c>
      <c r="M4" s="14" t="s">
        <v>47</v>
      </c>
      <c r="N4" s="15"/>
      <c r="O4" s="16"/>
    </row>
    <row r="5" spans="1:15" x14ac:dyDescent="0.25">
      <c r="A5" s="9" t="s">
        <v>53</v>
      </c>
      <c r="B5" s="9">
        <v>1969.11</v>
      </c>
      <c r="C5" s="9" t="s">
        <v>63</v>
      </c>
      <c r="D5" s="9" t="s">
        <v>60</v>
      </c>
      <c r="E5" s="11">
        <v>12003</v>
      </c>
      <c r="F5" s="11">
        <v>11</v>
      </c>
      <c r="G5" s="9" t="s">
        <v>85</v>
      </c>
      <c r="H5" s="9" t="s">
        <v>61</v>
      </c>
      <c r="I5" s="19">
        <v>15.4</v>
      </c>
      <c r="J5" s="17">
        <v>57</v>
      </c>
      <c r="K5" s="17">
        <v>0.55000000000000004</v>
      </c>
      <c r="L5" s="23">
        <f t="shared" si="0"/>
        <v>3.5714285714285719E-2</v>
      </c>
      <c r="M5" s="14" t="s">
        <v>47</v>
      </c>
      <c r="N5" s="15"/>
      <c r="O5" s="16"/>
    </row>
    <row r="6" spans="1:15" x14ac:dyDescent="0.25">
      <c r="A6" s="9" t="s">
        <v>53</v>
      </c>
      <c r="B6" s="9">
        <v>1969.11</v>
      </c>
      <c r="C6" s="9" t="s">
        <v>63</v>
      </c>
      <c r="D6" s="9" t="s">
        <v>60</v>
      </c>
      <c r="E6" s="11" t="s">
        <v>86</v>
      </c>
      <c r="F6" s="11">
        <v>46</v>
      </c>
      <c r="G6" s="9" t="s">
        <v>83</v>
      </c>
      <c r="H6" s="9" t="s">
        <v>61</v>
      </c>
      <c r="I6" s="19">
        <v>14.6</v>
      </c>
      <c r="J6" s="17">
        <v>30</v>
      </c>
      <c r="K6" s="17">
        <v>0.49</v>
      </c>
      <c r="L6" s="23">
        <f t="shared" si="0"/>
        <v>3.3561643835616439E-2</v>
      </c>
      <c r="M6" s="14" t="s">
        <v>47</v>
      </c>
      <c r="N6" s="15"/>
      <c r="O6" s="16"/>
    </row>
    <row r="7" spans="1:15" x14ac:dyDescent="0.25">
      <c r="A7" s="9" t="s">
        <v>53</v>
      </c>
      <c r="B7" s="9">
        <v>1969.11</v>
      </c>
      <c r="C7" s="9" t="s">
        <v>63</v>
      </c>
      <c r="D7" s="9" t="s">
        <v>60</v>
      </c>
      <c r="E7" s="11" t="s">
        <v>87</v>
      </c>
      <c r="F7" s="11">
        <v>122</v>
      </c>
      <c r="G7" s="9" t="s">
        <v>83</v>
      </c>
      <c r="H7" s="9" t="s">
        <v>61</v>
      </c>
      <c r="I7" s="19">
        <v>14.3</v>
      </c>
      <c r="J7" s="17">
        <v>14</v>
      </c>
      <c r="K7" s="17">
        <v>0.31</v>
      </c>
      <c r="L7" s="23">
        <f t="shared" si="0"/>
        <v>2.1678321678321677E-2</v>
      </c>
      <c r="M7" s="14" t="s">
        <v>47</v>
      </c>
      <c r="N7" s="15"/>
      <c r="O7" s="16"/>
    </row>
    <row r="8" spans="1:15" x14ac:dyDescent="0.25">
      <c r="A8" s="9" t="s">
        <v>53</v>
      </c>
      <c r="B8" s="9">
        <v>1969.11</v>
      </c>
      <c r="C8" s="9" t="s">
        <v>63</v>
      </c>
      <c r="D8" s="9" t="s">
        <v>60</v>
      </c>
      <c r="E8" s="11" t="s">
        <v>88</v>
      </c>
      <c r="F8" s="11">
        <v>45</v>
      </c>
      <c r="G8" s="9" t="s">
        <v>83</v>
      </c>
      <c r="H8" s="9" t="s">
        <v>61</v>
      </c>
      <c r="I8" s="19">
        <v>14.2</v>
      </c>
      <c r="J8" s="17">
        <v>4.5999999999999996</v>
      </c>
      <c r="K8" s="17">
        <v>0.27</v>
      </c>
      <c r="L8" s="23">
        <f t="shared" si="0"/>
        <v>1.9014084507042256E-2</v>
      </c>
      <c r="M8" s="14" t="s">
        <v>47</v>
      </c>
      <c r="N8" s="15"/>
      <c r="O8" s="16"/>
    </row>
    <row r="9" spans="1:15" x14ac:dyDescent="0.25">
      <c r="A9" s="9" t="s">
        <v>53</v>
      </c>
      <c r="B9" s="9">
        <v>1969.11</v>
      </c>
      <c r="C9" s="9" t="s">
        <v>63</v>
      </c>
      <c r="D9" s="9" t="s">
        <v>60</v>
      </c>
      <c r="E9" s="11" t="s">
        <v>89</v>
      </c>
      <c r="F9" s="11">
        <v>23</v>
      </c>
      <c r="G9" s="9" t="s">
        <v>90</v>
      </c>
      <c r="H9" s="9" t="s">
        <v>61</v>
      </c>
      <c r="I9" s="19">
        <v>17.3</v>
      </c>
      <c r="J9" s="17">
        <v>21</v>
      </c>
      <c r="K9" s="17">
        <v>0.34</v>
      </c>
      <c r="L9" s="23">
        <f t="shared" si="0"/>
        <v>1.9653179190751446E-2</v>
      </c>
      <c r="M9" s="14" t="s">
        <v>47</v>
      </c>
      <c r="N9" s="15"/>
      <c r="O9" s="16"/>
    </row>
    <row r="10" spans="1:15" x14ac:dyDescent="0.25">
      <c r="A10" s="9" t="s">
        <v>53</v>
      </c>
      <c r="B10" s="9">
        <v>1969.11</v>
      </c>
      <c r="C10" s="9" t="s">
        <v>63</v>
      </c>
      <c r="D10" s="9" t="s">
        <v>60</v>
      </c>
      <c r="E10" s="11" t="s">
        <v>91</v>
      </c>
      <c r="F10" s="11">
        <v>24</v>
      </c>
      <c r="G10" s="9" t="s">
        <v>83</v>
      </c>
      <c r="H10" s="9" t="s">
        <v>61</v>
      </c>
      <c r="I10" s="19">
        <v>16.8</v>
      </c>
      <c r="J10" s="17">
        <v>61</v>
      </c>
      <c r="K10" s="17">
        <v>0.69</v>
      </c>
      <c r="L10" s="23">
        <f t="shared" si="0"/>
        <v>4.1071428571428564E-2</v>
      </c>
      <c r="M10" s="14" t="s">
        <v>47</v>
      </c>
      <c r="N10" s="15"/>
      <c r="O10" s="16"/>
    </row>
    <row r="11" spans="1:15" x14ac:dyDescent="0.25">
      <c r="A11" s="9" t="s">
        <v>53</v>
      </c>
      <c r="B11" s="9">
        <v>1969.11</v>
      </c>
      <c r="C11" s="9" t="s">
        <v>63</v>
      </c>
      <c r="D11" s="9" t="s">
        <v>60</v>
      </c>
      <c r="E11" s="11" t="s">
        <v>92</v>
      </c>
      <c r="F11" s="11">
        <v>12</v>
      </c>
      <c r="G11" s="9" t="s">
        <v>83</v>
      </c>
      <c r="H11" s="9" t="s">
        <v>61</v>
      </c>
      <c r="I11" s="19">
        <v>15.7</v>
      </c>
      <c r="J11" s="17">
        <v>57</v>
      </c>
      <c r="K11" s="17">
        <v>0.69</v>
      </c>
      <c r="L11" s="23">
        <f t="shared" si="0"/>
        <v>4.3949044585987258E-2</v>
      </c>
      <c r="M11" s="14" t="s">
        <v>47</v>
      </c>
      <c r="N11" s="15"/>
      <c r="O11" s="16"/>
    </row>
    <row r="12" spans="1:15" x14ac:dyDescent="0.25">
      <c r="A12" s="9" t="s">
        <v>53</v>
      </c>
      <c r="B12" s="9">
        <v>1969.11</v>
      </c>
      <c r="C12" s="9" t="s">
        <v>63</v>
      </c>
      <c r="D12" s="9" t="s">
        <v>60</v>
      </c>
      <c r="E12" s="11" t="s">
        <v>93</v>
      </c>
      <c r="F12" s="11">
        <v>104</v>
      </c>
      <c r="G12" s="9" t="s">
        <v>83</v>
      </c>
      <c r="H12" s="9" t="s">
        <v>61</v>
      </c>
      <c r="I12" s="19">
        <v>16.5</v>
      </c>
      <c r="J12" s="17">
        <v>47</v>
      </c>
      <c r="K12" s="17">
        <v>0.64</v>
      </c>
      <c r="L12" s="23">
        <f t="shared" si="0"/>
        <v>3.8787878787878788E-2</v>
      </c>
      <c r="M12" s="14" t="s">
        <v>47</v>
      </c>
      <c r="N12" s="15"/>
      <c r="O12" s="16"/>
    </row>
    <row r="13" spans="1:15" x14ac:dyDescent="0.25">
      <c r="I13" s="20"/>
      <c r="J13" s="20"/>
      <c r="K13" s="20"/>
    </row>
    <row r="14" spans="1:15" x14ac:dyDescent="0.25">
      <c r="A14" s="9" t="s">
        <v>55</v>
      </c>
      <c r="B14" s="9" t="s">
        <v>174</v>
      </c>
      <c r="C14" s="9" t="s">
        <v>65</v>
      </c>
      <c r="D14" s="9" t="s">
        <v>60</v>
      </c>
      <c r="E14" s="11" t="s">
        <v>94</v>
      </c>
      <c r="F14" s="11">
        <v>34</v>
      </c>
      <c r="G14" s="8"/>
      <c r="H14" s="9"/>
      <c r="I14" s="19">
        <v>14.3</v>
      </c>
      <c r="J14" s="17">
        <v>94</v>
      </c>
      <c r="K14" s="17">
        <v>0.78</v>
      </c>
      <c r="L14" s="23">
        <f t="shared" ref="L14:L29" si="1">K14/I14</f>
        <v>5.4545454545454543E-2</v>
      </c>
      <c r="M14" s="14" t="s">
        <v>47</v>
      </c>
      <c r="N14" s="15"/>
      <c r="O14" s="16"/>
    </row>
    <row r="15" spans="1:15" x14ac:dyDescent="0.25">
      <c r="A15" s="9" t="s">
        <v>55</v>
      </c>
      <c r="B15" s="9" t="s">
        <v>174</v>
      </c>
      <c r="C15" s="9" t="s">
        <v>65</v>
      </c>
      <c r="D15" s="9" t="s">
        <v>60</v>
      </c>
      <c r="E15" s="11" t="s">
        <v>95</v>
      </c>
      <c r="F15" s="11">
        <v>19</v>
      </c>
      <c r="G15" s="8"/>
      <c r="H15" s="9"/>
      <c r="I15" s="19">
        <v>16.399999999999999</v>
      </c>
      <c r="J15" s="17">
        <v>52</v>
      </c>
      <c r="K15" s="17">
        <v>0.54</v>
      </c>
      <c r="L15" s="23">
        <f t="shared" si="1"/>
        <v>3.2926829268292691E-2</v>
      </c>
      <c r="M15" s="14" t="s">
        <v>47</v>
      </c>
      <c r="N15" s="15"/>
      <c r="O15" s="16"/>
    </row>
    <row r="16" spans="1:15" x14ac:dyDescent="0.25">
      <c r="A16" s="9" t="s">
        <v>55</v>
      </c>
      <c r="B16" s="9" t="s">
        <v>173</v>
      </c>
      <c r="C16" s="9" t="s">
        <v>65</v>
      </c>
      <c r="D16" s="9" t="s">
        <v>60</v>
      </c>
      <c r="E16" s="11" t="s">
        <v>96</v>
      </c>
      <c r="F16" s="11">
        <v>34</v>
      </c>
      <c r="G16" s="9" t="s">
        <v>83</v>
      </c>
      <c r="H16" s="9" t="s">
        <v>61</v>
      </c>
      <c r="I16" s="19">
        <v>11.6</v>
      </c>
      <c r="J16" s="17">
        <v>74</v>
      </c>
      <c r="K16" s="17">
        <v>0.56999999999999995</v>
      </c>
      <c r="L16" s="23">
        <f t="shared" si="1"/>
        <v>4.9137931034482753E-2</v>
      </c>
      <c r="M16" s="14" t="s">
        <v>47</v>
      </c>
      <c r="N16" s="15"/>
      <c r="O16" s="16"/>
    </row>
    <row r="17" spans="1:15" x14ac:dyDescent="0.25">
      <c r="A17" s="9" t="s">
        <v>55</v>
      </c>
      <c r="B17" s="9" t="s">
        <v>173</v>
      </c>
      <c r="C17" s="9" t="s">
        <v>65</v>
      </c>
      <c r="D17" s="9" t="s">
        <v>60</v>
      </c>
      <c r="E17" s="11" t="s">
        <v>97</v>
      </c>
      <c r="F17" s="11">
        <v>179</v>
      </c>
      <c r="G17" s="8"/>
      <c r="H17" s="9"/>
      <c r="I17" s="19">
        <v>11.6</v>
      </c>
      <c r="J17" s="17">
        <v>70</v>
      </c>
      <c r="K17" s="17">
        <v>0.61</v>
      </c>
      <c r="L17" s="23">
        <f t="shared" si="1"/>
        <v>5.2586206896551725E-2</v>
      </c>
      <c r="M17" s="14" t="s">
        <v>47</v>
      </c>
      <c r="N17" s="15"/>
      <c r="O17" s="16"/>
    </row>
    <row r="18" spans="1:15" x14ac:dyDescent="0.25">
      <c r="A18" s="9" t="s">
        <v>55</v>
      </c>
      <c r="B18" s="9" t="s">
        <v>173</v>
      </c>
      <c r="C18" s="9" t="s">
        <v>65</v>
      </c>
      <c r="D18" s="9" t="s">
        <v>60</v>
      </c>
      <c r="E18" s="11" t="s">
        <v>98</v>
      </c>
      <c r="F18" s="11">
        <v>56</v>
      </c>
      <c r="G18" s="9" t="s">
        <v>83</v>
      </c>
      <c r="H18" s="9" t="s">
        <v>61</v>
      </c>
      <c r="I18" s="19">
        <v>11.8</v>
      </c>
      <c r="J18" s="17">
        <v>54</v>
      </c>
      <c r="K18" s="17">
        <v>0.56000000000000005</v>
      </c>
      <c r="L18" s="23">
        <f t="shared" si="1"/>
        <v>4.7457627118644069E-2</v>
      </c>
      <c r="M18" s="14" t="s">
        <v>47</v>
      </c>
      <c r="N18" s="15"/>
      <c r="O18" s="16"/>
    </row>
    <row r="19" spans="1:15" x14ac:dyDescent="0.25">
      <c r="A19" s="9" t="s">
        <v>55</v>
      </c>
      <c r="B19" s="9" t="s">
        <v>173</v>
      </c>
      <c r="C19" s="9" t="s">
        <v>65</v>
      </c>
      <c r="D19" s="9" t="s">
        <v>60</v>
      </c>
      <c r="E19" s="11" t="s">
        <v>99</v>
      </c>
      <c r="F19" s="11">
        <v>36</v>
      </c>
      <c r="G19" s="8"/>
      <c r="H19" s="9"/>
      <c r="I19" s="19">
        <v>11.5</v>
      </c>
      <c r="J19" s="17">
        <v>63</v>
      </c>
      <c r="K19" s="17">
        <v>0.55000000000000004</v>
      </c>
      <c r="L19" s="23">
        <f t="shared" si="1"/>
        <v>4.7826086956521741E-2</v>
      </c>
      <c r="M19" s="14" t="s">
        <v>47</v>
      </c>
      <c r="N19" s="15"/>
      <c r="O19" s="16"/>
    </row>
    <row r="20" spans="1:15" x14ac:dyDescent="0.25">
      <c r="A20" s="9" t="s">
        <v>55</v>
      </c>
      <c r="B20" s="9" t="s">
        <v>173</v>
      </c>
      <c r="C20" s="9" t="s">
        <v>65</v>
      </c>
      <c r="D20" s="9" t="s">
        <v>60</v>
      </c>
      <c r="E20" s="11" t="s">
        <v>100</v>
      </c>
      <c r="F20" s="11">
        <v>51</v>
      </c>
      <c r="G20" s="9" t="s">
        <v>83</v>
      </c>
      <c r="H20" s="9" t="s">
        <v>61</v>
      </c>
      <c r="I20" s="19">
        <v>11.6</v>
      </c>
      <c r="J20" s="17">
        <v>71</v>
      </c>
      <c r="K20" s="17">
        <v>0.51</v>
      </c>
      <c r="L20" s="23">
        <f t="shared" si="1"/>
        <v>4.3965517241379315E-2</v>
      </c>
      <c r="M20" s="14" t="s">
        <v>47</v>
      </c>
      <c r="N20" s="15"/>
      <c r="O20" s="16"/>
    </row>
    <row r="21" spans="1:15" x14ac:dyDescent="0.25">
      <c r="A21" s="9" t="s">
        <v>55</v>
      </c>
      <c r="B21" s="9" t="s">
        <v>173</v>
      </c>
      <c r="C21" s="9" t="s">
        <v>65</v>
      </c>
      <c r="D21" s="9" t="s">
        <v>60</v>
      </c>
      <c r="E21" s="11" t="s">
        <v>101</v>
      </c>
      <c r="F21" s="11">
        <v>56</v>
      </c>
      <c r="G21" s="8"/>
      <c r="H21" s="9"/>
      <c r="I21" s="19">
        <v>12</v>
      </c>
      <c r="J21" s="17">
        <v>75</v>
      </c>
      <c r="K21" s="17">
        <v>0.6</v>
      </c>
      <c r="L21" s="23">
        <f t="shared" si="1"/>
        <v>4.9999999999999996E-2</v>
      </c>
      <c r="M21" s="14" t="s">
        <v>47</v>
      </c>
      <c r="N21" s="15"/>
      <c r="O21" s="16"/>
    </row>
    <row r="22" spans="1:15" x14ac:dyDescent="0.25">
      <c r="A22" s="9" t="s">
        <v>55</v>
      </c>
      <c r="B22" s="9" t="s">
        <v>173</v>
      </c>
      <c r="C22" s="9" t="s">
        <v>65</v>
      </c>
      <c r="D22" s="9" t="s">
        <v>60</v>
      </c>
      <c r="E22" s="11" t="s">
        <v>102</v>
      </c>
      <c r="F22" s="11">
        <v>115</v>
      </c>
      <c r="G22" s="9" t="s">
        <v>83</v>
      </c>
      <c r="H22" s="9" t="s">
        <v>61</v>
      </c>
      <c r="I22" s="19">
        <v>12.2</v>
      </c>
      <c r="J22" s="17">
        <v>63</v>
      </c>
      <c r="K22" s="17">
        <v>0.54</v>
      </c>
      <c r="L22" s="23">
        <f t="shared" si="1"/>
        <v>4.4262295081967218E-2</v>
      </c>
      <c r="M22" s="14" t="s">
        <v>47</v>
      </c>
      <c r="N22" s="15"/>
      <c r="O22" s="16"/>
    </row>
    <row r="23" spans="1:15" x14ac:dyDescent="0.25">
      <c r="A23" s="9" t="s">
        <v>55</v>
      </c>
      <c r="B23" s="9" t="s">
        <v>173</v>
      </c>
      <c r="C23" s="9" t="s">
        <v>65</v>
      </c>
      <c r="D23" s="9" t="s">
        <v>60</v>
      </c>
      <c r="E23" s="11" t="s">
        <v>103</v>
      </c>
      <c r="F23" s="11">
        <v>120</v>
      </c>
      <c r="G23" s="9" t="s">
        <v>83</v>
      </c>
      <c r="H23" s="9" t="s">
        <v>61</v>
      </c>
      <c r="I23" s="19">
        <v>14</v>
      </c>
      <c r="J23" s="17">
        <v>53</v>
      </c>
      <c r="K23" s="17">
        <v>0.62</v>
      </c>
      <c r="L23" s="23">
        <f t="shared" si="1"/>
        <v>4.4285714285714282E-2</v>
      </c>
      <c r="M23" s="14" t="s">
        <v>47</v>
      </c>
      <c r="N23" s="15"/>
      <c r="O23" s="16"/>
    </row>
    <row r="24" spans="1:15" x14ac:dyDescent="0.25">
      <c r="A24" s="9" t="s">
        <v>55</v>
      </c>
      <c r="B24" s="9" t="s">
        <v>173</v>
      </c>
      <c r="C24" s="9" t="s">
        <v>65</v>
      </c>
      <c r="D24" s="9" t="s">
        <v>60</v>
      </c>
      <c r="E24" s="11" t="s">
        <v>104</v>
      </c>
      <c r="F24" s="11">
        <v>14</v>
      </c>
      <c r="G24" s="9" t="s">
        <v>83</v>
      </c>
      <c r="H24" s="9" t="s">
        <v>61</v>
      </c>
      <c r="I24" s="19">
        <v>16.600000000000001</v>
      </c>
      <c r="J24" s="17">
        <v>5.6</v>
      </c>
      <c r="K24" s="17">
        <v>0.18</v>
      </c>
      <c r="L24" s="23">
        <f t="shared" si="1"/>
        <v>1.0843373493975902E-2</v>
      </c>
      <c r="M24" s="14" t="s">
        <v>47</v>
      </c>
      <c r="N24" s="15"/>
      <c r="O24" s="16"/>
    </row>
    <row r="25" spans="1:15" x14ac:dyDescent="0.25">
      <c r="A25" s="9" t="s">
        <v>55</v>
      </c>
      <c r="B25" s="9" t="s">
        <v>173</v>
      </c>
      <c r="C25" s="9" t="s">
        <v>65</v>
      </c>
      <c r="D25" s="9" t="s">
        <v>60</v>
      </c>
      <c r="E25" s="11" t="s">
        <v>105</v>
      </c>
      <c r="F25" s="11">
        <v>17</v>
      </c>
      <c r="G25" s="9" t="s">
        <v>83</v>
      </c>
      <c r="H25" s="9" t="s">
        <v>61</v>
      </c>
      <c r="I25" s="19">
        <v>11.9</v>
      </c>
      <c r="J25" s="17">
        <v>39</v>
      </c>
      <c r="K25" s="17">
        <v>0.35</v>
      </c>
      <c r="L25" s="23">
        <f t="shared" si="1"/>
        <v>2.9411764705882349E-2</v>
      </c>
      <c r="M25" s="14" t="s">
        <v>47</v>
      </c>
      <c r="N25" s="15"/>
      <c r="O25" s="16"/>
    </row>
    <row r="26" spans="1:15" x14ac:dyDescent="0.25">
      <c r="A26" s="9" t="s">
        <v>55</v>
      </c>
      <c r="B26" s="9" t="s">
        <v>173</v>
      </c>
      <c r="C26" s="9" t="s">
        <v>65</v>
      </c>
      <c r="D26" s="9" t="s">
        <v>60</v>
      </c>
      <c r="E26" s="11" t="s">
        <v>106</v>
      </c>
      <c r="F26" s="11">
        <v>18</v>
      </c>
      <c r="G26" s="9" t="s">
        <v>83</v>
      </c>
      <c r="H26" s="9" t="s">
        <v>61</v>
      </c>
      <c r="I26" s="19">
        <v>16.399999999999999</v>
      </c>
      <c r="J26" s="17">
        <v>34</v>
      </c>
      <c r="K26" s="17">
        <v>0.47</v>
      </c>
      <c r="L26" s="23">
        <f t="shared" si="1"/>
        <v>2.8658536585365855E-2</v>
      </c>
      <c r="M26" s="14" t="s">
        <v>47</v>
      </c>
      <c r="N26" s="15"/>
      <c r="O26" s="16"/>
    </row>
    <row r="27" spans="1:15" x14ac:dyDescent="0.25">
      <c r="A27" s="9" t="s">
        <v>55</v>
      </c>
      <c r="B27" s="9" t="s">
        <v>173</v>
      </c>
      <c r="C27" s="9" t="s">
        <v>65</v>
      </c>
      <c r="D27" s="9" t="s">
        <v>60</v>
      </c>
      <c r="E27" s="11" t="s">
        <v>107</v>
      </c>
      <c r="F27" s="11">
        <v>41</v>
      </c>
      <c r="G27" s="9" t="s">
        <v>83</v>
      </c>
      <c r="H27" s="9" t="s">
        <v>61</v>
      </c>
      <c r="I27" s="19">
        <v>16.600000000000001</v>
      </c>
      <c r="J27" s="17">
        <v>51</v>
      </c>
      <c r="K27" s="17">
        <v>0.57999999999999996</v>
      </c>
      <c r="L27" s="23">
        <f t="shared" si="1"/>
        <v>3.4939759036144574E-2</v>
      </c>
      <c r="M27" s="14" t="s">
        <v>47</v>
      </c>
      <c r="N27" s="15"/>
      <c r="O27" s="16"/>
    </row>
    <row r="28" spans="1:15" x14ac:dyDescent="0.25">
      <c r="A28" s="9" t="s">
        <v>55</v>
      </c>
      <c r="B28" s="9" t="s">
        <v>173</v>
      </c>
      <c r="C28" s="9" t="s">
        <v>65</v>
      </c>
      <c r="D28" s="9" t="s">
        <v>60</v>
      </c>
      <c r="E28" s="11" t="s">
        <v>108</v>
      </c>
      <c r="F28" s="11">
        <v>48</v>
      </c>
      <c r="G28" s="9"/>
      <c r="H28" s="9"/>
      <c r="I28" s="19">
        <v>20.2</v>
      </c>
      <c r="J28" s="17">
        <v>27</v>
      </c>
      <c r="K28" s="17">
        <v>0.31</v>
      </c>
      <c r="L28" s="23">
        <f t="shared" si="1"/>
        <v>1.5346534653465346E-2</v>
      </c>
      <c r="M28" s="14" t="s">
        <v>47</v>
      </c>
      <c r="N28" s="15"/>
      <c r="O28" s="16"/>
    </row>
    <row r="29" spans="1:15" x14ac:dyDescent="0.25">
      <c r="A29" s="9" t="s">
        <v>55</v>
      </c>
      <c r="B29" s="9" t="s">
        <v>173</v>
      </c>
      <c r="C29" s="9" t="s">
        <v>65</v>
      </c>
      <c r="D29" s="9" t="s">
        <v>60</v>
      </c>
      <c r="E29" s="11" t="s">
        <v>109</v>
      </c>
      <c r="F29" s="11">
        <v>103</v>
      </c>
      <c r="G29" s="9" t="s">
        <v>83</v>
      </c>
      <c r="H29" s="9" t="s">
        <v>61</v>
      </c>
      <c r="I29" s="19">
        <v>19.2</v>
      </c>
      <c r="J29" s="17">
        <v>29</v>
      </c>
      <c r="K29" s="17">
        <v>0.44</v>
      </c>
      <c r="L29" s="23">
        <f t="shared" si="1"/>
        <v>2.2916666666666669E-2</v>
      </c>
      <c r="M29" s="14" t="s">
        <v>47</v>
      </c>
      <c r="N29" s="15"/>
      <c r="O29" s="16"/>
    </row>
    <row r="30" spans="1:15" x14ac:dyDescent="0.25">
      <c r="I30" s="20"/>
      <c r="J30" s="20"/>
      <c r="K30" s="20"/>
      <c r="N30" s="15"/>
      <c r="O30" s="16"/>
    </row>
    <row r="31" spans="1:15" x14ac:dyDescent="0.25">
      <c r="A31" s="9" t="s">
        <v>56</v>
      </c>
      <c r="B31" s="9">
        <v>1972.05</v>
      </c>
      <c r="C31" s="9" t="s">
        <v>59</v>
      </c>
      <c r="D31" s="9" t="s">
        <v>67</v>
      </c>
      <c r="E31" s="11" t="s">
        <v>148</v>
      </c>
      <c r="F31" s="11">
        <v>9</v>
      </c>
      <c r="G31" s="9" t="s">
        <v>83</v>
      </c>
      <c r="H31" s="9" t="s">
        <v>61</v>
      </c>
      <c r="I31" s="19">
        <v>5.5</v>
      </c>
      <c r="J31" s="17">
        <v>85</v>
      </c>
      <c r="K31" s="17">
        <v>0.56999999999999995</v>
      </c>
      <c r="L31" s="23">
        <f t="shared" ref="L31:L46" si="2">K31/I31</f>
        <v>0.10363636363636362</v>
      </c>
      <c r="M31" s="14" t="s">
        <v>47</v>
      </c>
      <c r="N31" s="15"/>
      <c r="O31" s="16"/>
    </row>
    <row r="32" spans="1:15" x14ac:dyDescent="0.25">
      <c r="A32" s="9" t="s">
        <v>56</v>
      </c>
      <c r="B32" s="9">
        <v>1972.05</v>
      </c>
      <c r="C32" s="9" t="s">
        <v>59</v>
      </c>
      <c r="D32" s="9" t="s">
        <v>67</v>
      </c>
      <c r="E32" s="11" t="s">
        <v>149</v>
      </c>
      <c r="F32" s="11">
        <v>57</v>
      </c>
      <c r="G32" s="9"/>
      <c r="H32" s="9"/>
      <c r="I32" s="19">
        <v>5.3</v>
      </c>
      <c r="J32" s="17">
        <v>56</v>
      </c>
      <c r="K32" s="17">
        <v>0.66</v>
      </c>
      <c r="L32" s="23">
        <f t="shared" si="2"/>
        <v>0.12452830188679247</v>
      </c>
      <c r="M32" s="14" t="s">
        <v>47</v>
      </c>
      <c r="N32" s="15"/>
      <c r="O32" s="16"/>
    </row>
    <row r="33" spans="1:15" x14ac:dyDescent="0.25">
      <c r="A33" s="9" t="s">
        <v>56</v>
      </c>
      <c r="B33" s="9">
        <v>1972.05</v>
      </c>
      <c r="C33" s="9" t="s">
        <v>59</v>
      </c>
      <c r="D33" s="9" t="s">
        <v>67</v>
      </c>
      <c r="E33" s="11" t="s">
        <v>150</v>
      </c>
      <c r="F33" s="11">
        <v>12</v>
      </c>
      <c r="G33" s="9"/>
      <c r="H33" s="9"/>
      <c r="I33" s="19">
        <v>4.9000000000000004</v>
      </c>
      <c r="J33" s="17">
        <v>9.1999999999999993</v>
      </c>
      <c r="K33" s="17">
        <v>0.28999999999999998</v>
      </c>
      <c r="L33" s="23">
        <f t="shared" si="2"/>
        <v>5.918367346938775E-2</v>
      </c>
      <c r="M33" s="14" t="s">
        <v>47</v>
      </c>
      <c r="N33" s="15"/>
      <c r="O33" s="16"/>
    </row>
    <row r="34" spans="1:15" x14ac:dyDescent="0.25">
      <c r="A34" s="9" t="s">
        <v>56</v>
      </c>
      <c r="B34" s="9">
        <v>1972.05</v>
      </c>
      <c r="C34" s="9" t="s">
        <v>59</v>
      </c>
      <c r="D34" s="9" t="s">
        <v>67</v>
      </c>
      <c r="E34" s="11" t="s">
        <v>151</v>
      </c>
      <c r="F34" s="11">
        <v>14</v>
      </c>
      <c r="G34" s="9"/>
      <c r="H34" s="9"/>
      <c r="I34" s="19">
        <v>5.4</v>
      </c>
      <c r="J34" s="17">
        <v>47</v>
      </c>
      <c r="K34" s="17">
        <v>0.45</v>
      </c>
      <c r="L34" s="23">
        <f t="shared" si="2"/>
        <v>8.3333333333333329E-2</v>
      </c>
      <c r="M34" s="14" t="s">
        <v>47</v>
      </c>
      <c r="N34" s="15"/>
      <c r="O34" s="16"/>
    </row>
    <row r="35" spans="1:15" x14ac:dyDescent="0.25">
      <c r="A35" s="9" t="s">
        <v>56</v>
      </c>
      <c r="B35" s="9">
        <v>1972.05</v>
      </c>
      <c r="C35" s="9" t="s">
        <v>59</v>
      </c>
      <c r="D35" s="9" t="s">
        <v>67</v>
      </c>
      <c r="E35" s="11" t="s">
        <v>152</v>
      </c>
      <c r="F35" s="11">
        <v>103</v>
      </c>
      <c r="G35" s="9"/>
      <c r="H35" s="9"/>
      <c r="I35" s="19">
        <v>5.6</v>
      </c>
      <c r="J35" s="17">
        <v>53</v>
      </c>
      <c r="K35" s="17">
        <v>0.6</v>
      </c>
      <c r="L35" s="23">
        <f t="shared" si="2"/>
        <v>0.10714285714285715</v>
      </c>
      <c r="M35" s="14" t="s">
        <v>47</v>
      </c>
      <c r="N35" s="15"/>
      <c r="O35" s="16"/>
    </row>
    <row r="36" spans="1:15" x14ac:dyDescent="0.25">
      <c r="A36" s="9" t="s">
        <v>56</v>
      </c>
      <c r="B36" s="9">
        <v>1972.05</v>
      </c>
      <c r="C36" s="9" t="s">
        <v>59</v>
      </c>
      <c r="D36" s="9" t="s">
        <v>67</v>
      </c>
      <c r="E36" s="11" t="s">
        <v>153</v>
      </c>
      <c r="F36" s="11">
        <v>3</v>
      </c>
      <c r="G36" s="9" t="s">
        <v>83</v>
      </c>
      <c r="H36" s="9" t="s">
        <v>61</v>
      </c>
      <c r="I36" s="19">
        <v>5.0999999999999996</v>
      </c>
      <c r="J36" s="17">
        <v>91</v>
      </c>
      <c r="K36" s="17">
        <v>0.57999999999999996</v>
      </c>
      <c r="L36" s="23">
        <f t="shared" si="2"/>
        <v>0.11372549019607843</v>
      </c>
      <c r="M36" s="14" t="s">
        <v>47</v>
      </c>
      <c r="N36" s="15"/>
      <c r="O36" s="16"/>
    </row>
    <row r="37" spans="1:15" x14ac:dyDescent="0.25">
      <c r="A37" s="9" t="s">
        <v>56</v>
      </c>
      <c r="B37" s="9">
        <v>1972.05</v>
      </c>
      <c r="C37" s="9" t="s">
        <v>59</v>
      </c>
      <c r="D37" s="9" t="s">
        <v>67</v>
      </c>
      <c r="E37" s="11" t="s">
        <v>154</v>
      </c>
      <c r="F37" s="11">
        <v>11</v>
      </c>
      <c r="G37" s="9" t="s">
        <v>83</v>
      </c>
      <c r="H37" s="9" t="s">
        <v>61</v>
      </c>
      <c r="I37" s="19">
        <v>5.2</v>
      </c>
      <c r="J37" s="17">
        <v>61</v>
      </c>
      <c r="K37" s="17">
        <v>0.5</v>
      </c>
      <c r="L37" s="23">
        <f t="shared" si="2"/>
        <v>9.6153846153846145E-2</v>
      </c>
      <c r="M37" s="14" t="s">
        <v>47</v>
      </c>
      <c r="N37" s="15"/>
      <c r="O37" s="16"/>
    </row>
    <row r="38" spans="1:15" x14ac:dyDescent="0.25">
      <c r="A38" s="9" t="s">
        <v>56</v>
      </c>
      <c r="B38" s="9">
        <v>1972.05</v>
      </c>
      <c r="C38" s="9" t="s">
        <v>59</v>
      </c>
      <c r="D38" s="9" t="s">
        <v>67</v>
      </c>
      <c r="E38" s="11" t="s">
        <v>155</v>
      </c>
      <c r="F38" s="11">
        <v>35</v>
      </c>
      <c r="G38" s="9" t="s">
        <v>83</v>
      </c>
      <c r="H38" s="9" t="s">
        <v>61</v>
      </c>
      <c r="I38" s="19">
        <v>5.2</v>
      </c>
      <c r="J38" s="17">
        <v>71</v>
      </c>
      <c r="K38" s="17">
        <v>0.56000000000000005</v>
      </c>
      <c r="L38" s="23">
        <f t="shared" si="2"/>
        <v>0.1076923076923077</v>
      </c>
      <c r="M38" s="14" t="s">
        <v>47</v>
      </c>
      <c r="N38" s="15"/>
      <c r="O38" s="16"/>
    </row>
    <row r="39" spans="1:15" x14ac:dyDescent="0.25">
      <c r="A39" s="9" t="s">
        <v>56</v>
      </c>
      <c r="B39" s="9">
        <v>1972.05</v>
      </c>
      <c r="C39" s="9" t="s">
        <v>59</v>
      </c>
      <c r="D39" s="9" t="s">
        <v>67</v>
      </c>
      <c r="E39" s="11" t="s">
        <v>156</v>
      </c>
      <c r="F39" s="11">
        <v>84</v>
      </c>
      <c r="G39" s="9" t="s">
        <v>83</v>
      </c>
      <c r="H39" s="9" t="s">
        <v>61</v>
      </c>
      <c r="I39" s="19">
        <v>5.6</v>
      </c>
      <c r="J39" s="17">
        <v>54</v>
      </c>
      <c r="K39" s="17">
        <v>0.57999999999999996</v>
      </c>
      <c r="L39" s="23">
        <f t="shared" si="2"/>
        <v>0.10357142857142856</v>
      </c>
      <c r="M39" s="14" t="s">
        <v>47</v>
      </c>
      <c r="N39" s="15"/>
      <c r="O39" s="16"/>
    </row>
    <row r="40" spans="1:15" x14ac:dyDescent="0.25">
      <c r="A40" s="9" t="s">
        <v>56</v>
      </c>
      <c r="B40" s="9">
        <v>1972.05</v>
      </c>
      <c r="C40" s="9" t="s">
        <v>59</v>
      </c>
      <c r="D40" s="9" t="s">
        <v>67</v>
      </c>
      <c r="E40" s="11" t="s">
        <v>157</v>
      </c>
      <c r="F40" s="11">
        <v>8</v>
      </c>
      <c r="G40" s="9" t="s">
        <v>83</v>
      </c>
      <c r="H40" s="9" t="s">
        <v>61</v>
      </c>
      <c r="I40" s="19">
        <v>5.7</v>
      </c>
      <c r="J40" s="17">
        <v>106</v>
      </c>
      <c r="K40" s="17">
        <v>0.73</v>
      </c>
      <c r="L40" s="23">
        <f t="shared" si="2"/>
        <v>0.12807017543859647</v>
      </c>
      <c r="M40" s="14" t="s">
        <v>47</v>
      </c>
      <c r="N40" s="15"/>
      <c r="O40" s="16"/>
    </row>
    <row r="41" spans="1:15" x14ac:dyDescent="0.25">
      <c r="A41" s="9" t="s">
        <v>56</v>
      </c>
      <c r="B41" s="9">
        <v>1972.05</v>
      </c>
      <c r="C41" s="9" t="s">
        <v>59</v>
      </c>
      <c r="D41" s="9" t="s">
        <v>67</v>
      </c>
      <c r="E41" s="11" t="s">
        <v>158</v>
      </c>
      <c r="F41" s="11">
        <v>104</v>
      </c>
      <c r="G41" s="9" t="s">
        <v>83</v>
      </c>
      <c r="H41" s="9" t="s">
        <v>61</v>
      </c>
      <c r="I41" s="19">
        <v>5.8</v>
      </c>
      <c r="J41" s="17">
        <v>99</v>
      </c>
      <c r="K41" s="17">
        <v>0.71</v>
      </c>
      <c r="L41" s="23">
        <f t="shared" si="2"/>
        <v>0.12241379310344827</v>
      </c>
      <c r="M41" s="14" t="s">
        <v>47</v>
      </c>
      <c r="N41" s="15"/>
      <c r="O41" s="16"/>
    </row>
    <row r="42" spans="1:15" x14ac:dyDescent="0.25">
      <c r="A42" s="9" t="s">
        <v>56</v>
      </c>
      <c r="B42" s="9">
        <v>1972.05</v>
      </c>
      <c r="C42" s="9" t="s">
        <v>59</v>
      </c>
      <c r="D42" s="9" t="s">
        <v>67</v>
      </c>
      <c r="E42" s="11" t="s">
        <v>159</v>
      </c>
      <c r="F42" s="11">
        <v>8</v>
      </c>
      <c r="G42" s="9" t="s">
        <v>83</v>
      </c>
      <c r="H42" s="9" t="s">
        <v>61</v>
      </c>
      <c r="I42" s="19">
        <v>5.5</v>
      </c>
      <c r="J42" s="17">
        <v>102</v>
      </c>
      <c r="K42" s="17">
        <v>0.65</v>
      </c>
      <c r="L42" s="23">
        <f t="shared" si="2"/>
        <v>0.11818181818181818</v>
      </c>
      <c r="M42" s="14" t="s">
        <v>47</v>
      </c>
      <c r="N42" s="15"/>
      <c r="O42" s="16"/>
    </row>
    <row r="43" spans="1:15" x14ac:dyDescent="0.25">
      <c r="A43" s="9" t="s">
        <v>56</v>
      </c>
      <c r="B43" s="9">
        <v>1972.05</v>
      </c>
      <c r="C43" s="9" t="s">
        <v>59</v>
      </c>
      <c r="D43" s="9" t="s">
        <v>67</v>
      </c>
      <c r="E43" s="11" t="s">
        <v>160</v>
      </c>
      <c r="F43" s="11">
        <v>103</v>
      </c>
      <c r="G43" s="9"/>
      <c r="H43" s="9"/>
      <c r="I43" s="19">
        <v>4.3</v>
      </c>
      <c r="J43" s="17">
        <v>25</v>
      </c>
      <c r="K43" s="17">
        <v>0.13</v>
      </c>
      <c r="L43" s="23">
        <f t="shared" si="2"/>
        <v>3.0232558139534887E-2</v>
      </c>
      <c r="M43" s="14" t="s">
        <v>47</v>
      </c>
      <c r="N43" s="15"/>
      <c r="O43" s="16"/>
    </row>
    <row r="44" spans="1:15" x14ac:dyDescent="0.25">
      <c r="A44" s="9" t="s">
        <v>56</v>
      </c>
      <c r="B44" s="9">
        <v>1972.05</v>
      </c>
      <c r="C44" s="9" t="s">
        <v>59</v>
      </c>
      <c r="D44" s="9" t="s">
        <v>67</v>
      </c>
      <c r="E44" s="11" t="s">
        <v>161</v>
      </c>
      <c r="F44" s="11">
        <v>11</v>
      </c>
      <c r="G44" s="9"/>
      <c r="H44" s="9"/>
      <c r="I44" s="19">
        <v>4.2</v>
      </c>
      <c r="J44" s="17">
        <v>8.8000000000000007</v>
      </c>
      <c r="K44" s="17">
        <v>7.5999999999999998E-2</v>
      </c>
      <c r="L44" s="23">
        <f t="shared" si="2"/>
        <v>1.8095238095238095E-2</v>
      </c>
      <c r="M44" s="14" t="s">
        <v>47</v>
      </c>
      <c r="N44" s="15"/>
      <c r="O44" s="16"/>
    </row>
    <row r="45" spans="1:15" x14ac:dyDescent="0.25">
      <c r="A45" s="9" t="s">
        <v>56</v>
      </c>
      <c r="B45" s="9">
        <v>1972.05</v>
      </c>
      <c r="C45" s="9" t="s">
        <v>59</v>
      </c>
      <c r="D45" s="9" t="s">
        <v>67</v>
      </c>
      <c r="E45" s="11" t="s">
        <v>162</v>
      </c>
      <c r="F45" s="11">
        <v>30</v>
      </c>
      <c r="G45" s="9"/>
      <c r="H45" s="9"/>
      <c r="I45" s="19">
        <v>4.5999999999999996</v>
      </c>
      <c r="J45" s="17">
        <v>20</v>
      </c>
      <c r="K45" s="17">
        <v>0.13</v>
      </c>
      <c r="L45" s="23">
        <f t="shared" si="2"/>
        <v>2.8260869565217395E-2</v>
      </c>
      <c r="M45" s="14" t="s">
        <v>47</v>
      </c>
      <c r="N45" s="15"/>
      <c r="O45" s="16"/>
    </row>
    <row r="46" spans="1:15" x14ac:dyDescent="0.25">
      <c r="A46" s="9" t="s">
        <v>56</v>
      </c>
      <c r="B46" s="9">
        <v>1972.05</v>
      </c>
      <c r="C46" s="9" t="s">
        <v>59</v>
      </c>
      <c r="D46" s="9" t="s">
        <v>67</v>
      </c>
      <c r="E46" s="11" t="s">
        <v>163</v>
      </c>
      <c r="F46" s="11">
        <v>11</v>
      </c>
      <c r="G46" s="9"/>
      <c r="H46" s="9"/>
      <c r="I46" s="19">
        <v>5.6</v>
      </c>
      <c r="J46" s="17">
        <v>90</v>
      </c>
      <c r="K46" s="17">
        <v>0.65</v>
      </c>
      <c r="L46" s="23">
        <f t="shared" si="2"/>
        <v>0.11607142857142859</v>
      </c>
      <c r="M46" s="14" t="s">
        <v>47</v>
      </c>
      <c r="N46" s="15"/>
      <c r="O46" s="16"/>
    </row>
    <row r="47" spans="1:15" x14ac:dyDescent="0.25">
      <c r="A47" s="1"/>
      <c r="B47" s="1"/>
      <c r="C47" s="2"/>
      <c r="D47" s="1"/>
      <c r="E47" s="1"/>
      <c r="F47" s="1"/>
      <c r="G47" s="1"/>
      <c r="H47" s="2"/>
      <c r="I47" s="20"/>
      <c r="J47" s="21"/>
      <c r="K47" s="20"/>
      <c r="N47" s="15"/>
      <c r="O47" s="16"/>
    </row>
    <row r="48" spans="1:15" x14ac:dyDescent="0.25">
      <c r="A48" s="9" t="s">
        <v>58</v>
      </c>
      <c r="B48" s="9">
        <v>1972.11</v>
      </c>
      <c r="C48" s="9" t="s">
        <v>69</v>
      </c>
      <c r="D48" s="9" t="s">
        <v>70</v>
      </c>
      <c r="E48" s="11" t="s">
        <v>110</v>
      </c>
      <c r="F48" s="11">
        <v>1</v>
      </c>
      <c r="G48" s="9"/>
      <c r="H48" s="9"/>
      <c r="I48" s="19">
        <v>16.600000000000001</v>
      </c>
      <c r="J48" s="17">
        <v>43</v>
      </c>
      <c r="K48" s="17">
        <v>0.61</v>
      </c>
      <c r="L48" s="23">
        <f t="shared" ref="L48:L77" si="3">K48/I48</f>
        <v>3.6746987951807225E-2</v>
      </c>
      <c r="M48" s="14" t="s">
        <v>47</v>
      </c>
      <c r="N48" s="15"/>
      <c r="O48" s="16"/>
    </row>
    <row r="49" spans="1:15" x14ac:dyDescent="0.25">
      <c r="A49" s="9" t="s">
        <v>58</v>
      </c>
      <c r="B49" s="9">
        <v>1972.11</v>
      </c>
      <c r="C49" s="9" t="s">
        <v>69</v>
      </c>
      <c r="D49" s="9" t="s">
        <v>70</v>
      </c>
      <c r="E49" s="11" t="s">
        <v>111</v>
      </c>
      <c r="F49" s="11">
        <v>4</v>
      </c>
      <c r="G49" s="9"/>
      <c r="H49" s="9"/>
      <c r="I49" s="19">
        <v>16.2</v>
      </c>
      <c r="J49" s="17">
        <v>56</v>
      </c>
      <c r="K49" s="17">
        <v>0.71</v>
      </c>
      <c r="L49" s="23">
        <f t="shared" si="3"/>
        <v>4.3827160493827164E-2</v>
      </c>
      <c r="M49" s="14" t="s">
        <v>47</v>
      </c>
      <c r="N49" s="15"/>
      <c r="O49" s="16"/>
    </row>
    <row r="50" spans="1:15" x14ac:dyDescent="0.25">
      <c r="A50" s="9" t="s">
        <v>58</v>
      </c>
      <c r="B50" s="9">
        <v>1972.11</v>
      </c>
      <c r="C50" s="9" t="s">
        <v>69</v>
      </c>
      <c r="D50" s="9" t="s">
        <v>70</v>
      </c>
      <c r="E50" s="11" t="s">
        <v>112</v>
      </c>
      <c r="F50" s="11">
        <v>3</v>
      </c>
      <c r="G50" s="9"/>
      <c r="H50" s="9"/>
      <c r="I50" s="19">
        <v>17.5</v>
      </c>
      <c r="J50" s="17">
        <v>39</v>
      </c>
      <c r="K50" s="17">
        <v>0.68</v>
      </c>
      <c r="L50" s="23">
        <f t="shared" si="3"/>
        <v>3.8857142857142861E-2</v>
      </c>
      <c r="M50" s="14" t="s">
        <v>47</v>
      </c>
      <c r="N50" s="15"/>
      <c r="O50" s="16"/>
    </row>
    <row r="51" spans="1:15" x14ac:dyDescent="0.25">
      <c r="A51" s="9" t="s">
        <v>58</v>
      </c>
      <c r="B51" s="9">
        <v>1972.11</v>
      </c>
      <c r="C51" s="9" t="s">
        <v>69</v>
      </c>
      <c r="D51" s="9" t="s">
        <v>70</v>
      </c>
      <c r="E51" s="11" t="s">
        <v>113</v>
      </c>
      <c r="F51" s="11">
        <v>8</v>
      </c>
      <c r="G51" s="9" t="s">
        <v>114</v>
      </c>
      <c r="H51" s="9" t="s">
        <v>61</v>
      </c>
      <c r="I51" s="19">
        <v>18.2</v>
      </c>
      <c r="J51" s="17">
        <v>33</v>
      </c>
      <c r="K51" s="17">
        <v>0.68</v>
      </c>
      <c r="L51" s="23">
        <f t="shared" si="3"/>
        <v>3.7362637362637369E-2</v>
      </c>
      <c r="M51" s="14" t="s">
        <v>47</v>
      </c>
      <c r="N51" s="15"/>
      <c r="O51" s="16"/>
    </row>
    <row r="52" spans="1:15" x14ac:dyDescent="0.25">
      <c r="A52" s="9" t="s">
        <v>58</v>
      </c>
      <c r="B52" s="9">
        <v>1972.11</v>
      </c>
      <c r="C52" s="9" t="s">
        <v>69</v>
      </c>
      <c r="D52" s="9" t="s">
        <v>70</v>
      </c>
      <c r="E52" s="11" t="s">
        <v>115</v>
      </c>
      <c r="F52" s="11">
        <v>2</v>
      </c>
      <c r="G52" s="9"/>
      <c r="H52" s="9"/>
      <c r="I52" s="19">
        <v>18</v>
      </c>
      <c r="J52" s="17">
        <v>34</v>
      </c>
      <c r="K52" s="17">
        <v>0.59</v>
      </c>
      <c r="L52" s="23">
        <f t="shared" si="3"/>
        <v>3.2777777777777774E-2</v>
      </c>
      <c r="M52" s="14" t="s">
        <v>47</v>
      </c>
      <c r="N52" s="15"/>
      <c r="O52" s="16"/>
    </row>
    <row r="53" spans="1:15" x14ac:dyDescent="0.25">
      <c r="A53" s="9" t="s">
        <v>58</v>
      </c>
      <c r="B53" s="9">
        <v>1972.11</v>
      </c>
      <c r="C53" s="9" t="s">
        <v>69</v>
      </c>
      <c r="D53" s="9" t="s">
        <v>70</v>
      </c>
      <c r="E53" s="11" t="s">
        <v>116</v>
      </c>
      <c r="F53" s="11">
        <v>18</v>
      </c>
      <c r="G53" s="9"/>
      <c r="H53" s="9"/>
      <c r="I53" s="19">
        <v>18.3</v>
      </c>
      <c r="J53" s="17">
        <v>35</v>
      </c>
      <c r="K53" s="17">
        <v>0.6</v>
      </c>
      <c r="L53" s="23">
        <f t="shared" si="3"/>
        <v>3.2786885245901634E-2</v>
      </c>
      <c r="M53" s="14" t="s">
        <v>47</v>
      </c>
      <c r="N53" s="15"/>
      <c r="O53" s="16"/>
    </row>
    <row r="54" spans="1:15" x14ac:dyDescent="0.25">
      <c r="A54" s="9" t="s">
        <v>58</v>
      </c>
      <c r="B54" s="9">
        <v>1972.11</v>
      </c>
      <c r="C54" s="9" t="s">
        <v>69</v>
      </c>
      <c r="D54" s="9" t="s">
        <v>70</v>
      </c>
      <c r="E54" s="11" t="s">
        <v>117</v>
      </c>
      <c r="F54" s="11">
        <v>4</v>
      </c>
      <c r="G54" s="9"/>
      <c r="H54" s="9"/>
      <c r="I54" s="19">
        <v>17.2</v>
      </c>
      <c r="J54" s="17">
        <v>60</v>
      </c>
      <c r="K54" s="17">
        <v>0.72</v>
      </c>
      <c r="L54" s="23">
        <f t="shared" si="3"/>
        <v>4.1860465116279069E-2</v>
      </c>
      <c r="M54" s="14" t="s">
        <v>47</v>
      </c>
      <c r="N54" s="15"/>
      <c r="O54" s="16"/>
    </row>
    <row r="55" spans="1:15" x14ac:dyDescent="0.25">
      <c r="A55" s="9" t="s">
        <v>58</v>
      </c>
      <c r="B55" s="9">
        <v>1972.11</v>
      </c>
      <c r="C55" s="9" t="s">
        <v>69</v>
      </c>
      <c r="D55" s="9" t="s">
        <v>70</v>
      </c>
      <c r="E55" s="11" t="s">
        <v>118</v>
      </c>
      <c r="F55" s="11">
        <v>24</v>
      </c>
      <c r="G55" s="9"/>
      <c r="H55" s="9"/>
      <c r="I55" s="19">
        <v>8.8000000000000007</v>
      </c>
      <c r="J55" s="17">
        <v>61</v>
      </c>
      <c r="K55" s="17">
        <v>0.59</v>
      </c>
      <c r="L55" s="23">
        <f t="shared" si="3"/>
        <v>6.7045454545454533E-2</v>
      </c>
      <c r="M55" s="14" t="s">
        <v>47</v>
      </c>
      <c r="N55" s="15"/>
      <c r="O55" s="16"/>
    </row>
    <row r="56" spans="1:15" x14ac:dyDescent="0.25">
      <c r="A56" s="9" t="s">
        <v>58</v>
      </c>
      <c r="B56" s="9">
        <v>1972.11</v>
      </c>
      <c r="C56" s="9" t="s">
        <v>69</v>
      </c>
      <c r="D56" s="9" t="s">
        <v>70</v>
      </c>
      <c r="E56" s="11" t="s">
        <v>119</v>
      </c>
      <c r="F56" s="11">
        <v>61</v>
      </c>
      <c r="G56" s="9"/>
      <c r="H56" s="9"/>
      <c r="I56" s="19">
        <v>14.9</v>
      </c>
      <c r="J56" s="17">
        <v>87</v>
      </c>
      <c r="K56" s="17">
        <v>0.83</v>
      </c>
      <c r="L56" s="23">
        <f t="shared" si="3"/>
        <v>5.5704697986577179E-2</v>
      </c>
      <c r="M56" s="14" t="s">
        <v>47</v>
      </c>
      <c r="N56" s="15"/>
      <c r="O56" s="16"/>
    </row>
    <row r="57" spans="1:15" x14ac:dyDescent="0.25">
      <c r="A57" s="9" t="s">
        <v>58</v>
      </c>
      <c r="B57" s="9">
        <v>1972.11</v>
      </c>
      <c r="C57" s="9" t="s">
        <v>69</v>
      </c>
      <c r="D57" s="9" t="s">
        <v>70</v>
      </c>
      <c r="E57" s="11" t="s">
        <v>120</v>
      </c>
      <c r="F57" s="11">
        <v>2</v>
      </c>
      <c r="G57" s="9"/>
      <c r="H57" s="9"/>
      <c r="I57" s="19">
        <v>9.6</v>
      </c>
      <c r="J57" s="17">
        <v>58</v>
      </c>
      <c r="K57" s="17">
        <v>0.57999999999999996</v>
      </c>
      <c r="L57" s="23">
        <f t="shared" si="3"/>
        <v>6.0416666666666667E-2</v>
      </c>
      <c r="M57" s="14" t="s">
        <v>47</v>
      </c>
      <c r="N57" s="15"/>
      <c r="O57" s="16"/>
    </row>
    <row r="58" spans="1:15" x14ac:dyDescent="0.25">
      <c r="A58" s="9" t="s">
        <v>58</v>
      </c>
      <c r="B58" s="9">
        <v>1972.11</v>
      </c>
      <c r="C58" s="9" t="s">
        <v>69</v>
      </c>
      <c r="D58" s="9" t="s">
        <v>70</v>
      </c>
      <c r="E58" s="11" t="s">
        <v>121</v>
      </c>
      <c r="F58" s="11">
        <v>2</v>
      </c>
      <c r="G58" s="9"/>
      <c r="H58" s="9"/>
      <c r="I58" s="19">
        <v>9.1</v>
      </c>
      <c r="J58" s="17">
        <v>64</v>
      </c>
      <c r="K58" s="17">
        <v>0.47</v>
      </c>
      <c r="L58" s="23">
        <f t="shared" si="3"/>
        <v>5.1648351648351645E-2</v>
      </c>
      <c r="M58" s="14" t="s">
        <v>47</v>
      </c>
      <c r="N58" s="15"/>
      <c r="O58" s="16"/>
    </row>
    <row r="59" spans="1:15" x14ac:dyDescent="0.25">
      <c r="A59" s="9" t="s">
        <v>58</v>
      </c>
      <c r="B59" s="9">
        <v>1972.11</v>
      </c>
      <c r="C59" s="9" t="s">
        <v>69</v>
      </c>
      <c r="D59" s="9" t="s">
        <v>70</v>
      </c>
      <c r="E59" s="11" t="s">
        <v>122</v>
      </c>
      <c r="F59" s="11">
        <v>5</v>
      </c>
      <c r="G59" s="9"/>
      <c r="H59" s="9"/>
      <c r="I59" s="19">
        <v>9.6</v>
      </c>
      <c r="J59" s="17">
        <v>59</v>
      </c>
      <c r="K59" s="17">
        <v>0.5</v>
      </c>
      <c r="L59" s="23">
        <f t="shared" si="3"/>
        <v>5.2083333333333336E-2</v>
      </c>
      <c r="M59" s="14" t="s">
        <v>47</v>
      </c>
      <c r="N59" s="15"/>
      <c r="O59" s="16"/>
    </row>
    <row r="60" spans="1:15" x14ac:dyDescent="0.25">
      <c r="A60" s="9" t="s">
        <v>58</v>
      </c>
      <c r="B60" s="9">
        <v>1972.11</v>
      </c>
      <c r="C60" s="9" t="s">
        <v>69</v>
      </c>
      <c r="D60" s="9" t="s">
        <v>70</v>
      </c>
      <c r="E60" s="11" t="s">
        <v>123</v>
      </c>
      <c r="F60" s="11">
        <v>1</v>
      </c>
      <c r="G60" s="9"/>
      <c r="H60" s="9"/>
      <c r="I60" s="19">
        <v>9.8000000000000007</v>
      </c>
      <c r="J60" s="17">
        <v>63</v>
      </c>
      <c r="K60" s="17">
        <v>0.53</v>
      </c>
      <c r="L60" s="23">
        <f t="shared" si="3"/>
        <v>5.4081632653061221E-2</v>
      </c>
      <c r="M60" s="14" t="s">
        <v>47</v>
      </c>
      <c r="N60" s="15"/>
      <c r="O60" s="16"/>
    </row>
    <row r="61" spans="1:15" x14ac:dyDescent="0.25">
      <c r="A61" s="9" t="s">
        <v>58</v>
      </c>
      <c r="B61" s="9">
        <v>1972.11</v>
      </c>
      <c r="C61" s="9" t="s">
        <v>69</v>
      </c>
      <c r="D61" s="9" t="s">
        <v>70</v>
      </c>
      <c r="E61" s="11" t="s">
        <v>124</v>
      </c>
      <c r="F61" s="11">
        <v>2</v>
      </c>
      <c r="G61" s="9"/>
      <c r="H61" s="9"/>
      <c r="I61" s="19">
        <v>6.8</v>
      </c>
      <c r="J61" s="17">
        <v>16</v>
      </c>
      <c r="K61" s="17">
        <v>0.23</v>
      </c>
      <c r="L61" s="23">
        <f t="shared" si="3"/>
        <v>3.3823529411764711E-2</v>
      </c>
      <c r="M61" s="14" t="s">
        <v>47</v>
      </c>
      <c r="N61" s="15"/>
      <c r="O61" s="16"/>
    </row>
    <row r="62" spans="1:15" x14ac:dyDescent="0.25">
      <c r="A62" s="9" t="s">
        <v>58</v>
      </c>
      <c r="B62" s="9">
        <v>1972.11</v>
      </c>
      <c r="C62" s="9" t="s">
        <v>69</v>
      </c>
      <c r="D62" s="9" t="s">
        <v>70</v>
      </c>
      <c r="E62" s="11" t="s">
        <v>125</v>
      </c>
      <c r="F62" s="11">
        <v>4</v>
      </c>
      <c r="G62" s="9"/>
      <c r="H62" s="9"/>
      <c r="I62" s="19">
        <v>9.3000000000000007</v>
      </c>
      <c r="J62" s="17">
        <v>68</v>
      </c>
      <c r="K62" s="17">
        <v>0.57999999999999996</v>
      </c>
      <c r="L62" s="23">
        <f t="shared" si="3"/>
        <v>6.2365591397849453E-2</v>
      </c>
      <c r="M62" s="14" t="s">
        <v>47</v>
      </c>
      <c r="N62" s="15"/>
      <c r="O62" s="16"/>
    </row>
    <row r="63" spans="1:15" x14ac:dyDescent="0.25">
      <c r="A63" s="9" t="s">
        <v>58</v>
      </c>
      <c r="B63" s="9">
        <v>1972.11</v>
      </c>
      <c r="C63" s="9" t="s">
        <v>69</v>
      </c>
      <c r="D63" s="9" t="s">
        <v>70</v>
      </c>
      <c r="E63" s="11" t="s">
        <v>126</v>
      </c>
      <c r="F63" s="11">
        <v>1</v>
      </c>
      <c r="G63" s="9"/>
      <c r="H63" s="9"/>
      <c r="I63" s="19">
        <v>9.4</v>
      </c>
      <c r="J63" s="17">
        <v>39</v>
      </c>
      <c r="K63" s="17">
        <v>0.38</v>
      </c>
      <c r="L63" s="23">
        <f t="shared" si="3"/>
        <v>4.0425531914893613E-2</v>
      </c>
      <c r="M63" s="14" t="s">
        <v>47</v>
      </c>
      <c r="N63" s="15"/>
      <c r="O63" s="16"/>
    </row>
    <row r="64" spans="1:15" x14ac:dyDescent="0.25">
      <c r="A64" s="9" t="s">
        <v>58</v>
      </c>
      <c r="B64" s="9">
        <v>1972.11</v>
      </c>
      <c r="C64" s="9" t="s">
        <v>69</v>
      </c>
      <c r="D64" s="9" t="s">
        <v>70</v>
      </c>
      <c r="E64" s="11" t="s">
        <v>127</v>
      </c>
      <c r="F64" s="11">
        <v>1</v>
      </c>
      <c r="G64" s="9"/>
      <c r="H64" s="9"/>
      <c r="I64" s="19">
        <v>10.199999999999999</v>
      </c>
      <c r="J64" s="17">
        <v>31</v>
      </c>
      <c r="K64" s="17">
        <v>0.47</v>
      </c>
      <c r="L64" s="23">
        <f t="shared" si="3"/>
        <v>4.6078431372549022E-2</v>
      </c>
      <c r="M64" s="14" t="s">
        <v>47</v>
      </c>
      <c r="N64" s="15"/>
      <c r="O64" s="16"/>
    </row>
    <row r="65" spans="1:15" x14ac:dyDescent="0.25">
      <c r="A65" s="9" t="s">
        <v>58</v>
      </c>
      <c r="B65" s="9">
        <v>1972.11</v>
      </c>
      <c r="C65" s="9" t="s">
        <v>69</v>
      </c>
      <c r="D65" s="9" t="s">
        <v>70</v>
      </c>
      <c r="E65" s="11" t="s">
        <v>128</v>
      </c>
      <c r="F65" s="11"/>
      <c r="G65" s="9" t="s">
        <v>83</v>
      </c>
      <c r="H65" s="9" t="s">
        <v>61</v>
      </c>
      <c r="I65" s="19">
        <v>22</v>
      </c>
      <c r="J65" s="17">
        <v>1</v>
      </c>
      <c r="K65" s="17">
        <v>7.0000000000000007E-2</v>
      </c>
      <c r="L65" s="23">
        <f t="shared" si="3"/>
        <v>3.1818181818181819E-3</v>
      </c>
      <c r="M65" s="14" t="s">
        <v>47</v>
      </c>
      <c r="N65" s="15"/>
      <c r="O65" s="16"/>
    </row>
    <row r="66" spans="1:15" x14ac:dyDescent="0.25">
      <c r="A66" s="9" t="s">
        <v>58</v>
      </c>
      <c r="B66" s="9">
        <v>1972.11</v>
      </c>
      <c r="C66" s="9" t="s">
        <v>69</v>
      </c>
      <c r="D66" s="9" t="s">
        <v>70</v>
      </c>
      <c r="E66" s="11" t="s">
        <v>129</v>
      </c>
      <c r="F66" s="11">
        <v>4</v>
      </c>
      <c r="G66" s="9"/>
      <c r="H66" s="9"/>
      <c r="I66" s="19">
        <v>11.7</v>
      </c>
      <c r="J66" s="17">
        <v>64</v>
      </c>
      <c r="K66" s="17">
        <v>0.55000000000000004</v>
      </c>
      <c r="L66" s="23">
        <f t="shared" si="3"/>
        <v>4.7008547008547015E-2</v>
      </c>
      <c r="M66" s="14" t="s">
        <v>47</v>
      </c>
      <c r="N66" s="15"/>
      <c r="O66" s="16"/>
    </row>
    <row r="67" spans="1:15" x14ac:dyDescent="0.25">
      <c r="A67" s="9" t="s">
        <v>58</v>
      </c>
      <c r="B67" s="9">
        <v>1972.11</v>
      </c>
      <c r="C67" s="9" t="s">
        <v>69</v>
      </c>
      <c r="D67" s="9" t="s">
        <v>70</v>
      </c>
      <c r="E67" s="11" t="s">
        <v>130</v>
      </c>
      <c r="F67" s="11">
        <v>10</v>
      </c>
      <c r="G67" s="9"/>
      <c r="H67" s="9"/>
      <c r="I67" s="19">
        <v>15.2</v>
      </c>
      <c r="J67" s="17">
        <v>71</v>
      </c>
      <c r="K67" s="17">
        <v>0.75</v>
      </c>
      <c r="L67" s="23">
        <f t="shared" si="3"/>
        <v>4.9342105263157895E-2</v>
      </c>
      <c r="M67" s="14" t="s">
        <v>47</v>
      </c>
      <c r="N67" s="15"/>
      <c r="O67" s="16"/>
    </row>
    <row r="68" spans="1:15" x14ac:dyDescent="0.25">
      <c r="A68" s="9" t="s">
        <v>58</v>
      </c>
      <c r="B68" s="9">
        <v>1972.11</v>
      </c>
      <c r="C68" s="9" t="s">
        <v>69</v>
      </c>
      <c r="D68" s="9" t="s">
        <v>70</v>
      </c>
      <c r="E68" s="11" t="s">
        <v>131</v>
      </c>
      <c r="F68" s="11">
        <v>4</v>
      </c>
      <c r="G68" s="9"/>
      <c r="H68" s="9"/>
      <c r="I68" s="19">
        <v>12.3</v>
      </c>
      <c r="J68" s="17">
        <v>70</v>
      </c>
      <c r="K68" s="17">
        <v>0.56999999999999995</v>
      </c>
      <c r="L68" s="23">
        <f t="shared" si="3"/>
        <v>4.6341463414634139E-2</v>
      </c>
      <c r="M68" s="14" t="s">
        <v>47</v>
      </c>
      <c r="N68" s="15"/>
      <c r="O68" s="16"/>
    </row>
    <row r="69" spans="1:15" x14ac:dyDescent="0.25">
      <c r="A69" s="9" t="s">
        <v>58</v>
      </c>
      <c r="B69" s="9">
        <v>1972.11</v>
      </c>
      <c r="C69" s="9" t="s">
        <v>69</v>
      </c>
      <c r="D69" s="9" t="s">
        <v>70</v>
      </c>
      <c r="E69" s="11" t="s">
        <v>132</v>
      </c>
      <c r="F69" s="11">
        <v>7</v>
      </c>
      <c r="G69" s="9"/>
      <c r="H69" s="9"/>
      <c r="I69" s="19">
        <v>10.9</v>
      </c>
      <c r="J69" s="17">
        <v>66</v>
      </c>
      <c r="K69" s="17">
        <v>0.53</v>
      </c>
      <c r="L69" s="23">
        <f t="shared" si="3"/>
        <v>4.8623853211009177E-2</v>
      </c>
      <c r="M69" s="14" t="s">
        <v>47</v>
      </c>
      <c r="N69" s="15"/>
      <c r="O69" s="16"/>
    </row>
    <row r="70" spans="1:15" x14ac:dyDescent="0.25">
      <c r="A70" s="9" t="s">
        <v>58</v>
      </c>
      <c r="B70" s="9">
        <v>1972.11</v>
      </c>
      <c r="C70" s="9" t="s">
        <v>69</v>
      </c>
      <c r="D70" s="9" t="s">
        <v>70</v>
      </c>
      <c r="E70" s="11" t="s">
        <v>133</v>
      </c>
      <c r="F70" s="11">
        <v>4</v>
      </c>
      <c r="G70" s="9"/>
      <c r="H70" s="9"/>
      <c r="I70" s="19">
        <v>12.3</v>
      </c>
      <c r="J70" s="17">
        <v>80</v>
      </c>
      <c r="K70" s="17">
        <v>0.73</v>
      </c>
      <c r="L70" s="23">
        <f t="shared" si="3"/>
        <v>5.9349593495934952E-2</v>
      </c>
      <c r="M70" s="14" t="s">
        <v>47</v>
      </c>
      <c r="N70" s="15"/>
      <c r="O70" s="16"/>
    </row>
    <row r="71" spans="1:15" x14ac:dyDescent="0.25">
      <c r="A71" s="9" t="s">
        <v>58</v>
      </c>
      <c r="B71" s="9">
        <v>1972.11</v>
      </c>
      <c r="C71" s="9" t="s">
        <v>69</v>
      </c>
      <c r="D71" s="9" t="s">
        <v>70</v>
      </c>
      <c r="E71" s="11" t="s">
        <v>134</v>
      </c>
      <c r="F71" s="11">
        <v>3</v>
      </c>
      <c r="G71" s="9"/>
      <c r="H71" s="9"/>
      <c r="I71" s="19">
        <v>14.2</v>
      </c>
      <c r="J71" s="17">
        <v>68</v>
      </c>
      <c r="K71" s="17">
        <v>0.69</v>
      </c>
      <c r="L71" s="23">
        <f t="shared" si="3"/>
        <v>4.8591549295774646E-2</v>
      </c>
      <c r="M71" s="14" t="s">
        <v>47</v>
      </c>
      <c r="N71" s="15"/>
      <c r="O71" s="16"/>
    </row>
    <row r="72" spans="1:15" x14ac:dyDescent="0.25">
      <c r="A72" s="9" t="s">
        <v>58</v>
      </c>
      <c r="B72" s="9">
        <v>1972.11</v>
      </c>
      <c r="C72" s="9" t="s">
        <v>69</v>
      </c>
      <c r="D72" s="9" t="s">
        <v>70</v>
      </c>
      <c r="E72" s="11" t="s">
        <v>135</v>
      </c>
      <c r="F72" s="11">
        <v>7</v>
      </c>
      <c r="G72" s="9"/>
      <c r="H72" s="9"/>
      <c r="I72" s="19">
        <v>11.7</v>
      </c>
      <c r="J72" s="17">
        <v>93</v>
      </c>
      <c r="K72" s="17">
        <v>0.76</v>
      </c>
      <c r="L72" s="23">
        <f t="shared" si="3"/>
        <v>6.4957264957264962E-2</v>
      </c>
      <c r="M72" s="14" t="s">
        <v>47</v>
      </c>
      <c r="N72" s="15"/>
      <c r="O72" s="16"/>
    </row>
    <row r="73" spans="1:15" x14ac:dyDescent="0.25">
      <c r="A73" s="9" t="s">
        <v>58</v>
      </c>
      <c r="B73" s="9">
        <v>1972.11</v>
      </c>
      <c r="C73" s="9" t="s">
        <v>69</v>
      </c>
      <c r="D73" s="9" t="s">
        <v>70</v>
      </c>
      <c r="E73" s="11" t="s">
        <v>136</v>
      </c>
      <c r="F73" s="11">
        <v>4</v>
      </c>
      <c r="G73" s="9"/>
      <c r="H73" s="9"/>
      <c r="I73" s="19">
        <v>13.1</v>
      </c>
      <c r="J73" s="17">
        <v>81</v>
      </c>
      <c r="K73" s="17">
        <v>0.76</v>
      </c>
      <c r="L73" s="23">
        <f t="shared" si="3"/>
        <v>5.8015267175572524E-2</v>
      </c>
      <c r="M73" s="14" t="s">
        <v>47</v>
      </c>
      <c r="N73" s="15"/>
      <c r="O73" s="16"/>
    </row>
    <row r="74" spans="1:15" x14ac:dyDescent="0.25">
      <c r="A74" s="9" t="s">
        <v>58</v>
      </c>
      <c r="B74" s="9">
        <v>1972.11</v>
      </c>
      <c r="C74" s="9" t="s">
        <v>69</v>
      </c>
      <c r="D74" s="9" t="s">
        <v>70</v>
      </c>
      <c r="E74" s="11" t="s">
        <v>137</v>
      </c>
      <c r="F74" s="11">
        <v>45</v>
      </c>
      <c r="G74" s="9"/>
      <c r="H74" s="9"/>
      <c r="I74" s="19">
        <v>12.4</v>
      </c>
      <c r="J74" s="17">
        <v>77</v>
      </c>
      <c r="K74" s="17">
        <v>0.77</v>
      </c>
      <c r="L74" s="23">
        <f t="shared" si="3"/>
        <v>6.2096774193548386E-2</v>
      </c>
      <c r="M74" s="14" t="s">
        <v>47</v>
      </c>
      <c r="N74" s="15"/>
      <c r="O74" s="16"/>
    </row>
    <row r="75" spans="1:15" x14ac:dyDescent="0.25">
      <c r="A75" s="9" t="s">
        <v>58</v>
      </c>
      <c r="B75" s="9">
        <v>1972.11</v>
      </c>
      <c r="C75" s="9" t="s">
        <v>69</v>
      </c>
      <c r="D75" s="9" t="s">
        <v>70</v>
      </c>
      <c r="E75" s="11" t="s">
        <v>138</v>
      </c>
      <c r="F75" s="11">
        <v>61</v>
      </c>
      <c r="G75" s="9"/>
      <c r="H75" s="9"/>
      <c r="I75" s="19">
        <v>13.1</v>
      </c>
      <c r="J75" s="17">
        <v>82</v>
      </c>
      <c r="K75" s="17">
        <v>0.87</v>
      </c>
      <c r="L75" s="23">
        <f t="shared" si="3"/>
        <v>6.6412213740458012E-2</v>
      </c>
      <c r="M75" s="14" t="s">
        <v>47</v>
      </c>
      <c r="N75" s="15"/>
      <c r="O75" s="16"/>
    </row>
    <row r="76" spans="1:15" x14ac:dyDescent="0.25">
      <c r="A76" s="9" t="s">
        <v>58</v>
      </c>
      <c r="B76" s="9">
        <v>1972.11</v>
      </c>
      <c r="C76" s="9" t="s">
        <v>69</v>
      </c>
      <c r="D76" s="9" t="s">
        <v>70</v>
      </c>
      <c r="E76" s="11" t="s">
        <v>139</v>
      </c>
      <c r="F76" s="11">
        <v>10</v>
      </c>
      <c r="G76" s="9"/>
      <c r="H76" s="9"/>
      <c r="I76" s="19">
        <v>16.5</v>
      </c>
      <c r="J76" s="17">
        <v>57</v>
      </c>
      <c r="K76" s="17">
        <v>0.8</v>
      </c>
      <c r="L76" s="23">
        <f t="shared" si="3"/>
        <v>4.8484848484848485E-2</v>
      </c>
      <c r="M76" s="14" t="s">
        <v>47</v>
      </c>
      <c r="N76" s="15"/>
      <c r="O76" s="16"/>
    </row>
    <row r="77" spans="1:15" x14ac:dyDescent="0.25">
      <c r="A77" s="9" t="s">
        <v>58</v>
      </c>
      <c r="B77" s="9">
        <v>1972.11</v>
      </c>
      <c r="C77" s="9" t="s">
        <v>69</v>
      </c>
      <c r="D77" s="9" t="s">
        <v>70</v>
      </c>
      <c r="E77" s="11" t="s">
        <v>140</v>
      </c>
      <c r="F77" s="11">
        <v>30</v>
      </c>
      <c r="G77" s="9"/>
      <c r="H77" s="9"/>
      <c r="I77" s="19">
        <v>15.6</v>
      </c>
      <c r="J77" s="17">
        <v>51</v>
      </c>
      <c r="K77" s="17">
        <v>0.63</v>
      </c>
      <c r="L77" s="23">
        <f t="shared" si="3"/>
        <v>4.0384615384615387E-2</v>
      </c>
      <c r="M77" s="14" t="s">
        <v>47</v>
      </c>
      <c r="N77" s="15"/>
      <c r="O77" s="16"/>
    </row>
    <row r="78" spans="1:15" x14ac:dyDescent="0.25">
      <c r="A78" s="9" t="s">
        <v>58</v>
      </c>
      <c r="B78" s="9">
        <v>1972.11</v>
      </c>
      <c r="C78" s="9" t="s">
        <v>69</v>
      </c>
      <c r="D78" s="9" t="s">
        <v>70</v>
      </c>
      <c r="E78" s="11" t="s">
        <v>141</v>
      </c>
      <c r="F78" s="11">
        <v>55</v>
      </c>
      <c r="G78" s="9"/>
      <c r="H78" s="9"/>
      <c r="I78" s="19">
        <v>15.3</v>
      </c>
      <c r="J78" s="17">
        <v>61</v>
      </c>
      <c r="K78" s="17">
        <v>0.73</v>
      </c>
      <c r="L78" s="23">
        <f>K78/I78</f>
        <v>4.7712418300653592E-2</v>
      </c>
      <c r="M78" s="14" t="s">
        <v>47</v>
      </c>
      <c r="N78" s="15"/>
      <c r="O78" s="16"/>
    </row>
    <row r="79" spans="1:15" x14ac:dyDescent="0.25">
      <c r="I79" s="20"/>
      <c r="J79" s="20"/>
      <c r="K79" s="20"/>
      <c r="N79" s="15"/>
      <c r="O79" s="16"/>
    </row>
    <row r="80" spans="1:15" x14ac:dyDescent="0.25">
      <c r="A80" s="9" t="s">
        <v>166</v>
      </c>
      <c r="B80" s="9">
        <v>1976.08</v>
      </c>
      <c r="C80" s="9" t="s">
        <v>167</v>
      </c>
      <c r="D80" s="9" t="s">
        <v>60</v>
      </c>
      <c r="E80" s="11" t="s">
        <v>142</v>
      </c>
      <c r="F80" s="11">
        <v>7</v>
      </c>
      <c r="G80" s="9"/>
      <c r="H80" s="9"/>
      <c r="I80" s="19">
        <v>19.899999999999999</v>
      </c>
      <c r="J80" s="17">
        <v>39</v>
      </c>
      <c r="K80" s="17">
        <v>0.51</v>
      </c>
      <c r="L80" s="23">
        <f t="shared" ref="L80:L85" si="4">K80/I80</f>
        <v>2.5628140703517589E-2</v>
      </c>
      <c r="M80" s="14" t="s">
        <v>47</v>
      </c>
      <c r="N80" s="15"/>
      <c r="O80" s="16"/>
    </row>
    <row r="81" spans="1:15" x14ac:dyDescent="0.25">
      <c r="A81" s="9" t="s">
        <v>166</v>
      </c>
      <c r="B81" s="9">
        <v>1976.08</v>
      </c>
      <c r="C81" s="9" t="s">
        <v>167</v>
      </c>
      <c r="D81" s="9" t="s">
        <v>60</v>
      </c>
      <c r="E81" s="11" t="s">
        <v>143</v>
      </c>
      <c r="F81" s="11">
        <v>14</v>
      </c>
      <c r="G81" s="9"/>
      <c r="H81" s="9"/>
      <c r="I81" s="19">
        <v>20.6</v>
      </c>
      <c r="J81" s="17">
        <v>31</v>
      </c>
      <c r="K81" s="17">
        <v>0.46</v>
      </c>
      <c r="L81" s="23">
        <f t="shared" si="4"/>
        <v>2.2330097087378639E-2</v>
      </c>
      <c r="M81" s="14" t="s">
        <v>47</v>
      </c>
      <c r="N81" s="15"/>
      <c r="O81" s="16"/>
    </row>
    <row r="82" spans="1:15" x14ac:dyDescent="0.25">
      <c r="A82" s="9" t="s">
        <v>166</v>
      </c>
      <c r="B82" s="9">
        <v>1976.08</v>
      </c>
      <c r="C82" s="9" t="s">
        <v>167</v>
      </c>
      <c r="D82" s="9" t="s">
        <v>60</v>
      </c>
      <c r="E82" s="11" t="s">
        <v>144</v>
      </c>
      <c r="F82" s="11">
        <v>16</v>
      </c>
      <c r="G82" s="9"/>
      <c r="H82" s="9"/>
      <c r="I82" s="19">
        <v>20.3</v>
      </c>
      <c r="J82" s="17">
        <v>21</v>
      </c>
      <c r="K82" s="17">
        <v>0.33</v>
      </c>
      <c r="L82" s="23">
        <f t="shared" si="4"/>
        <v>1.6256157635467981E-2</v>
      </c>
      <c r="M82" s="14" t="s">
        <v>47</v>
      </c>
      <c r="N82" s="15"/>
      <c r="O82" s="16"/>
    </row>
    <row r="83" spans="1:15" x14ac:dyDescent="0.25">
      <c r="A83" s="9" t="s">
        <v>166</v>
      </c>
      <c r="B83" s="9">
        <v>1976.08</v>
      </c>
      <c r="C83" s="9" t="s">
        <v>167</v>
      </c>
      <c r="D83" s="9" t="s">
        <v>60</v>
      </c>
      <c r="E83" s="11" t="s">
        <v>145</v>
      </c>
      <c r="F83" s="11">
        <v>17</v>
      </c>
      <c r="G83" s="9"/>
      <c r="H83" s="9"/>
      <c r="I83" s="19">
        <v>20.9</v>
      </c>
      <c r="J83" s="17">
        <v>27</v>
      </c>
      <c r="K83" s="17">
        <v>0.37</v>
      </c>
      <c r="L83" s="23">
        <f t="shared" si="4"/>
        <v>1.7703349282296652E-2</v>
      </c>
      <c r="M83" s="14" t="s">
        <v>47</v>
      </c>
      <c r="N83" s="15"/>
      <c r="O83" s="16"/>
    </row>
    <row r="84" spans="1:15" x14ac:dyDescent="0.25">
      <c r="A84" s="9" t="s">
        <v>166</v>
      </c>
      <c r="B84" s="9">
        <v>1976.08</v>
      </c>
      <c r="C84" s="9" t="s">
        <v>167</v>
      </c>
      <c r="D84" s="9" t="s">
        <v>60</v>
      </c>
      <c r="E84" s="11" t="s">
        <v>146</v>
      </c>
      <c r="F84" s="11">
        <v>12</v>
      </c>
      <c r="G84" s="9"/>
      <c r="H84" s="9"/>
      <c r="I84" s="19">
        <v>20.2</v>
      </c>
      <c r="J84" s="17">
        <v>19</v>
      </c>
      <c r="K84" s="17">
        <v>0.3</v>
      </c>
      <c r="L84" s="23">
        <f t="shared" si="4"/>
        <v>1.4851485148514851E-2</v>
      </c>
      <c r="M84" s="14" t="s">
        <v>47</v>
      </c>
      <c r="N84" s="15"/>
      <c r="O84" s="16"/>
    </row>
    <row r="85" spans="1:15" x14ac:dyDescent="0.25">
      <c r="A85" s="9" t="s">
        <v>166</v>
      </c>
      <c r="B85" s="9">
        <v>1976.08</v>
      </c>
      <c r="C85" s="9" t="s">
        <v>167</v>
      </c>
      <c r="D85" s="9" t="s">
        <v>60</v>
      </c>
      <c r="E85" s="11" t="s">
        <v>147</v>
      </c>
      <c r="F85" s="11">
        <v>10</v>
      </c>
      <c r="G85" s="9"/>
      <c r="H85" s="9"/>
      <c r="I85" s="19">
        <v>21.1</v>
      </c>
      <c r="J85" s="17">
        <v>19</v>
      </c>
      <c r="K85" s="17">
        <v>0.33</v>
      </c>
      <c r="L85" s="23">
        <f t="shared" si="4"/>
        <v>1.5639810426540283E-2</v>
      </c>
      <c r="M85" s="14" t="s">
        <v>47</v>
      </c>
      <c r="N85" s="15"/>
      <c r="O85" s="16"/>
    </row>
    <row r="87" spans="1:15" x14ac:dyDescent="0.25">
      <c r="A87" s="9" t="s">
        <v>49</v>
      </c>
      <c r="B87" s="9">
        <v>2020.12</v>
      </c>
      <c r="C87" s="9" t="s">
        <v>63</v>
      </c>
      <c r="D87" s="9" t="s">
        <v>60</v>
      </c>
      <c r="E87" s="9" t="s">
        <v>182</v>
      </c>
      <c r="F87" s="9"/>
      <c r="G87" s="10" t="s">
        <v>33</v>
      </c>
      <c r="H87" s="9" t="s">
        <v>61</v>
      </c>
      <c r="I87" s="19">
        <v>22.22</v>
      </c>
      <c r="J87" s="17">
        <f>(L87-0.0105)/0.000588</f>
        <v>14.452741171335481</v>
      </c>
      <c r="K87" s="17">
        <v>0.42214026639031971</v>
      </c>
      <c r="L87" s="23">
        <f>K87/I87</f>
        <v>1.8998211808745263E-2</v>
      </c>
      <c r="M87" s="14" t="s">
        <v>41</v>
      </c>
      <c r="N87" s="16"/>
      <c r="O87" s="16"/>
    </row>
    <row r="88" spans="1:15" x14ac:dyDescent="0.25">
      <c r="I88" s="20"/>
      <c r="J88" s="20"/>
      <c r="K88" s="20"/>
    </row>
    <row r="89" spans="1:15" ht="26" x14ac:dyDescent="0.25">
      <c r="A89" s="9" t="s">
        <v>176</v>
      </c>
      <c r="B89" s="9">
        <v>2024.06</v>
      </c>
      <c r="C89" s="9" t="s">
        <v>177</v>
      </c>
      <c r="D89" s="9" t="s">
        <v>60</v>
      </c>
      <c r="E89" s="9" t="s">
        <v>178</v>
      </c>
      <c r="F89" s="9" t="s">
        <v>179</v>
      </c>
      <c r="G89" s="9" t="s">
        <v>73</v>
      </c>
      <c r="H89" s="9" t="s">
        <v>61</v>
      </c>
      <c r="I89" s="18">
        <v>17.2</v>
      </c>
      <c r="J89" s="17">
        <f t="shared" ref="J89" si="5">(L89-0.0105)/0.000588</f>
        <v>56.527208707250757</v>
      </c>
      <c r="K89" s="18">
        <v>0.75229357798165131</v>
      </c>
      <c r="L89" s="23">
        <f>K89/I89</f>
        <v>4.3737998719863447E-2</v>
      </c>
      <c r="M89" s="14" t="s">
        <v>180</v>
      </c>
    </row>
    <row r="91" spans="1:15" ht="118.5" customHeight="1" x14ac:dyDescent="0.25">
      <c r="A91" s="52" t="s">
        <v>214</v>
      </c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</row>
  </sheetData>
  <mergeCells count="1">
    <mergeCell ref="A91:M91"/>
  </mergeCells>
  <phoneticPr fontId="1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Hysteresis parameter</vt:lpstr>
      <vt:lpstr>Susceptibility</vt:lpstr>
      <vt:lpstr>Is FeO</vt:lpstr>
      <vt:lpstr>Susceptibility!OLE_LINK1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L</dc:creator>
  <cp:lastModifiedBy>Yan Liu</cp:lastModifiedBy>
  <dcterms:created xsi:type="dcterms:W3CDTF">2023-09-27T08:51:24Z</dcterms:created>
  <dcterms:modified xsi:type="dcterms:W3CDTF">2025-05-17T09:37:56Z</dcterms:modified>
</cp:coreProperties>
</file>