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/>
  <mc:AlternateContent xmlns:mc="http://schemas.openxmlformats.org/markup-compatibility/2006">
    <mc:Choice Requires="x15">
      <x15ac:absPath xmlns:x15ac="http://schemas.microsoft.com/office/spreadsheetml/2010/11/ac" url="/Users/anthonymustoe/Dropbox/Baylor/KhoaDao/MPRA_splicing_paper/R3_062825-submitted/Final_submission/"/>
    </mc:Choice>
  </mc:AlternateContent>
  <xr:revisionPtr revIDLastSave="0" documentId="13_ncr:1_{5D53147C-FC69-4441-BEE5-CABA5E124584}" xr6:coauthVersionLast="47" xr6:coauthVersionMax="47" xr10:uidLastSave="{00000000-0000-0000-0000-000000000000}"/>
  <bookViews>
    <workbookView xWindow="0" yWindow="760" windowWidth="28800" windowHeight="17380" activeTab="1" xr2:uid="{535B6FA9-85B2-DB4D-9955-D65F22AD665B}"/>
  </bookViews>
  <sheets>
    <sheet name="Fig.2F" sheetId="2" r:id="rId1"/>
    <sheet name="Fig.5I,S8" sheetId="5" r:id="rId2"/>
    <sheet name="Fig. S2A" sheetId="1" r:id="rId3"/>
    <sheet name="Fig.S3A" sheetId="3" r:id="rId4"/>
    <sheet name="Fig.S3G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6" i="5" l="1"/>
  <c r="V6" i="5"/>
  <c r="V7" i="5"/>
  <c r="V8" i="5"/>
  <c r="V10" i="5"/>
  <c r="V11" i="5"/>
  <c r="V12" i="5"/>
  <c r="V13" i="5"/>
  <c r="V14" i="5"/>
  <c r="V15" i="5"/>
  <c r="V16" i="5"/>
  <c r="V17" i="5"/>
  <c r="V18" i="5"/>
  <c r="V19" i="5"/>
  <c r="V20" i="5"/>
  <c r="V21" i="5"/>
  <c r="V22" i="5"/>
  <c r="V23" i="5"/>
  <c r="V24" i="5"/>
  <c r="V25" i="5"/>
  <c r="V9" i="5"/>
  <c r="M29" i="4"/>
  <c r="L29" i="4"/>
  <c r="K29" i="4"/>
  <c r="O29" i="4" s="1"/>
  <c r="M26" i="4"/>
  <c r="L26" i="4"/>
  <c r="K26" i="4"/>
  <c r="O31" i="4"/>
  <c r="O30" i="4"/>
  <c r="N28" i="4"/>
  <c r="O27" i="4"/>
  <c r="N27" i="4"/>
  <c r="O26" i="4"/>
  <c r="N25" i="3"/>
  <c r="N26" i="3"/>
  <c r="N27" i="3"/>
  <c r="N28" i="3"/>
  <c r="N29" i="3"/>
  <c r="N30" i="3"/>
  <c r="N24" i="3"/>
  <c r="M30" i="3"/>
  <c r="M25" i="3"/>
  <c r="M26" i="3"/>
  <c r="M27" i="3"/>
  <c r="M28" i="3"/>
  <c r="M29" i="3"/>
  <c r="M24" i="3"/>
  <c r="L30" i="3"/>
  <c r="L29" i="3"/>
  <c r="K30" i="3"/>
  <c r="K29" i="3"/>
  <c r="J30" i="3"/>
  <c r="J29" i="3"/>
  <c r="N35" i="2"/>
  <c r="N34" i="2"/>
  <c r="N33" i="2"/>
  <c r="M35" i="2"/>
  <c r="M34" i="2"/>
  <c r="M33" i="2"/>
  <c r="L35" i="2"/>
  <c r="O35" i="2" s="1"/>
  <c r="L34" i="2"/>
  <c r="O34" i="2" s="1"/>
  <c r="L33" i="2"/>
  <c r="O33" i="2" s="1"/>
  <c r="N32" i="2"/>
  <c r="N31" i="2"/>
  <c r="N30" i="2"/>
  <c r="M32" i="2"/>
  <c r="M31" i="2"/>
  <c r="M30" i="2"/>
  <c r="L32" i="2"/>
  <c r="P32" i="2" s="1"/>
  <c r="L31" i="2"/>
  <c r="P31" i="2" s="1"/>
  <c r="L30" i="2"/>
  <c r="O30" i="2" s="1"/>
  <c r="O28" i="4" l="1"/>
  <c r="N30" i="4"/>
  <c r="N29" i="4"/>
  <c r="N26" i="4"/>
  <c r="N31" i="4"/>
  <c r="O32" i="2"/>
  <c r="O31" i="2"/>
  <c r="P30" i="2"/>
  <c r="P35" i="2"/>
  <c r="P34" i="2"/>
  <c r="P33" i="2"/>
</calcChain>
</file>

<file path=xl/sharedStrings.xml><?xml version="1.0" encoding="utf-8"?>
<sst xmlns="http://schemas.openxmlformats.org/spreadsheetml/2006/main" count="365" uniqueCount="57">
  <si>
    <t>Fig. 2F: Introducing synonymous mutations to GFP cds abolish splicing</t>
  </si>
  <si>
    <t>Isoform</t>
  </si>
  <si>
    <t>Replicate</t>
  </si>
  <si>
    <t>BBBB</t>
  </si>
  <si>
    <t>FL</t>
  </si>
  <si>
    <t>AppA</t>
  </si>
  <si>
    <t>LBLA</t>
  </si>
  <si>
    <t>ABAB</t>
  </si>
  <si>
    <t>LAAS</t>
  </si>
  <si>
    <t>AALB</t>
  </si>
  <si>
    <t>S</t>
  </si>
  <si>
    <t>ASAS</t>
  </si>
  <si>
    <t>Reporter</t>
  </si>
  <si>
    <t>Expression (normalized to BBBB)</t>
  </si>
  <si>
    <t>Full length</t>
  </si>
  <si>
    <t>Spliced</t>
  </si>
  <si>
    <t>WT</t>
  </si>
  <si>
    <t>M1</t>
  </si>
  <si>
    <t>M2</t>
  </si>
  <si>
    <t>Variant</t>
  </si>
  <si>
    <t>eGFP</t>
  </si>
  <si>
    <t>Mut 1</t>
  </si>
  <si>
    <t>Mut 1+2</t>
  </si>
  <si>
    <t>D = DNA plasmid</t>
  </si>
  <si>
    <t xml:space="preserve">R = RNA </t>
  </si>
  <si>
    <t>C = no RT control</t>
  </si>
  <si>
    <t>Expression data</t>
  </si>
  <si>
    <t>Quantify spliced fraction</t>
  </si>
  <si>
    <t>Replicate 1</t>
  </si>
  <si>
    <t>Replicate 2</t>
  </si>
  <si>
    <t>Replicate 3</t>
  </si>
  <si>
    <t>AVRG</t>
  </si>
  <si>
    <t>SD</t>
  </si>
  <si>
    <t>Spliced fraction = Spliced/(Spliced + Full length)</t>
  </si>
  <si>
    <t>Empty Vector</t>
  </si>
  <si>
    <t>Full Length</t>
  </si>
  <si>
    <t>rs13004845</t>
  </si>
  <si>
    <t>Allele</t>
  </si>
  <si>
    <t>ref</t>
  </si>
  <si>
    <t>rs140761234</t>
  </si>
  <si>
    <t>rs5756095</t>
  </si>
  <si>
    <t>alt</t>
  </si>
  <si>
    <t>rs1049508</t>
  </si>
  <si>
    <t>rs1056801</t>
  </si>
  <si>
    <t>rs2241871</t>
  </si>
  <si>
    <t>rs16975240</t>
  </si>
  <si>
    <t>rs8046</t>
  </si>
  <si>
    <t>rs3810609</t>
  </si>
  <si>
    <t>rs10509</t>
  </si>
  <si>
    <t>Expression quantification (ImageJ)</t>
  </si>
  <si>
    <t>Spliced fraction (%)</t>
  </si>
  <si>
    <t>* Note that bottom two gel images derive from the same gel. We took 2 images because of the size of the gel. The region shared between the two images is underlined</t>
  </si>
  <si>
    <t xml:space="preserve">* we excluded these samples </t>
  </si>
  <si>
    <t>Fig. S2A: RT-PCR validation for splicing measurements using single reporteers</t>
  </si>
  <si>
    <t>Fig. S3G: Western blot analysis showing synonymous mutations abolish GFP spliced isoform</t>
  </si>
  <si>
    <t>Fig. S3A: Western blot analysis showing spliced reporters result in GFP with C-terminal extension</t>
  </si>
  <si>
    <t>Fig. 5I, S8: Single reporter validation for spliceAI prediction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</si>
</sst>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7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 readingOrder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 readingOrder="1"/>
    </xf>
    <xf numFmtId="0" fontId="1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 wrapText="1" readingOrder="1"/>
    </xf>
    <xf numFmtId="2" fontId="1" fillId="0" borderId="1" xfId="0" applyNumberFormat="1" applyFont="1" applyBorder="1" applyAlignment="1">
      <alignment horizontal="center"/>
    </xf>
    <xf numFmtId="0" fontId="4" fillId="0" borderId="0" xfId="0" applyFont="1"/>
    <xf numFmtId="165" fontId="1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wrapText="1" readingOrder="1"/>
    </xf>
    <xf numFmtId="0" fontId="5" fillId="0" borderId="0" xfId="0" applyFont="1"/>
    <xf numFmtId="0" fontId="6" fillId="0" borderId="0" xfId="0" applyFont="1"/>
    <xf numFmtId="10" fontId="6" fillId="0" borderId="0" xfId="0" applyNumberFormat="1" applyFont="1"/>
    <xf numFmtId="10" fontId="1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73193</xdr:colOff>
      <xdr:row>2</xdr:row>
      <xdr:rowOff>22860</xdr:rowOff>
    </xdr:from>
    <xdr:to>
      <xdr:col>11</xdr:col>
      <xdr:colOff>267171</xdr:colOff>
      <xdr:row>23</xdr:row>
      <xdr:rowOff>13892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0A3917C-1744-1D4C-6076-BC70FBAF4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3753" y="403860"/>
          <a:ext cx="9025558" cy="39915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124796</xdr:colOff>
      <xdr:row>2</xdr:row>
      <xdr:rowOff>177800</xdr:rowOff>
    </xdr:from>
    <xdr:to>
      <xdr:col>15</xdr:col>
      <xdr:colOff>528656</xdr:colOff>
      <xdr:row>32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ED0718-98F4-1944-7DFA-ECA06183AB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70996" y="381000"/>
          <a:ext cx="9154160" cy="60452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9769</xdr:colOff>
      <xdr:row>2</xdr:row>
      <xdr:rowOff>191449</xdr:rowOff>
    </xdr:from>
    <xdr:to>
      <xdr:col>9</xdr:col>
      <xdr:colOff>152400</xdr:colOff>
      <xdr:row>22</xdr:row>
      <xdr:rowOff>92421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AD89D4E-34B9-2069-BF58-FB9F28695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0154" y="601757"/>
          <a:ext cx="6785708" cy="40040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160020</xdr:rowOff>
    </xdr:from>
    <xdr:to>
      <xdr:col>9</xdr:col>
      <xdr:colOff>595073</xdr:colOff>
      <xdr:row>17</xdr:row>
      <xdr:rowOff>162346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C73FC8E-240C-78E8-80FF-4279513A41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" y="358140"/>
          <a:ext cx="9659698" cy="301984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78608</xdr:colOff>
      <xdr:row>2</xdr:row>
      <xdr:rowOff>38100</xdr:rowOff>
    </xdr:from>
    <xdr:to>
      <xdr:col>13</xdr:col>
      <xdr:colOff>250337</xdr:colOff>
      <xdr:row>20</xdr:row>
      <xdr:rowOff>86833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2D1E4B-F836-B35E-2124-3F6DB5B4C3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1708" y="444500"/>
          <a:ext cx="10613245" cy="34777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7EE67-1555-48BD-9FEE-B7F634A3ECEB}">
  <dimension ref="A1:P85"/>
  <sheetViews>
    <sheetView zoomScale="110" zoomScaleNormal="110" workbookViewId="0">
      <selection activeCell="J28" sqref="J28:P35"/>
    </sheetView>
  </sheetViews>
  <sheetFormatPr baseColWidth="10" defaultColWidth="8.83203125" defaultRowHeight="16" x14ac:dyDescent="0.2"/>
  <cols>
    <col min="1" max="2" width="8.83203125" style="1"/>
    <col min="3" max="3" width="9.33203125" style="1" bestFit="1" customWidth="1"/>
    <col min="4" max="4" width="9.83203125" style="1" bestFit="1" customWidth="1"/>
    <col min="5" max="5" width="8.33203125" style="1" bestFit="1" customWidth="1"/>
    <col min="6" max="6" width="10.6640625" style="1" bestFit="1" customWidth="1"/>
    <col min="7" max="7" width="33.83203125" style="1" bestFit="1" customWidth="1"/>
    <col min="8" max="11" width="8.83203125" style="1"/>
    <col min="12" max="12" width="11.6640625" style="1" bestFit="1" customWidth="1"/>
    <col min="13" max="13" width="15.6640625" style="1" bestFit="1" customWidth="1"/>
    <col min="14" max="14" width="11.83203125" style="1" bestFit="1" customWidth="1"/>
    <col min="15" max="16" width="11" style="1" bestFit="1" customWidth="1"/>
    <col min="17" max="16384" width="8.83203125" style="1"/>
  </cols>
  <sheetData>
    <row r="1" spans="1:1" x14ac:dyDescent="0.2">
      <c r="A1" s="1" t="s">
        <v>0</v>
      </c>
    </row>
    <row r="26" spans="3:16" x14ac:dyDescent="0.2">
      <c r="C26" s="9" t="s">
        <v>26</v>
      </c>
      <c r="J26" s="9" t="s">
        <v>27</v>
      </c>
    </row>
    <row r="28" spans="3:16" x14ac:dyDescent="0.2">
      <c r="C28" s="2" t="s">
        <v>12</v>
      </c>
      <c r="D28" s="2" t="s">
        <v>2</v>
      </c>
      <c r="E28" s="2" t="s">
        <v>19</v>
      </c>
      <c r="F28" s="2" t="s">
        <v>1</v>
      </c>
      <c r="G28" s="2" t="s">
        <v>13</v>
      </c>
      <c r="K28" s="17" t="s">
        <v>33</v>
      </c>
      <c r="L28" s="17"/>
      <c r="M28" s="17"/>
      <c r="N28" s="17"/>
      <c r="O28" s="17"/>
    </row>
    <row r="29" spans="3:16" ht="17" x14ac:dyDescent="0.2">
      <c r="C29" s="3" t="s">
        <v>11</v>
      </c>
      <c r="D29" s="4">
        <v>1</v>
      </c>
      <c r="E29" s="4" t="s">
        <v>20</v>
      </c>
      <c r="F29" s="4" t="s">
        <v>14</v>
      </c>
      <c r="G29" s="7">
        <v>0.68394248000000002</v>
      </c>
      <c r="J29" s="2" t="s">
        <v>12</v>
      </c>
      <c r="K29" s="2" t="s">
        <v>19</v>
      </c>
      <c r="L29" s="2" t="s">
        <v>28</v>
      </c>
      <c r="M29" s="2" t="s">
        <v>29</v>
      </c>
      <c r="N29" s="2" t="s">
        <v>30</v>
      </c>
      <c r="O29" s="2" t="s">
        <v>31</v>
      </c>
      <c r="P29" s="2" t="s">
        <v>32</v>
      </c>
    </row>
    <row r="30" spans="3:16" ht="17" x14ac:dyDescent="0.2">
      <c r="C30" s="3" t="s">
        <v>11</v>
      </c>
      <c r="D30" s="4">
        <v>1</v>
      </c>
      <c r="E30" s="4" t="s">
        <v>20</v>
      </c>
      <c r="F30" s="4" t="s">
        <v>15</v>
      </c>
      <c r="G30" s="7">
        <v>1.0577813700000001</v>
      </c>
      <c r="J30" s="4" t="s">
        <v>11</v>
      </c>
      <c r="K30" s="4" t="s">
        <v>20</v>
      </c>
      <c r="L30" s="8">
        <f>G30/(G29+G30)</f>
        <v>0.60731864583469997</v>
      </c>
      <c r="M30" s="8">
        <f>G36/(G35+G36)</f>
        <v>0.47781490489975637</v>
      </c>
      <c r="N30" s="8">
        <f>G42/(G41+G42)</f>
        <v>0.49187033902775784</v>
      </c>
      <c r="O30" s="8">
        <f>AVERAGE(L30:N30)</f>
        <v>0.52566796325407139</v>
      </c>
      <c r="P30" s="8">
        <f>STDEV(L30:N30)</f>
        <v>7.1059934432446126E-2</v>
      </c>
    </row>
    <row r="31" spans="3:16" ht="17" x14ac:dyDescent="0.2">
      <c r="C31" s="3" t="s">
        <v>11</v>
      </c>
      <c r="D31" s="4">
        <v>1</v>
      </c>
      <c r="E31" s="4" t="s">
        <v>21</v>
      </c>
      <c r="F31" s="4" t="s">
        <v>14</v>
      </c>
      <c r="G31" s="7">
        <v>1.01880934</v>
      </c>
      <c r="J31" s="4" t="s">
        <v>11</v>
      </c>
      <c r="K31" s="4" t="s">
        <v>21</v>
      </c>
      <c r="L31" s="8">
        <f>G32/(G31+G32)</f>
        <v>0.18200158234835331</v>
      </c>
      <c r="M31" s="8">
        <f>G38/(G37+G38)</f>
        <v>0.15826572298714742</v>
      </c>
      <c r="N31" s="8">
        <f>G44/(G43+G44)</f>
        <v>0.15153853014308863</v>
      </c>
      <c r="O31" s="8">
        <f t="shared" ref="O31:O35" si="0">AVERAGE(L31:N31)</f>
        <v>0.16393527849286313</v>
      </c>
      <c r="P31" s="8">
        <f t="shared" ref="P31:P35" si="1">STDEV(L31:N31)</f>
        <v>1.6003352215691054E-2</v>
      </c>
    </row>
    <row r="32" spans="3:16" ht="17" x14ac:dyDescent="0.2">
      <c r="C32" s="3" t="s">
        <v>11</v>
      </c>
      <c r="D32" s="4">
        <v>1</v>
      </c>
      <c r="E32" s="4" t="s">
        <v>21</v>
      </c>
      <c r="F32" s="4" t="s">
        <v>15</v>
      </c>
      <c r="G32" s="7">
        <v>0.22668126</v>
      </c>
      <c r="J32" s="4" t="s">
        <v>11</v>
      </c>
      <c r="K32" s="4" t="s">
        <v>22</v>
      </c>
      <c r="L32" s="8">
        <f>G34/(G33+G34)</f>
        <v>0</v>
      </c>
      <c r="M32" s="8">
        <f>G40/(G39+G40)</f>
        <v>0</v>
      </c>
      <c r="N32" s="8">
        <f>G46/(G45+G46)</f>
        <v>0</v>
      </c>
      <c r="O32" s="8">
        <f t="shared" si="0"/>
        <v>0</v>
      </c>
      <c r="P32" s="8">
        <f t="shared" si="1"/>
        <v>0</v>
      </c>
    </row>
    <row r="33" spans="3:16" ht="17" x14ac:dyDescent="0.2">
      <c r="C33" s="3" t="s">
        <v>11</v>
      </c>
      <c r="D33" s="4">
        <v>1</v>
      </c>
      <c r="E33" s="4" t="s">
        <v>22</v>
      </c>
      <c r="F33" s="4" t="s">
        <v>14</v>
      </c>
      <c r="G33" s="7">
        <v>0.74276109999999995</v>
      </c>
      <c r="J33" s="4" t="s">
        <v>9</v>
      </c>
      <c r="K33" s="4" t="s">
        <v>20</v>
      </c>
      <c r="L33" s="8">
        <f>G48/(G47+G48)</f>
        <v>0.58639556645405966</v>
      </c>
      <c r="M33" s="8">
        <f>G54/(G54+G53)</f>
        <v>0.60959873296825207</v>
      </c>
      <c r="N33" s="8">
        <f>G60/(G59+G60)</f>
        <v>0.71398373474116084</v>
      </c>
      <c r="O33" s="8">
        <f t="shared" si="0"/>
        <v>0.63665934472115748</v>
      </c>
      <c r="P33" s="8">
        <f t="shared" si="1"/>
        <v>6.7962435970508925E-2</v>
      </c>
    </row>
    <row r="34" spans="3:16" ht="17" x14ac:dyDescent="0.2">
      <c r="C34" s="3" t="s">
        <v>11</v>
      </c>
      <c r="D34" s="4">
        <v>1</v>
      </c>
      <c r="E34" s="4" t="s">
        <v>22</v>
      </c>
      <c r="F34" s="4" t="s">
        <v>15</v>
      </c>
      <c r="G34" s="7">
        <v>0</v>
      </c>
      <c r="J34" s="4" t="s">
        <v>9</v>
      </c>
      <c r="K34" s="4" t="s">
        <v>21</v>
      </c>
      <c r="L34" s="8">
        <f>G50/(G49+G50)</f>
        <v>0</v>
      </c>
      <c r="M34" s="8">
        <f>G56/(G55+G56)</f>
        <v>0</v>
      </c>
      <c r="N34" s="8">
        <f>G62/(G61+G62)</f>
        <v>0</v>
      </c>
      <c r="O34" s="8">
        <f t="shared" si="0"/>
        <v>0</v>
      </c>
      <c r="P34" s="8">
        <f t="shared" si="1"/>
        <v>0</v>
      </c>
    </row>
    <row r="35" spans="3:16" ht="17" x14ac:dyDescent="0.2">
      <c r="C35" s="3" t="s">
        <v>11</v>
      </c>
      <c r="D35" s="4">
        <v>2</v>
      </c>
      <c r="E35" s="4" t="s">
        <v>20</v>
      </c>
      <c r="F35" s="4" t="s">
        <v>14</v>
      </c>
      <c r="G35" s="7">
        <v>0.960299334</v>
      </c>
      <c r="J35" s="4" t="s">
        <v>9</v>
      </c>
      <c r="K35" s="4" t="s">
        <v>22</v>
      </c>
      <c r="L35" s="8">
        <f>G52/(G52+G51)</f>
        <v>0</v>
      </c>
      <c r="M35" s="8">
        <f>G58/(G58+G57)</f>
        <v>0</v>
      </c>
      <c r="N35" s="8">
        <f>G64/(G63+G64)</f>
        <v>0</v>
      </c>
      <c r="O35" s="8">
        <f t="shared" si="0"/>
        <v>0</v>
      </c>
      <c r="P35" s="8">
        <f t="shared" si="1"/>
        <v>0</v>
      </c>
    </row>
    <row r="36" spans="3:16" ht="17" x14ac:dyDescent="0.2">
      <c r="C36" s="3" t="s">
        <v>11</v>
      </c>
      <c r="D36" s="4">
        <v>2</v>
      </c>
      <c r="E36" s="4" t="s">
        <v>20</v>
      </c>
      <c r="F36" s="4" t="s">
        <v>15</v>
      </c>
      <c r="G36" s="7">
        <v>0.87870247400000001</v>
      </c>
    </row>
    <row r="37" spans="3:16" ht="17" x14ac:dyDescent="0.2">
      <c r="C37" s="3" t="s">
        <v>11</v>
      </c>
      <c r="D37" s="4">
        <v>2</v>
      </c>
      <c r="E37" s="4" t="s">
        <v>21</v>
      </c>
      <c r="F37" s="4" t="s">
        <v>14</v>
      </c>
      <c r="G37" s="7">
        <v>1.0951724199999999</v>
      </c>
    </row>
    <row r="38" spans="3:16" ht="17" x14ac:dyDescent="0.2">
      <c r="C38" s="3" t="s">
        <v>11</v>
      </c>
      <c r="D38" s="4">
        <v>2</v>
      </c>
      <c r="E38" s="4" t="s">
        <v>21</v>
      </c>
      <c r="F38" s="4" t="s">
        <v>15</v>
      </c>
      <c r="G38" s="7">
        <v>0.20591801900000001</v>
      </c>
    </row>
    <row r="39" spans="3:16" ht="17" x14ac:dyDescent="0.2">
      <c r="C39" s="3" t="s">
        <v>11</v>
      </c>
      <c r="D39" s="4">
        <v>2</v>
      </c>
      <c r="E39" s="4" t="s">
        <v>22</v>
      </c>
      <c r="F39" s="4" t="s">
        <v>14</v>
      </c>
      <c r="G39" s="7">
        <v>1.2269837050000001</v>
      </c>
    </row>
    <row r="40" spans="3:16" ht="17" x14ac:dyDescent="0.2">
      <c r="C40" s="3" t="s">
        <v>11</v>
      </c>
      <c r="D40" s="4">
        <v>2</v>
      </c>
      <c r="E40" s="4" t="s">
        <v>22</v>
      </c>
      <c r="F40" s="4" t="s">
        <v>15</v>
      </c>
      <c r="G40" s="7">
        <v>0</v>
      </c>
    </row>
    <row r="41" spans="3:16" ht="17" x14ac:dyDescent="0.2">
      <c r="C41" s="3" t="s">
        <v>11</v>
      </c>
      <c r="D41" s="4">
        <v>3</v>
      </c>
      <c r="E41" s="4" t="s">
        <v>20</v>
      </c>
      <c r="F41" s="4" t="s">
        <v>14</v>
      </c>
      <c r="G41" s="7">
        <v>0.81486833000000003</v>
      </c>
    </row>
    <row r="42" spans="3:16" ht="17" x14ac:dyDescent="0.2">
      <c r="C42" s="3" t="s">
        <v>11</v>
      </c>
      <c r="D42" s="4">
        <v>3</v>
      </c>
      <c r="E42" s="4" t="s">
        <v>20</v>
      </c>
      <c r="F42" s="4" t="s">
        <v>15</v>
      </c>
      <c r="G42" s="7">
        <v>0.78879387000000001</v>
      </c>
    </row>
    <row r="43" spans="3:16" ht="17" x14ac:dyDescent="0.2">
      <c r="C43" s="3" t="s">
        <v>11</v>
      </c>
      <c r="D43" s="4">
        <v>3</v>
      </c>
      <c r="E43" s="4" t="s">
        <v>21</v>
      </c>
      <c r="F43" s="4" t="s">
        <v>14</v>
      </c>
      <c r="G43" s="7">
        <v>0.85582469000000005</v>
      </c>
    </row>
    <row r="44" spans="3:16" ht="17" x14ac:dyDescent="0.2">
      <c r="C44" s="3" t="s">
        <v>11</v>
      </c>
      <c r="D44" s="4">
        <v>3</v>
      </c>
      <c r="E44" s="4" t="s">
        <v>21</v>
      </c>
      <c r="F44" s="4" t="s">
        <v>15</v>
      </c>
      <c r="G44" s="7">
        <v>0.15285362999999999</v>
      </c>
    </row>
    <row r="45" spans="3:16" ht="17" x14ac:dyDescent="0.2">
      <c r="C45" s="3" t="s">
        <v>11</v>
      </c>
      <c r="D45" s="4">
        <v>3</v>
      </c>
      <c r="E45" s="4" t="s">
        <v>22</v>
      </c>
      <c r="F45" s="4" t="s">
        <v>14</v>
      </c>
      <c r="G45" s="7">
        <v>0.99698883000000005</v>
      </c>
    </row>
    <row r="46" spans="3:16" ht="17" x14ac:dyDescent="0.2">
      <c r="C46" s="3" t="s">
        <v>11</v>
      </c>
      <c r="D46" s="4">
        <v>3</v>
      </c>
      <c r="E46" s="4" t="s">
        <v>22</v>
      </c>
      <c r="F46" s="4" t="s">
        <v>15</v>
      </c>
      <c r="G46" s="7">
        <v>0</v>
      </c>
    </row>
    <row r="47" spans="3:16" ht="17" x14ac:dyDescent="0.2">
      <c r="C47" s="3" t="s">
        <v>9</v>
      </c>
      <c r="D47" s="4">
        <v>1</v>
      </c>
      <c r="E47" s="4" t="s">
        <v>20</v>
      </c>
      <c r="F47" s="4" t="s">
        <v>14</v>
      </c>
      <c r="G47" s="7">
        <v>0.32458194000000001</v>
      </c>
    </row>
    <row r="48" spans="3:16" ht="17" x14ac:dyDescent="0.2">
      <c r="C48" s="3" t="s">
        <v>9</v>
      </c>
      <c r="D48" s="4">
        <v>1</v>
      </c>
      <c r="E48" s="4" t="s">
        <v>20</v>
      </c>
      <c r="F48" s="4" t="s">
        <v>15</v>
      </c>
      <c r="G48" s="7">
        <v>0.46018223000000003</v>
      </c>
    </row>
    <row r="49" spans="3:7" ht="17" x14ac:dyDescent="0.2">
      <c r="C49" s="3" t="s">
        <v>9</v>
      </c>
      <c r="D49" s="4">
        <v>1</v>
      </c>
      <c r="E49" s="4" t="s">
        <v>21</v>
      </c>
      <c r="F49" s="4" t="s">
        <v>14</v>
      </c>
      <c r="G49" s="7">
        <v>0.97827613999999996</v>
      </c>
    </row>
    <row r="50" spans="3:7" ht="17" x14ac:dyDescent="0.2">
      <c r="C50" s="3" t="s">
        <v>9</v>
      </c>
      <c r="D50" s="4">
        <v>1</v>
      </c>
      <c r="E50" s="4" t="s">
        <v>21</v>
      </c>
      <c r="F50" s="4" t="s">
        <v>15</v>
      </c>
      <c r="G50" s="7">
        <v>0</v>
      </c>
    </row>
    <row r="51" spans="3:7" ht="17" x14ac:dyDescent="0.2">
      <c r="C51" s="3" t="s">
        <v>9</v>
      </c>
      <c r="D51" s="4">
        <v>1</v>
      </c>
      <c r="E51" s="4" t="s">
        <v>22</v>
      </c>
      <c r="F51" s="4" t="s">
        <v>14</v>
      </c>
      <c r="G51" s="7">
        <v>1.2745543500000001</v>
      </c>
    </row>
    <row r="52" spans="3:7" ht="17" x14ac:dyDescent="0.2">
      <c r="C52" s="3" t="s">
        <v>9</v>
      </c>
      <c r="D52" s="4">
        <v>1</v>
      </c>
      <c r="E52" s="4" t="s">
        <v>22</v>
      </c>
      <c r="F52" s="4" t="s">
        <v>15</v>
      </c>
      <c r="G52" s="7">
        <v>0</v>
      </c>
    </row>
    <row r="53" spans="3:7" ht="17" x14ac:dyDescent="0.2">
      <c r="C53" s="3" t="s">
        <v>9</v>
      </c>
      <c r="D53" s="4">
        <v>2</v>
      </c>
      <c r="E53" s="4" t="s">
        <v>20</v>
      </c>
      <c r="F53" s="4" t="s">
        <v>14</v>
      </c>
      <c r="G53" s="7">
        <v>0.43709795899999998</v>
      </c>
    </row>
    <row r="54" spans="3:7" ht="17" x14ac:dyDescent="0.2">
      <c r="C54" s="3" t="s">
        <v>9</v>
      </c>
      <c r="D54" s="4">
        <v>2</v>
      </c>
      <c r="E54" s="4" t="s">
        <v>20</v>
      </c>
      <c r="F54" s="4" t="s">
        <v>15</v>
      </c>
      <c r="G54" s="7">
        <v>0.68251408099999999</v>
      </c>
    </row>
    <row r="55" spans="3:7" ht="17" x14ac:dyDescent="0.2">
      <c r="C55" s="3" t="s">
        <v>9</v>
      </c>
      <c r="D55" s="4">
        <v>2</v>
      </c>
      <c r="E55" s="4" t="s">
        <v>21</v>
      </c>
      <c r="F55" s="4" t="s">
        <v>14</v>
      </c>
      <c r="G55" s="7">
        <v>0.90351097400000002</v>
      </c>
    </row>
    <row r="56" spans="3:7" ht="17" x14ac:dyDescent="0.2">
      <c r="C56" s="3" t="s">
        <v>9</v>
      </c>
      <c r="D56" s="4">
        <v>2</v>
      </c>
      <c r="E56" s="4" t="s">
        <v>21</v>
      </c>
      <c r="F56" s="4" t="s">
        <v>15</v>
      </c>
      <c r="G56" s="7">
        <v>0</v>
      </c>
    </row>
    <row r="57" spans="3:7" ht="17" x14ac:dyDescent="0.2">
      <c r="C57" s="3" t="s">
        <v>9</v>
      </c>
      <c r="D57" s="4">
        <v>2</v>
      </c>
      <c r="E57" s="4" t="s">
        <v>22</v>
      </c>
      <c r="F57" s="4" t="s">
        <v>14</v>
      </c>
      <c r="G57" s="7">
        <v>0.83959125400000001</v>
      </c>
    </row>
    <row r="58" spans="3:7" ht="17" x14ac:dyDescent="0.2">
      <c r="C58" s="3" t="s">
        <v>9</v>
      </c>
      <c r="D58" s="4">
        <v>2</v>
      </c>
      <c r="E58" s="4" t="s">
        <v>22</v>
      </c>
      <c r="F58" s="4" t="s">
        <v>15</v>
      </c>
      <c r="G58" s="7">
        <v>0</v>
      </c>
    </row>
    <row r="59" spans="3:7" ht="17" x14ac:dyDescent="0.2">
      <c r="C59" s="3" t="s">
        <v>9</v>
      </c>
      <c r="D59" s="4">
        <v>3</v>
      </c>
      <c r="E59" s="4" t="s">
        <v>20</v>
      </c>
      <c r="F59" s="4" t="s">
        <v>14</v>
      </c>
      <c r="G59" s="7">
        <v>0.45345579000000003</v>
      </c>
    </row>
    <row r="60" spans="3:7" ht="17" x14ac:dyDescent="0.2">
      <c r="C60" s="3" t="s">
        <v>9</v>
      </c>
      <c r="D60" s="4">
        <v>3</v>
      </c>
      <c r="E60" s="4" t="s">
        <v>20</v>
      </c>
      <c r="F60" s="4" t="s">
        <v>15</v>
      </c>
      <c r="G60" s="7">
        <v>1.1319638000000001</v>
      </c>
    </row>
    <row r="61" spans="3:7" ht="17" x14ac:dyDescent="0.2">
      <c r="C61" s="3" t="s">
        <v>9</v>
      </c>
      <c r="D61" s="4">
        <v>3</v>
      </c>
      <c r="E61" s="4" t="s">
        <v>21</v>
      </c>
      <c r="F61" s="4" t="s">
        <v>14</v>
      </c>
      <c r="G61" s="7">
        <v>1.5878974400000001</v>
      </c>
    </row>
    <row r="62" spans="3:7" ht="17" x14ac:dyDescent="0.2">
      <c r="C62" s="3" t="s">
        <v>9</v>
      </c>
      <c r="D62" s="4">
        <v>3</v>
      </c>
      <c r="E62" s="4" t="s">
        <v>21</v>
      </c>
      <c r="F62" s="4" t="s">
        <v>15</v>
      </c>
      <c r="G62" s="7">
        <v>0</v>
      </c>
    </row>
    <row r="63" spans="3:7" ht="17" x14ac:dyDescent="0.2">
      <c r="C63" s="3" t="s">
        <v>9</v>
      </c>
      <c r="D63" s="4">
        <v>3</v>
      </c>
      <c r="E63" s="4" t="s">
        <v>22</v>
      </c>
      <c r="F63" s="4" t="s">
        <v>14</v>
      </c>
      <c r="G63" s="7">
        <v>1.7117129099999999</v>
      </c>
    </row>
    <row r="64" spans="3:7" ht="17" x14ac:dyDescent="0.2">
      <c r="C64" s="3" t="s">
        <v>9</v>
      </c>
      <c r="D64" s="4">
        <v>3</v>
      </c>
      <c r="E64" s="4" t="s">
        <v>22</v>
      </c>
      <c r="F64" s="4" t="s">
        <v>15</v>
      </c>
      <c r="G64" s="7">
        <v>0</v>
      </c>
    </row>
    <row r="65" spans="7:7" x14ac:dyDescent="0.2">
      <c r="G65" s="5"/>
    </row>
    <row r="66" spans="7:7" x14ac:dyDescent="0.2">
      <c r="G66" s="5"/>
    </row>
    <row r="67" spans="7:7" x14ac:dyDescent="0.2">
      <c r="G67" s="5"/>
    </row>
    <row r="68" spans="7:7" x14ac:dyDescent="0.2">
      <c r="G68" s="5"/>
    </row>
    <row r="69" spans="7:7" x14ac:dyDescent="0.2">
      <c r="G69" s="5"/>
    </row>
    <row r="70" spans="7:7" x14ac:dyDescent="0.2">
      <c r="G70" s="5"/>
    </row>
    <row r="71" spans="7:7" x14ac:dyDescent="0.2">
      <c r="G71" s="5"/>
    </row>
    <row r="72" spans="7:7" x14ac:dyDescent="0.2">
      <c r="G72" s="5"/>
    </row>
    <row r="73" spans="7:7" x14ac:dyDescent="0.2">
      <c r="G73" s="5"/>
    </row>
    <row r="74" spans="7:7" x14ac:dyDescent="0.2">
      <c r="G74" s="5"/>
    </row>
    <row r="75" spans="7:7" x14ac:dyDescent="0.2">
      <c r="G75" s="5"/>
    </row>
    <row r="76" spans="7:7" x14ac:dyDescent="0.2">
      <c r="G76" s="5"/>
    </row>
    <row r="77" spans="7:7" x14ac:dyDescent="0.2">
      <c r="G77" s="5"/>
    </row>
    <row r="78" spans="7:7" x14ac:dyDescent="0.2">
      <c r="G78" s="5"/>
    </row>
    <row r="79" spans="7:7" x14ac:dyDescent="0.2">
      <c r="G79" s="5"/>
    </row>
    <row r="80" spans="7:7" x14ac:dyDescent="0.2">
      <c r="G80" s="5"/>
    </row>
    <row r="81" spans="7:7" x14ac:dyDescent="0.2">
      <c r="G81" s="5"/>
    </row>
    <row r="82" spans="7:7" x14ac:dyDescent="0.2">
      <c r="G82" s="5"/>
    </row>
    <row r="83" spans="7:7" x14ac:dyDescent="0.2">
      <c r="G83" s="5"/>
    </row>
    <row r="84" spans="7:7" x14ac:dyDescent="0.2">
      <c r="G84" s="5"/>
    </row>
    <row r="85" spans="7:7" x14ac:dyDescent="0.2">
      <c r="G85" s="5"/>
    </row>
  </sheetData>
  <mergeCells count="1">
    <mergeCell ref="K28:O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74FD-CE3A-4979-852E-8C84226E0C60}">
  <dimension ref="A1:AE34"/>
  <sheetViews>
    <sheetView tabSelected="1" workbookViewId="0">
      <selection activeCell="B33" sqref="B33"/>
    </sheetView>
  </sheetViews>
  <sheetFormatPr baseColWidth="10" defaultColWidth="8.83203125" defaultRowHeight="16" x14ac:dyDescent="0.2"/>
  <cols>
    <col min="1" max="17" width="8.83203125" style="1"/>
    <col min="18" max="18" width="17" style="1" customWidth="1"/>
    <col min="19" max="19" width="6.5" style="1" bestFit="1" customWidth="1"/>
    <col min="20" max="20" width="11.5" style="1" bestFit="1" customWidth="1"/>
    <col min="21" max="21" width="8.1640625" style="1" bestFit="1" customWidth="1"/>
    <col min="22" max="22" width="19.83203125" style="1" bestFit="1" customWidth="1"/>
    <col min="23" max="23" width="8.83203125" style="1"/>
    <col min="24" max="24" width="11.6640625" style="1" bestFit="1" customWidth="1"/>
    <col min="25" max="25" width="8.83203125" style="1"/>
    <col min="26" max="26" width="11.6640625" style="1" bestFit="1" customWidth="1"/>
    <col min="27" max="16384" width="8.83203125" style="1"/>
  </cols>
  <sheetData>
    <row r="1" spans="1:31" x14ac:dyDescent="0.2">
      <c r="A1" s="1" t="s">
        <v>56</v>
      </c>
    </row>
    <row r="4" spans="1:31" x14ac:dyDescent="0.2">
      <c r="R4" s="1" t="s">
        <v>49</v>
      </c>
    </row>
    <row r="5" spans="1:31" x14ac:dyDescent="0.2">
      <c r="A5" s="1" t="s">
        <v>23</v>
      </c>
      <c r="R5" s="2" t="s">
        <v>12</v>
      </c>
      <c r="S5" s="2" t="s">
        <v>37</v>
      </c>
      <c r="T5" s="2" t="s">
        <v>35</v>
      </c>
      <c r="U5" s="2" t="s">
        <v>15</v>
      </c>
      <c r="V5" s="2" t="s">
        <v>50</v>
      </c>
      <c r="X5" s="12"/>
      <c r="Y5" s="12"/>
      <c r="Z5" s="12"/>
      <c r="AA5" s="12"/>
      <c r="AB5" s="12"/>
      <c r="AC5" s="12"/>
      <c r="AD5" s="12"/>
      <c r="AE5" s="12"/>
    </row>
    <row r="6" spans="1:31" x14ac:dyDescent="0.2">
      <c r="A6" s="1" t="s">
        <v>24</v>
      </c>
      <c r="R6" s="4" t="s">
        <v>34</v>
      </c>
      <c r="S6" s="4"/>
      <c r="T6" s="10">
        <v>98.069000000000003</v>
      </c>
      <c r="U6" s="10">
        <v>0</v>
      </c>
      <c r="V6" s="15">
        <f t="shared" ref="V6:V8" si="0">U6/(T6+U6)</f>
        <v>0</v>
      </c>
      <c r="X6" s="12"/>
      <c r="Y6" s="13"/>
      <c r="Z6" s="13"/>
      <c r="AA6" s="13"/>
      <c r="AB6" s="13"/>
      <c r="AC6" s="13"/>
      <c r="AD6" s="13"/>
      <c r="AE6" s="14"/>
    </row>
    <row r="7" spans="1:31" x14ac:dyDescent="0.2">
      <c r="A7" s="1" t="s">
        <v>25</v>
      </c>
      <c r="R7" s="4" t="s">
        <v>46</v>
      </c>
      <c r="S7" s="4" t="s">
        <v>38</v>
      </c>
      <c r="T7" s="10">
        <v>49.652999999999999</v>
      </c>
      <c r="U7" s="10">
        <v>0</v>
      </c>
      <c r="V7" s="15">
        <f t="shared" si="0"/>
        <v>0</v>
      </c>
      <c r="X7" s="12"/>
      <c r="Y7" s="13"/>
      <c r="Z7" s="13"/>
      <c r="AA7" s="13"/>
      <c r="AB7" s="13"/>
      <c r="AC7" s="13"/>
      <c r="AD7" s="13"/>
      <c r="AE7" s="14"/>
    </row>
    <row r="8" spans="1:31" x14ac:dyDescent="0.2">
      <c r="R8" s="4" t="s">
        <v>46</v>
      </c>
      <c r="S8" s="4" t="s">
        <v>41</v>
      </c>
      <c r="T8" s="10">
        <v>35.606000000000002</v>
      </c>
      <c r="U8" s="10">
        <v>0</v>
      </c>
      <c r="V8" s="15">
        <f t="shared" si="0"/>
        <v>0</v>
      </c>
      <c r="X8" s="12"/>
      <c r="Y8" s="13"/>
      <c r="Z8" s="13"/>
      <c r="AA8" s="13"/>
      <c r="AB8" s="13"/>
      <c r="AC8" s="13"/>
      <c r="AD8" s="13"/>
      <c r="AE8" s="14"/>
    </row>
    <row r="9" spans="1:31" x14ac:dyDescent="0.2">
      <c r="R9" s="4" t="s">
        <v>36</v>
      </c>
      <c r="S9" s="4" t="s">
        <v>38</v>
      </c>
      <c r="T9" s="16">
        <v>182.899</v>
      </c>
      <c r="U9" s="16">
        <v>131.48500000000001</v>
      </c>
      <c r="V9" s="15">
        <f>U9/(T9+U9)</f>
        <v>0.41823057153035781</v>
      </c>
      <c r="X9" s="12"/>
      <c r="Y9" s="13"/>
      <c r="Z9" s="13"/>
      <c r="AA9" s="13"/>
      <c r="AB9" s="13"/>
      <c r="AC9" s="13"/>
      <c r="AD9" s="13"/>
      <c r="AE9" s="14"/>
    </row>
    <row r="10" spans="1:31" x14ac:dyDescent="0.2">
      <c r="R10" s="4" t="s">
        <v>36</v>
      </c>
      <c r="S10" s="4" t="s">
        <v>41</v>
      </c>
      <c r="T10" s="10">
        <v>142.929</v>
      </c>
      <c r="U10" s="10">
        <v>0</v>
      </c>
      <c r="V10" s="15">
        <f t="shared" ref="V10:V26" si="1">U10/(T10+U10)</f>
        <v>0</v>
      </c>
      <c r="X10" s="12"/>
      <c r="Y10" s="13"/>
      <c r="Z10" s="13"/>
      <c r="AA10" s="13"/>
      <c r="AB10" s="13"/>
      <c r="AC10" s="13"/>
      <c r="AD10" s="13"/>
      <c r="AE10" s="14"/>
    </row>
    <row r="11" spans="1:31" x14ac:dyDescent="0.2">
      <c r="R11" s="4" t="s">
        <v>39</v>
      </c>
      <c r="S11" s="4" t="s">
        <v>38</v>
      </c>
      <c r="T11" s="16">
        <v>150.02000000000001</v>
      </c>
      <c r="U11" s="16">
        <v>116.566</v>
      </c>
      <c r="V11" s="15">
        <f t="shared" si="1"/>
        <v>0.43725476956779424</v>
      </c>
      <c r="X11" s="12"/>
      <c r="Y11" s="13"/>
      <c r="Z11" s="13"/>
      <c r="AA11" s="13"/>
      <c r="AB11" s="13"/>
      <c r="AC11" s="13"/>
      <c r="AD11" s="13"/>
      <c r="AE11" s="14"/>
    </row>
    <row r="12" spans="1:31" x14ac:dyDescent="0.2">
      <c r="R12" s="4" t="s">
        <v>39</v>
      </c>
      <c r="S12" s="4" t="s">
        <v>41</v>
      </c>
      <c r="T12" s="10">
        <v>84.635999999999996</v>
      </c>
      <c r="U12" s="10">
        <v>0</v>
      </c>
      <c r="V12" s="15">
        <f t="shared" si="1"/>
        <v>0</v>
      </c>
      <c r="X12" s="12"/>
      <c r="Y12" s="13"/>
      <c r="Z12" s="13"/>
      <c r="AA12" s="13"/>
      <c r="AB12" s="13"/>
      <c r="AC12" s="13"/>
      <c r="AD12" s="13"/>
      <c r="AE12" s="14"/>
    </row>
    <row r="13" spans="1:31" x14ac:dyDescent="0.2">
      <c r="R13" s="4" t="s">
        <v>47</v>
      </c>
      <c r="S13" s="4" t="s">
        <v>38</v>
      </c>
      <c r="T13" s="16">
        <v>67.231999999999999</v>
      </c>
      <c r="U13" s="16">
        <v>0</v>
      </c>
      <c r="V13" s="15">
        <f t="shared" si="1"/>
        <v>0</v>
      </c>
      <c r="X13" s="12"/>
      <c r="Y13" s="13"/>
      <c r="Z13" s="13"/>
      <c r="AA13" s="13"/>
      <c r="AB13" s="13"/>
      <c r="AC13" s="13"/>
      <c r="AD13" s="13"/>
      <c r="AE13" s="14"/>
    </row>
    <row r="14" spans="1:31" x14ac:dyDescent="0.2">
      <c r="R14" s="4" t="s">
        <v>47</v>
      </c>
      <c r="S14" s="4" t="s">
        <v>41</v>
      </c>
      <c r="T14" s="10">
        <v>86.646000000000001</v>
      </c>
      <c r="U14" s="10">
        <v>0</v>
      </c>
      <c r="V14" s="15">
        <f t="shared" si="1"/>
        <v>0</v>
      </c>
      <c r="X14" s="12"/>
      <c r="Y14" s="13"/>
      <c r="Z14" s="13"/>
      <c r="AA14" s="13"/>
      <c r="AB14" s="13"/>
      <c r="AC14" s="13"/>
      <c r="AD14" s="13"/>
      <c r="AE14" s="14"/>
    </row>
    <row r="15" spans="1:31" x14ac:dyDescent="0.2">
      <c r="R15" s="4" t="s">
        <v>40</v>
      </c>
      <c r="S15" s="4" t="s">
        <v>38</v>
      </c>
      <c r="T15" s="10">
        <v>140.31200000000001</v>
      </c>
      <c r="U15" s="10">
        <v>0</v>
      </c>
      <c r="V15" s="15">
        <f t="shared" si="1"/>
        <v>0</v>
      </c>
      <c r="X15" s="12"/>
      <c r="Y15" s="13"/>
      <c r="Z15" s="13"/>
      <c r="AA15" s="13"/>
      <c r="AB15" s="13"/>
      <c r="AC15" s="13"/>
      <c r="AD15" s="13"/>
      <c r="AE15" s="14"/>
    </row>
    <row r="16" spans="1:31" ht="17" customHeight="1" x14ac:dyDescent="0.2">
      <c r="R16" s="4" t="s">
        <v>40</v>
      </c>
      <c r="S16" s="4" t="s">
        <v>41</v>
      </c>
      <c r="T16" s="16">
        <v>119.562</v>
      </c>
      <c r="U16" s="16">
        <v>57.603999999999999</v>
      </c>
      <c r="V16" s="15">
        <f t="shared" si="1"/>
        <v>0.32514139281803506</v>
      </c>
      <c r="X16" s="12"/>
      <c r="Y16" s="13"/>
      <c r="Z16" s="13"/>
      <c r="AA16" s="13"/>
      <c r="AB16" s="13"/>
      <c r="AC16" s="13"/>
      <c r="AD16" s="13"/>
      <c r="AE16" s="14"/>
    </row>
    <row r="17" spans="18:31" x14ac:dyDescent="0.2">
      <c r="R17" s="4" t="s">
        <v>42</v>
      </c>
      <c r="S17" s="4" t="s">
        <v>38</v>
      </c>
      <c r="T17" s="10">
        <v>0</v>
      </c>
      <c r="U17" s="10">
        <v>93.771000000000001</v>
      </c>
      <c r="V17" s="15">
        <f t="shared" si="1"/>
        <v>1</v>
      </c>
      <c r="X17" s="12"/>
      <c r="Y17" s="13"/>
      <c r="Z17" s="13"/>
      <c r="AA17" s="13"/>
      <c r="AB17" s="13"/>
      <c r="AC17" s="13"/>
      <c r="AD17" s="13"/>
      <c r="AE17" s="14"/>
    </row>
    <row r="18" spans="18:31" x14ac:dyDescent="0.2">
      <c r="R18" s="4" t="s">
        <v>42</v>
      </c>
      <c r="S18" s="4" t="s">
        <v>41</v>
      </c>
      <c r="T18" s="16">
        <v>7.8120000000000003</v>
      </c>
      <c r="U18" s="16">
        <v>93.625</v>
      </c>
      <c r="V18" s="15">
        <f t="shared" si="1"/>
        <v>0.92298668138844797</v>
      </c>
      <c r="X18" s="12"/>
      <c r="Y18" s="13"/>
      <c r="Z18" s="13"/>
      <c r="AA18" s="13"/>
      <c r="AB18" s="13"/>
      <c r="AC18" s="13"/>
      <c r="AD18" s="13"/>
      <c r="AE18" s="14"/>
    </row>
    <row r="19" spans="18:31" x14ac:dyDescent="0.2">
      <c r="R19" s="4" t="s">
        <v>43</v>
      </c>
      <c r="S19" s="4" t="s">
        <v>38</v>
      </c>
      <c r="T19" s="10">
        <v>177.583</v>
      </c>
      <c r="U19" s="10">
        <v>0</v>
      </c>
      <c r="V19" s="15">
        <f t="shared" si="1"/>
        <v>0</v>
      </c>
      <c r="X19" s="12"/>
      <c r="Y19" s="13"/>
      <c r="Z19" s="13"/>
      <c r="AA19" s="13"/>
      <c r="AB19" s="13"/>
      <c r="AC19" s="13"/>
      <c r="AD19" s="13"/>
      <c r="AE19" s="14"/>
    </row>
    <row r="20" spans="18:31" x14ac:dyDescent="0.2">
      <c r="R20" s="4" t="s">
        <v>43</v>
      </c>
      <c r="S20" s="4" t="s">
        <v>41</v>
      </c>
      <c r="T20" s="16">
        <v>160.83000000000001</v>
      </c>
      <c r="U20" s="16">
        <v>115.021</v>
      </c>
      <c r="V20" s="15">
        <f t="shared" si="1"/>
        <v>0.4169678558352154</v>
      </c>
      <c r="X20" s="12"/>
      <c r="Y20" s="13"/>
      <c r="Z20" s="13"/>
      <c r="AA20" s="13"/>
      <c r="AB20" s="13"/>
      <c r="AC20" s="13"/>
      <c r="AD20" s="13"/>
      <c r="AE20" s="14"/>
    </row>
    <row r="21" spans="18:31" x14ac:dyDescent="0.2">
      <c r="R21" s="4" t="s">
        <v>44</v>
      </c>
      <c r="S21" s="4" t="s">
        <v>38</v>
      </c>
      <c r="T21" s="16">
        <v>170.69800000000001</v>
      </c>
      <c r="U21" s="16">
        <v>54.603999999999999</v>
      </c>
      <c r="V21" s="15">
        <f t="shared" si="1"/>
        <v>0.24235914461478369</v>
      </c>
      <c r="X21" s="12"/>
      <c r="Y21" s="13"/>
      <c r="Z21" s="13"/>
      <c r="AA21" s="13"/>
      <c r="AB21" s="13"/>
      <c r="AC21" s="13"/>
      <c r="AD21" s="13"/>
      <c r="AE21" s="14"/>
    </row>
    <row r="22" spans="18:31" x14ac:dyDescent="0.2">
      <c r="R22" s="4" t="s">
        <v>44</v>
      </c>
      <c r="S22" s="4" t="s">
        <v>41</v>
      </c>
      <c r="T22" s="16">
        <v>59.014000000000003</v>
      </c>
      <c r="U22" s="16">
        <v>141.35400000000001</v>
      </c>
      <c r="V22" s="15">
        <f t="shared" si="1"/>
        <v>0.70547193164577171</v>
      </c>
      <c r="X22" s="12"/>
      <c r="Y22" s="13"/>
      <c r="Z22" s="13"/>
      <c r="AA22" s="13"/>
      <c r="AB22" s="13"/>
      <c r="AC22" s="13"/>
      <c r="AD22" s="13"/>
      <c r="AE22" s="14"/>
    </row>
    <row r="23" spans="18:31" x14ac:dyDescent="0.2">
      <c r="R23" s="4" t="s">
        <v>45</v>
      </c>
      <c r="S23" s="4" t="s">
        <v>38</v>
      </c>
      <c r="T23" s="10">
        <v>0</v>
      </c>
      <c r="U23" s="10">
        <v>127.74</v>
      </c>
      <c r="V23" s="15">
        <f t="shared" si="1"/>
        <v>1</v>
      </c>
      <c r="X23" s="12"/>
      <c r="Y23" s="13"/>
      <c r="Z23" s="13"/>
      <c r="AA23" s="13"/>
      <c r="AB23" s="13"/>
      <c r="AC23" s="13"/>
      <c r="AD23" s="13"/>
      <c r="AE23" s="14"/>
    </row>
    <row r="24" spans="18:31" x14ac:dyDescent="0.2">
      <c r="R24" s="4" t="s">
        <v>45</v>
      </c>
      <c r="S24" s="4" t="s">
        <v>41</v>
      </c>
      <c r="T24" s="16">
        <v>6.8959999999999999</v>
      </c>
      <c r="U24" s="16">
        <v>110.98</v>
      </c>
      <c r="V24" s="15">
        <f t="shared" si="1"/>
        <v>0.94149784519325397</v>
      </c>
    </row>
    <row r="25" spans="18:31" x14ac:dyDescent="0.2">
      <c r="R25" s="4" t="s">
        <v>48</v>
      </c>
      <c r="S25" s="4" t="s">
        <v>38</v>
      </c>
      <c r="T25" s="16">
        <v>182.35400000000001</v>
      </c>
      <c r="U25" s="16">
        <v>190.59399999999999</v>
      </c>
      <c r="V25" s="15">
        <f t="shared" si="1"/>
        <v>0.51104711648808954</v>
      </c>
    </row>
    <row r="26" spans="18:31" x14ac:dyDescent="0.2">
      <c r="R26" s="4" t="s">
        <v>48</v>
      </c>
      <c r="S26" s="4" t="s">
        <v>41</v>
      </c>
      <c r="T26" s="16">
        <v>0</v>
      </c>
      <c r="U26" s="10">
        <v>196.03100000000001</v>
      </c>
      <c r="V26" s="15">
        <f t="shared" si="1"/>
        <v>1</v>
      </c>
    </row>
    <row r="34" spans="3:3" x14ac:dyDescent="0.2">
      <c r="C34" s="1" t="s">
        <v>51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88B8E-6403-104C-819C-2A7F64637BBB}">
  <dimension ref="A1:A2"/>
  <sheetViews>
    <sheetView zoomScale="130" zoomScaleNormal="130" workbookViewId="0">
      <selection activeCell="A2" sqref="A2"/>
    </sheetView>
  </sheetViews>
  <sheetFormatPr baseColWidth="10" defaultColWidth="10.83203125" defaultRowHeight="16" x14ac:dyDescent="0.2"/>
  <cols>
    <col min="1" max="16384" width="10.83203125" style="1"/>
  </cols>
  <sheetData>
    <row r="1" spans="1:1" x14ac:dyDescent="0.2">
      <c r="A1" s="1" t="s">
        <v>53</v>
      </c>
    </row>
    <row r="2" spans="1:1" x14ac:dyDescent="0.2">
      <c r="A2" s="1" t="s">
        <v>52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419D5-9717-4BBE-A3D6-7D870D6D7BB4}">
  <dimension ref="A1:N49"/>
  <sheetViews>
    <sheetView zoomScale="80" zoomScaleNormal="80" workbookViewId="0">
      <selection activeCell="A2" sqref="A2"/>
    </sheetView>
  </sheetViews>
  <sheetFormatPr baseColWidth="10" defaultColWidth="8.83203125" defaultRowHeight="16" x14ac:dyDescent="0.2"/>
  <cols>
    <col min="1" max="2" width="8.83203125" style="1"/>
    <col min="3" max="3" width="9.5" style="1" bestFit="1" customWidth="1"/>
    <col min="4" max="4" width="10" style="1" bestFit="1" customWidth="1"/>
    <col min="5" max="5" width="11.5" style="1" bestFit="1" customWidth="1"/>
    <col min="6" max="6" width="36" style="1" bestFit="1" customWidth="1"/>
    <col min="7" max="7" width="13.33203125" style="1" bestFit="1" customWidth="1"/>
    <col min="8" max="8" width="16.1640625" style="1" bestFit="1" customWidth="1"/>
    <col min="9" max="9" width="13.33203125" style="1" bestFit="1" customWidth="1"/>
    <col min="10" max="10" width="12.83203125" style="1" bestFit="1" customWidth="1"/>
    <col min="11" max="11" width="14.5" style="1" bestFit="1" customWidth="1"/>
    <col min="12" max="12" width="12.83203125" style="1" bestFit="1" customWidth="1"/>
    <col min="13" max="13" width="7.5" style="1" bestFit="1" customWidth="1"/>
    <col min="14" max="14" width="5.83203125" style="1" bestFit="1" customWidth="1"/>
    <col min="15" max="16384" width="8.83203125" style="1"/>
  </cols>
  <sheetData>
    <row r="1" spans="1:1" x14ac:dyDescent="0.2">
      <c r="A1" s="1" t="s">
        <v>55</v>
      </c>
    </row>
    <row r="20" spans="2:14" x14ac:dyDescent="0.2">
      <c r="C20" s="9" t="s">
        <v>26</v>
      </c>
      <c r="I20" s="9" t="s">
        <v>27</v>
      </c>
    </row>
    <row r="21" spans="2:14" x14ac:dyDescent="0.2">
      <c r="C21" s="9"/>
    </row>
    <row r="22" spans="2:14" x14ac:dyDescent="0.2">
      <c r="C22" s="2" t="s">
        <v>12</v>
      </c>
      <c r="D22" s="2" t="s">
        <v>2</v>
      </c>
      <c r="E22" s="2" t="s">
        <v>1</v>
      </c>
      <c r="F22" s="2" t="s">
        <v>13</v>
      </c>
      <c r="J22" s="17" t="s">
        <v>33</v>
      </c>
      <c r="K22" s="17"/>
      <c r="L22" s="17"/>
      <c r="M22" s="17"/>
      <c r="N22" s="17"/>
    </row>
    <row r="23" spans="2:14" ht="17" x14ac:dyDescent="0.2">
      <c r="C23" s="3" t="s">
        <v>3</v>
      </c>
      <c r="D23" s="4">
        <v>1</v>
      </c>
      <c r="E23" s="3" t="s">
        <v>14</v>
      </c>
      <c r="F23" s="11">
        <v>1</v>
      </c>
      <c r="I23" s="2" t="s">
        <v>12</v>
      </c>
      <c r="J23" s="2" t="s">
        <v>28</v>
      </c>
      <c r="K23" s="2" t="s">
        <v>29</v>
      </c>
      <c r="L23" s="2" t="s">
        <v>30</v>
      </c>
      <c r="M23" s="2" t="s">
        <v>31</v>
      </c>
      <c r="N23" s="2" t="s">
        <v>32</v>
      </c>
    </row>
    <row r="24" spans="2:14" ht="17" x14ac:dyDescent="0.2">
      <c r="C24" s="3" t="s">
        <v>5</v>
      </c>
      <c r="D24" s="4">
        <v>1</v>
      </c>
      <c r="E24" s="3" t="s">
        <v>14</v>
      </c>
      <c r="F24" s="11">
        <v>0.82879585</v>
      </c>
      <c r="I24" s="3" t="s">
        <v>3</v>
      </c>
      <c r="J24" s="8">
        <v>0</v>
      </c>
      <c r="K24" s="8">
        <v>0</v>
      </c>
      <c r="L24" s="8">
        <v>0</v>
      </c>
      <c r="M24" s="8">
        <f>AVERAGE(J24:L24)</f>
        <v>0</v>
      </c>
      <c r="N24" s="8">
        <f>STDEV(J24:L24)</f>
        <v>0</v>
      </c>
    </row>
    <row r="25" spans="2:14" ht="17" x14ac:dyDescent="0.2">
      <c r="C25" s="3" t="s">
        <v>6</v>
      </c>
      <c r="D25" s="4">
        <v>1</v>
      </c>
      <c r="E25" s="3" t="s">
        <v>14</v>
      </c>
      <c r="F25" s="11">
        <v>0.59958389999999995</v>
      </c>
      <c r="I25" s="3" t="s">
        <v>5</v>
      </c>
      <c r="J25" s="8">
        <v>0</v>
      </c>
      <c r="K25" s="8">
        <v>0</v>
      </c>
      <c r="L25" s="8">
        <v>0</v>
      </c>
      <c r="M25" s="8">
        <f t="shared" ref="M25:M29" si="0">AVERAGE(J25:L25)</f>
        <v>0</v>
      </c>
      <c r="N25" s="8">
        <f t="shared" ref="N25:N30" si="1">STDEV(J25:L25)</f>
        <v>0</v>
      </c>
    </row>
    <row r="26" spans="2:14" ht="17" x14ac:dyDescent="0.2">
      <c r="C26" s="3" t="s">
        <v>7</v>
      </c>
      <c r="D26" s="4">
        <v>1</v>
      </c>
      <c r="E26" s="3" t="s">
        <v>14</v>
      </c>
      <c r="F26" s="11">
        <v>2.6476322799999998</v>
      </c>
      <c r="I26" s="3" t="s">
        <v>6</v>
      </c>
      <c r="J26" s="8">
        <v>0</v>
      </c>
      <c r="K26" s="8">
        <v>0</v>
      </c>
      <c r="L26" s="8">
        <v>0</v>
      </c>
      <c r="M26" s="8">
        <f t="shared" si="0"/>
        <v>0</v>
      </c>
      <c r="N26" s="8">
        <f t="shared" si="1"/>
        <v>0</v>
      </c>
    </row>
    <row r="27" spans="2:14" ht="17" x14ac:dyDescent="0.2">
      <c r="C27" s="3" t="s">
        <v>8</v>
      </c>
      <c r="D27" s="4">
        <v>1</v>
      </c>
      <c r="E27" s="3" t="s">
        <v>14</v>
      </c>
      <c r="F27" s="11">
        <v>0.33809317999999999</v>
      </c>
      <c r="I27" s="3" t="s">
        <v>7</v>
      </c>
      <c r="J27" s="8">
        <v>0</v>
      </c>
      <c r="K27" s="8">
        <v>0</v>
      </c>
      <c r="L27" s="8">
        <v>0</v>
      </c>
      <c r="M27" s="8">
        <f t="shared" si="0"/>
        <v>0</v>
      </c>
      <c r="N27" s="8">
        <f t="shared" si="1"/>
        <v>0</v>
      </c>
    </row>
    <row r="28" spans="2:14" ht="17" x14ac:dyDescent="0.2">
      <c r="C28" s="3" t="s">
        <v>9</v>
      </c>
      <c r="D28" s="4">
        <v>1</v>
      </c>
      <c r="E28" s="3" t="s">
        <v>15</v>
      </c>
      <c r="F28" s="11">
        <v>5.6189910000000003E-2</v>
      </c>
      <c r="I28" s="3" t="s">
        <v>8</v>
      </c>
      <c r="J28" s="8">
        <v>0</v>
      </c>
      <c r="K28" s="8">
        <v>0</v>
      </c>
      <c r="L28" s="8">
        <v>0</v>
      </c>
      <c r="M28" s="8">
        <f t="shared" si="0"/>
        <v>0</v>
      </c>
      <c r="N28" s="8">
        <f t="shared" si="1"/>
        <v>0</v>
      </c>
    </row>
    <row r="29" spans="2:14" ht="17" x14ac:dyDescent="0.2">
      <c r="C29" s="3" t="s">
        <v>9</v>
      </c>
      <c r="D29" s="4">
        <v>1</v>
      </c>
      <c r="E29" s="3" t="s">
        <v>14</v>
      </c>
      <c r="F29" s="11">
        <v>0.17045057999999999</v>
      </c>
      <c r="I29" s="3" t="s">
        <v>9</v>
      </c>
      <c r="J29" s="8">
        <f>F28/(F28+F29)</f>
        <v>0.24792529349014381</v>
      </c>
      <c r="K29" s="8">
        <f>F37/(F37+F38)</f>
        <v>0.26555419408916475</v>
      </c>
      <c r="L29" s="8">
        <f>F46/(F46+F47)</f>
        <v>0.22434207981947357</v>
      </c>
      <c r="M29" s="8">
        <f t="shared" si="0"/>
        <v>0.24594052246626066</v>
      </c>
      <c r="N29" s="8">
        <f t="shared" si="1"/>
        <v>2.067762263069561E-2</v>
      </c>
    </row>
    <row r="30" spans="2:14" ht="17" x14ac:dyDescent="0.2">
      <c r="C30" s="3" t="s">
        <v>11</v>
      </c>
      <c r="D30" s="4">
        <v>1</v>
      </c>
      <c r="E30" s="3" t="s">
        <v>15</v>
      </c>
      <c r="F30" s="11">
        <v>0.12180346</v>
      </c>
      <c r="I30" s="3" t="s">
        <v>11</v>
      </c>
      <c r="J30" s="8">
        <f>F30/(F30+F31)</f>
        <v>0.16192614532307165</v>
      </c>
      <c r="K30" s="11">
        <f>F39/(F39+F40)</f>
        <v>0.15351863201595112</v>
      </c>
      <c r="L30" s="8">
        <f>F48/(F48+F49)</f>
        <v>0.15969964800979969</v>
      </c>
      <c r="M30" s="8">
        <f>AVERAGE(J30:L30)</f>
        <v>0.15838147511627415</v>
      </c>
      <c r="N30" s="8">
        <f t="shared" si="1"/>
        <v>4.3560021619911196E-3</v>
      </c>
    </row>
    <row r="31" spans="2:14" ht="17" x14ac:dyDescent="0.2">
      <c r="B31" s="5"/>
      <c r="C31" s="3" t="s">
        <v>11</v>
      </c>
      <c r="D31" s="4">
        <v>1</v>
      </c>
      <c r="E31" s="3" t="s">
        <v>14</v>
      </c>
      <c r="F31" s="11">
        <v>0.63041267999999995</v>
      </c>
      <c r="I31" s="5"/>
    </row>
    <row r="32" spans="2:14" ht="17" x14ac:dyDescent="0.2">
      <c r="C32" s="3" t="s">
        <v>3</v>
      </c>
      <c r="D32" s="4">
        <v>2</v>
      </c>
      <c r="E32" s="3" t="s">
        <v>14</v>
      </c>
      <c r="F32" s="11">
        <v>1</v>
      </c>
      <c r="I32" s="5"/>
    </row>
    <row r="33" spans="3:6" ht="17" x14ac:dyDescent="0.2">
      <c r="C33" s="3" t="s">
        <v>5</v>
      </c>
      <c r="D33" s="4">
        <v>2</v>
      </c>
      <c r="E33" s="3" t="s">
        <v>14</v>
      </c>
      <c r="F33" s="11">
        <v>1.17694561</v>
      </c>
    </row>
    <row r="34" spans="3:6" ht="17" x14ac:dyDescent="0.2">
      <c r="C34" s="3" t="s">
        <v>6</v>
      </c>
      <c r="D34" s="4">
        <v>2</v>
      </c>
      <c r="E34" s="3" t="s">
        <v>14</v>
      </c>
      <c r="F34" s="11">
        <v>0.64446506999999997</v>
      </c>
    </row>
    <row r="35" spans="3:6" ht="17" x14ac:dyDescent="0.2">
      <c r="C35" s="3" t="s">
        <v>7</v>
      </c>
      <c r="D35" s="4">
        <v>2</v>
      </c>
      <c r="E35" s="3" t="s">
        <v>14</v>
      </c>
      <c r="F35" s="11">
        <v>3.9469999599999999</v>
      </c>
    </row>
    <row r="36" spans="3:6" ht="17" x14ac:dyDescent="0.2">
      <c r="C36" s="3" t="s">
        <v>8</v>
      </c>
      <c r="D36" s="4">
        <v>2</v>
      </c>
      <c r="E36" s="3" t="s">
        <v>14</v>
      </c>
      <c r="F36" s="11">
        <v>0.44779865000000002</v>
      </c>
    </row>
    <row r="37" spans="3:6" ht="17" x14ac:dyDescent="0.2">
      <c r="C37" s="3" t="s">
        <v>9</v>
      </c>
      <c r="D37" s="4">
        <v>2</v>
      </c>
      <c r="E37" s="3" t="s">
        <v>15</v>
      </c>
      <c r="F37" s="11">
        <v>0.14029738999999999</v>
      </c>
    </row>
    <row r="38" spans="3:6" ht="17" x14ac:dyDescent="0.2">
      <c r="C38" s="3" t="s">
        <v>9</v>
      </c>
      <c r="D38" s="4">
        <v>2</v>
      </c>
      <c r="E38" s="3" t="s">
        <v>14</v>
      </c>
      <c r="F38" s="11">
        <v>0.38802185</v>
      </c>
    </row>
    <row r="39" spans="3:6" ht="17" x14ac:dyDescent="0.2">
      <c r="C39" s="3" t="s">
        <v>11</v>
      </c>
      <c r="D39" s="4">
        <v>2</v>
      </c>
      <c r="E39" s="3" t="s">
        <v>15</v>
      </c>
      <c r="F39" s="11">
        <v>0.15162844</v>
      </c>
    </row>
    <row r="40" spans="3:6" ht="17" x14ac:dyDescent="0.2">
      <c r="C40" s="3" t="s">
        <v>11</v>
      </c>
      <c r="D40" s="4">
        <v>2</v>
      </c>
      <c r="E40" s="3" t="s">
        <v>14</v>
      </c>
      <c r="F40" s="11">
        <v>0.83605910000000005</v>
      </c>
    </row>
    <row r="41" spans="3:6" ht="17" x14ac:dyDescent="0.2">
      <c r="C41" s="3" t="s">
        <v>3</v>
      </c>
      <c r="D41" s="4">
        <v>3</v>
      </c>
      <c r="E41" s="3" t="s">
        <v>14</v>
      </c>
      <c r="F41" s="11">
        <v>1</v>
      </c>
    </row>
    <row r="42" spans="3:6" ht="17" x14ac:dyDescent="0.2">
      <c r="C42" s="3" t="s">
        <v>5</v>
      </c>
      <c r="D42" s="4">
        <v>3</v>
      </c>
      <c r="E42" s="3" t="s">
        <v>14</v>
      </c>
      <c r="F42" s="11">
        <v>0.85251807000000002</v>
      </c>
    </row>
    <row r="43" spans="3:6" ht="17" x14ac:dyDescent="0.2">
      <c r="C43" s="3" t="s">
        <v>6</v>
      </c>
      <c r="D43" s="4">
        <v>3</v>
      </c>
      <c r="E43" s="3" t="s">
        <v>14</v>
      </c>
      <c r="F43" s="11">
        <v>0.64498942999999997</v>
      </c>
    </row>
    <row r="44" spans="3:6" ht="17" x14ac:dyDescent="0.2">
      <c r="C44" s="3" t="s">
        <v>7</v>
      </c>
      <c r="D44" s="4">
        <v>3</v>
      </c>
      <c r="E44" s="3" t="s">
        <v>14</v>
      </c>
      <c r="F44" s="11">
        <v>1.6214255500000001</v>
      </c>
    </row>
    <row r="45" spans="3:6" ht="17" x14ac:dyDescent="0.2">
      <c r="C45" s="3" t="s">
        <v>8</v>
      </c>
      <c r="D45" s="4">
        <v>3</v>
      </c>
      <c r="E45" s="3" t="s">
        <v>14</v>
      </c>
      <c r="F45" s="11">
        <v>0.43848253999999998</v>
      </c>
    </row>
    <row r="46" spans="3:6" ht="17" x14ac:dyDescent="0.2">
      <c r="C46" s="3" t="s">
        <v>9</v>
      </c>
      <c r="D46" s="4">
        <v>3</v>
      </c>
      <c r="E46" s="3" t="s">
        <v>15</v>
      </c>
      <c r="F46" s="11">
        <v>8.5967710000000003E-2</v>
      </c>
    </row>
    <row r="47" spans="3:6" ht="17" x14ac:dyDescent="0.2">
      <c r="C47" s="3" t="s">
        <v>9</v>
      </c>
      <c r="D47" s="4">
        <v>3</v>
      </c>
      <c r="E47" s="3" t="s">
        <v>14</v>
      </c>
      <c r="F47" s="11">
        <v>0.29723150999999998</v>
      </c>
    </row>
    <row r="48" spans="3:6" ht="17" x14ac:dyDescent="0.2">
      <c r="C48" s="3" t="s">
        <v>11</v>
      </c>
      <c r="D48" s="4">
        <v>3</v>
      </c>
      <c r="E48" s="3" t="s">
        <v>15</v>
      </c>
      <c r="F48" s="11">
        <v>0.12663717999999999</v>
      </c>
    </row>
    <row r="49" spans="3:6" ht="17" x14ac:dyDescent="0.2">
      <c r="C49" s="3" t="s">
        <v>11</v>
      </c>
      <c r="D49" s="4">
        <v>3</v>
      </c>
      <c r="E49" s="3" t="s">
        <v>14</v>
      </c>
      <c r="F49" s="11">
        <v>0.66633376</v>
      </c>
    </row>
  </sheetData>
  <mergeCells count="1">
    <mergeCell ref="J22:N2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AC1EC-AA3F-4DA0-9FB4-26388900A5D5}">
  <dimension ref="A1:O48"/>
  <sheetViews>
    <sheetView zoomScale="120" zoomScaleNormal="120" workbookViewId="0">
      <selection activeCell="A2" sqref="A2"/>
    </sheetView>
  </sheetViews>
  <sheetFormatPr baseColWidth="10" defaultColWidth="8.83203125" defaultRowHeight="16" x14ac:dyDescent="0.2"/>
  <cols>
    <col min="1" max="2" width="8.83203125" style="1"/>
    <col min="3" max="3" width="8.33203125" style="6" bestFit="1" customWidth="1"/>
    <col min="4" max="4" width="8.83203125" style="6" bestFit="1" customWidth="1"/>
    <col min="5" max="5" width="7.83203125" style="6" bestFit="1" customWidth="1"/>
    <col min="6" max="6" width="8.33203125" style="6" bestFit="1" customWidth="1"/>
    <col min="7" max="7" width="33.1640625" style="6" bestFit="1" customWidth="1"/>
    <col min="8" max="10" width="8.83203125" style="1"/>
    <col min="11" max="13" width="11.83203125" style="1" bestFit="1" customWidth="1"/>
    <col min="14" max="14" width="13.83203125" style="1" customWidth="1"/>
    <col min="15" max="16384" width="8.83203125" style="1"/>
  </cols>
  <sheetData>
    <row r="1" spans="1:1" x14ac:dyDescent="0.2">
      <c r="A1" s="1" t="s">
        <v>54</v>
      </c>
    </row>
    <row r="22" spans="3:15" x14ac:dyDescent="0.2">
      <c r="C22" s="9" t="s">
        <v>26</v>
      </c>
      <c r="D22" s="1"/>
      <c r="E22" s="1"/>
      <c r="F22" s="1"/>
      <c r="G22" s="1"/>
      <c r="I22" s="9" t="s">
        <v>27</v>
      </c>
    </row>
    <row r="24" spans="3:15" x14ac:dyDescent="0.2">
      <c r="C24" s="2" t="s">
        <v>12</v>
      </c>
      <c r="D24" s="2" t="s">
        <v>2</v>
      </c>
      <c r="E24" s="2" t="s">
        <v>19</v>
      </c>
      <c r="F24" s="2" t="s">
        <v>1</v>
      </c>
      <c r="G24" s="2" t="s">
        <v>13</v>
      </c>
      <c r="J24" s="17" t="s">
        <v>33</v>
      </c>
      <c r="K24" s="17"/>
      <c r="L24" s="17"/>
      <c r="M24" s="17"/>
      <c r="N24" s="17"/>
    </row>
    <row r="25" spans="3:15" x14ac:dyDescent="0.2">
      <c r="C25" s="4" t="s">
        <v>11</v>
      </c>
      <c r="D25" s="4">
        <v>1</v>
      </c>
      <c r="E25" s="4" t="s">
        <v>16</v>
      </c>
      <c r="F25" s="4" t="s">
        <v>10</v>
      </c>
      <c r="G25" s="3">
        <v>0.34248738000000001</v>
      </c>
      <c r="I25" s="2" t="s">
        <v>12</v>
      </c>
      <c r="J25" s="2" t="s">
        <v>19</v>
      </c>
      <c r="K25" s="2" t="s">
        <v>28</v>
      </c>
      <c r="L25" s="2" t="s">
        <v>29</v>
      </c>
      <c r="M25" s="2" t="s">
        <v>30</v>
      </c>
      <c r="N25" s="2" t="s">
        <v>31</v>
      </c>
      <c r="O25" s="2" t="s">
        <v>32</v>
      </c>
    </row>
    <row r="26" spans="3:15" x14ac:dyDescent="0.2">
      <c r="C26" s="4" t="s">
        <v>11</v>
      </c>
      <c r="D26" s="4">
        <v>1</v>
      </c>
      <c r="E26" s="4" t="s">
        <v>16</v>
      </c>
      <c r="F26" s="4" t="s">
        <v>4</v>
      </c>
      <c r="G26" s="3">
        <v>1.1608106899999999</v>
      </c>
      <c r="I26" s="4" t="s">
        <v>11</v>
      </c>
      <c r="J26" s="4" t="s">
        <v>20</v>
      </c>
      <c r="K26" s="8">
        <f>G25/(G25+G26)</f>
        <v>0.22782400033281491</v>
      </c>
      <c r="L26" s="8">
        <f>G29/(G29+G30)</f>
        <v>0.12932737396605223</v>
      </c>
      <c r="M26" s="8">
        <f>G33/(G33+G34)</f>
        <v>0.14930322649785391</v>
      </c>
      <c r="N26" s="8">
        <f>AVERAGE(K26:M26)</f>
        <v>0.16881820026557368</v>
      </c>
      <c r="O26" s="8">
        <f>STDEV(K26:M26)</f>
        <v>5.2067475474373709E-2</v>
      </c>
    </row>
    <row r="27" spans="3:15" x14ac:dyDescent="0.2">
      <c r="C27" s="4" t="s">
        <v>11</v>
      </c>
      <c r="D27" s="4">
        <v>1</v>
      </c>
      <c r="E27" s="4" t="s">
        <v>17</v>
      </c>
      <c r="F27" s="4" t="s">
        <v>4</v>
      </c>
      <c r="G27" s="3">
        <v>0.82238557000000001</v>
      </c>
      <c r="I27" s="4" t="s">
        <v>11</v>
      </c>
      <c r="J27" s="4" t="s">
        <v>21</v>
      </c>
      <c r="K27" s="8">
        <v>0</v>
      </c>
      <c r="L27" s="8">
        <v>0</v>
      </c>
      <c r="M27" s="8">
        <v>0</v>
      </c>
      <c r="N27" s="8">
        <f t="shared" ref="N27:N31" si="0">AVERAGE(K27:M27)</f>
        <v>0</v>
      </c>
      <c r="O27" s="8">
        <f t="shared" ref="O27:O31" si="1">STDEV(K27:M27)</f>
        <v>0</v>
      </c>
    </row>
    <row r="28" spans="3:15" x14ac:dyDescent="0.2">
      <c r="C28" s="4" t="s">
        <v>11</v>
      </c>
      <c r="D28" s="4">
        <v>1</v>
      </c>
      <c r="E28" s="4" t="s">
        <v>18</v>
      </c>
      <c r="F28" s="4" t="s">
        <v>4</v>
      </c>
      <c r="G28" s="3">
        <v>1.21717594</v>
      </c>
      <c r="I28" s="4" t="s">
        <v>11</v>
      </c>
      <c r="J28" s="4" t="s">
        <v>22</v>
      </c>
      <c r="K28" s="8">
        <v>0</v>
      </c>
      <c r="L28" s="8">
        <v>0</v>
      </c>
      <c r="M28" s="8">
        <v>0</v>
      </c>
      <c r="N28" s="8">
        <f t="shared" si="0"/>
        <v>0</v>
      </c>
      <c r="O28" s="8">
        <f t="shared" si="1"/>
        <v>0</v>
      </c>
    </row>
    <row r="29" spans="3:15" x14ac:dyDescent="0.2">
      <c r="C29" s="4" t="s">
        <v>11</v>
      </c>
      <c r="D29" s="4">
        <v>2</v>
      </c>
      <c r="E29" s="4" t="s">
        <v>16</v>
      </c>
      <c r="F29" s="4" t="s">
        <v>10</v>
      </c>
      <c r="G29" s="3">
        <v>8.6900439999999995E-2</v>
      </c>
      <c r="I29" s="4" t="s">
        <v>9</v>
      </c>
      <c r="J29" s="4" t="s">
        <v>20</v>
      </c>
      <c r="K29" s="8">
        <f>G37/(G37+G38)</f>
        <v>0.19186652393158329</v>
      </c>
      <c r="L29" s="8">
        <f>G41/(G41+G42)</f>
        <v>0.19493741611719412</v>
      </c>
      <c r="M29" s="8">
        <f>G45/(G45+G46)</f>
        <v>0.18681528881361981</v>
      </c>
      <c r="N29" s="8">
        <f t="shared" si="0"/>
        <v>0.19120640962079904</v>
      </c>
      <c r="O29" s="8">
        <f t="shared" si="1"/>
        <v>4.1011036516215267E-3</v>
      </c>
    </row>
    <row r="30" spans="3:15" x14ac:dyDescent="0.2">
      <c r="C30" s="4" t="s">
        <v>11</v>
      </c>
      <c r="D30" s="4">
        <v>2</v>
      </c>
      <c r="E30" s="4" t="s">
        <v>16</v>
      </c>
      <c r="F30" s="4" t="s">
        <v>4</v>
      </c>
      <c r="G30" s="3">
        <v>0.58504113999999996</v>
      </c>
      <c r="I30" s="4" t="s">
        <v>9</v>
      </c>
      <c r="J30" s="4" t="s">
        <v>21</v>
      </c>
      <c r="K30" s="8">
        <v>0</v>
      </c>
      <c r="L30" s="8">
        <v>0</v>
      </c>
      <c r="M30" s="8">
        <v>0</v>
      </c>
      <c r="N30" s="8">
        <f t="shared" si="0"/>
        <v>0</v>
      </c>
      <c r="O30" s="8">
        <f t="shared" si="1"/>
        <v>0</v>
      </c>
    </row>
    <row r="31" spans="3:15" x14ac:dyDescent="0.2">
      <c r="C31" s="4" t="s">
        <v>11</v>
      </c>
      <c r="D31" s="4">
        <v>2</v>
      </c>
      <c r="E31" s="4" t="s">
        <v>17</v>
      </c>
      <c r="F31" s="4" t="s">
        <v>4</v>
      </c>
      <c r="G31" s="3">
        <v>0.80927753000000002</v>
      </c>
      <c r="I31" s="4" t="s">
        <v>9</v>
      </c>
      <c r="J31" s="4" t="s">
        <v>22</v>
      </c>
      <c r="K31" s="8">
        <v>0</v>
      </c>
      <c r="L31" s="8">
        <v>0</v>
      </c>
      <c r="M31" s="8">
        <v>0</v>
      </c>
      <c r="N31" s="8">
        <f t="shared" si="0"/>
        <v>0</v>
      </c>
      <c r="O31" s="8">
        <f t="shared" si="1"/>
        <v>0</v>
      </c>
    </row>
    <row r="32" spans="3:15" x14ac:dyDescent="0.2">
      <c r="C32" s="4" t="s">
        <v>11</v>
      </c>
      <c r="D32" s="4">
        <v>2</v>
      </c>
      <c r="E32" s="4" t="s">
        <v>18</v>
      </c>
      <c r="F32" s="4" t="s">
        <v>4</v>
      </c>
      <c r="G32" s="3">
        <v>2.4720405900000002</v>
      </c>
    </row>
    <row r="33" spans="3:7" x14ac:dyDescent="0.2">
      <c r="C33" s="4" t="s">
        <v>11</v>
      </c>
      <c r="D33" s="4">
        <v>3</v>
      </c>
      <c r="E33" s="4" t="s">
        <v>16</v>
      </c>
      <c r="F33" s="4" t="s">
        <v>10</v>
      </c>
      <c r="G33" s="3">
        <v>0.10975458</v>
      </c>
    </row>
    <row r="34" spans="3:7" x14ac:dyDescent="0.2">
      <c r="C34" s="4" t="s">
        <v>11</v>
      </c>
      <c r="D34" s="4">
        <v>3</v>
      </c>
      <c r="E34" s="4" t="s">
        <v>16</v>
      </c>
      <c r="F34" s="4" t="s">
        <v>4</v>
      </c>
      <c r="G34" s="3">
        <v>0.62535733000000004</v>
      </c>
    </row>
    <row r="35" spans="3:7" x14ac:dyDescent="0.2">
      <c r="C35" s="4" t="s">
        <v>11</v>
      </c>
      <c r="D35" s="4">
        <v>3</v>
      </c>
      <c r="E35" s="4" t="s">
        <v>17</v>
      </c>
      <c r="F35" s="4" t="s">
        <v>4</v>
      </c>
      <c r="G35" s="3">
        <v>0.65141884000000005</v>
      </c>
    </row>
    <row r="36" spans="3:7" x14ac:dyDescent="0.2">
      <c r="C36" s="4" t="s">
        <v>11</v>
      </c>
      <c r="D36" s="4">
        <v>3</v>
      </c>
      <c r="E36" s="4" t="s">
        <v>18</v>
      </c>
      <c r="F36" s="4" t="s">
        <v>4</v>
      </c>
      <c r="G36" s="3">
        <v>1.1357503</v>
      </c>
    </row>
    <row r="37" spans="3:7" x14ac:dyDescent="0.2">
      <c r="C37" s="4" t="s">
        <v>9</v>
      </c>
      <c r="D37" s="4">
        <v>1</v>
      </c>
      <c r="E37" s="4" t="s">
        <v>16</v>
      </c>
      <c r="F37" s="4" t="s">
        <v>10</v>
      </c>
      <c r="G37" s="3">
        <v>0.16972586000000001</v>
      </c>
    </row>
    <row r="38" spans="3:7" x14ac:dyDescent="0.2">
      <c r="C38" s="4" t="s">
        <v>9</v>
      </c>
      <c r="D38" s="4">
        <v>1</v>
      </c>
      <c r="E38" s="4" t="s">
        <v>16</v>
      </c>
      <c r="F38" s="4" t="s">
        <v>4</v>
      </c>
      <c r="G38" s="3">
        <v>0.71487796000000003</v>
      </c>
    </row>
    <row r="39" spans="3:7" x14ac:dyDescent="0.2">
      <c r="C39" s="4" t="s">
        <v>9</v>
      </c>
      <c r="D39" s="4">
        <v>1</v>
      </c>
      <c r="E39" s="4" t="s">
        <v>17</v>
      </c>
      <c r="F39" s="4" t="s">
        <v>4</v>
      </c>
      <c r="G39" s="3">
        <v>0.55212600000000001</v>
      </c>
    </row>
    <row r="40" spans="3:7" x14ac:dyDescent="0.2">
      <c r="C40" s="4" t="s">
        <v>9</v>
      </c>
      <c r="D40" s="4">
        <v>1</v>
      </c>
      <c r="E40" s="4" t="s">
        <v>18</v>
      </c>
      <c r="F40" s="4" t="s">
        <v>4</v>
      </c>
      <c r="G40" s="3">
        <v>0.50017577999999996</v>
      </c>
    </row>
    <row r="41" spans="3:7" x14ac:dyDescent="0.2">
      <c r="C41" s="4" t="s">
        <v>9</v>
      </c>
      <c r="D41" s="4">
        <v>2</v>
      </c>
      <c r="E41" s="4" t="s">
        <v>16</v>
      </c>
      <c r="F41" s="4" t="s">
        <v>10</v>
      </c>
      <c r="G41" s="3">
        <v>5.4803980000000002E-2</v>
      </c>
    </row>
    <row r="42" spans="3:7" x14ac:dyDescent="0.2">
      <c r="C42" s="4" t="s">
        <v>9</v>
      </c>
      <c r="D42" s="4">
        <v>2</v>
      </c>
      <c r="E42" s="4" t="s">
        <v>16</v>
      </c>
      <c r="F42" s="4" t="s">
        <v>4</v>
      </c>
      <c r="G42" s="3">
        <v>0.22633229999999999</v>
      </c>
    </row>
    <row r="43" spans="3:7" x14ac:dyDescent="0.2">
      <c r="C43" s="4" t="s">
        <v>9</v>
      </c>
      <c r="D43" s="4">
        <v>2</v>
      </c>
      <c r="E43" s="4" t="s">
        <v>17</v>
      </c>
      <c r="F43" s="4" t="s">
        <v>4</v>
      </c>
      <c r="G43" s="3">
        <v>0.31555840000000002</v>
      </c>
    </row>
    <row r="44" spans="3:7" x14ac:dyDescent="0.2">
      <c r="C44" s="4" t="s">
        <v>9</v>
      </c>
      <c r="D44" s="4">
        <v>2</v>
      </c>
      <c r="E44" s="4" t="s">
        <v>18</v>
      </c>
      <c r="F44" s="4" t="s">
        <v>4</v>
      </c>
      <c r="G44" s="3">
        <v>1.11979422</v>
      </c>
    </row>
    <row r="45" spans="3:7" x14ac:dyDescent="0.2">
      <c r="C45" s="4" t="s">
        <v>9</v>
      </c>
      <c r="D45" s="4">
        <v>3</v>
      </c>
      <c r="E45" s="4" t="s">
        <v>16</v>
      </c>
      <c r="F45" s="4" t="s">
        <v>10</v>
      </c>
      <c r="G45" s="3">
        <v>6.1685110000000001E-2</v>
      </c>
    </row>
    <row r="46" spans="3:7" x14ac:dyDescent="0.2">
      <c r="C46" s="4" t="s">
        <v>9</v>
      </c>
      <c r="D46" s="4">
        <v>3</v>
      </c>
      <c r="E46" s="4" t="s">
        <v>16</v>
      </c>
      <c r="F46" s="4" t="s">
        <v>4</v>
      </c>
      <c r="G46" s="3">
        <v>0.26850794</v>
      </c>
    </row>
    <row r="47" spans="3:7" x14ac:dyDescent="0.2">
      <c r="C47" s="4" t="s">
        <v>9</v>
      </c>
      <c r="D47" s="4">
        <v>3</v>
      </c>
      <c r="E47" s="4" t="s">
        <v>17</v>
      </c>
      <c r="F47" s="4" t="s">
        <v>4</v>
      </c>
      <c r="G47" s="3">
        <v>0.79258452999999995</v>
      </c>
    </row>
    <row r="48" spans="3:7" x14ac:dyDescent="0.2">
      <c r="C48" s="4" t="s">
        <v>9</v>
      </c>
      <c r="D48" s="4">
        <v>3</v>
      </c>
      <c r="E48" s="4" t="s">
        <v>18</v>
      </c>
      <c r="F48" s="4" t="s">
        <v>4</v>
      </c>
      <c r="G48" s="3">
        <v>1.87774317</v>
      </c>
    </row>
  </sheetData>
  <mergeCells count="1">
    <mergeCell ref="J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Fig.2F</vt:lpstr>
      <vt:lpstr>Fig.5I,S8</vt:lpstr>
      <vt:lpstr>Fig. S2A</vt:lpstr>
      <vt:lpstr>Fig.S3A</vt:lpstr>
      <vt:lpstr>Fig.S3G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Khoa Dao</dc:creator>
  <cp:lastModifiedBy>Mustoe, Anthony McDowell</cp:lastModifiedBy>
  <dcterms:created xsi:type="dcterms:W3CDTF">2025-02-12T21:13:33Z</dcterms:created>
  <dcterms:modified xsi:type="dcterms:W3CDTF">2025-06-28T19:53:45Z</dcterms:modified>
</cp:coreProperties>
</file>