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E3B7849E-5C2A-4CD4-B593-4A03F5CFB380}" xr6:coauthVersionLast="47" xr6:coauthVersionMax="47" xr10:uidLastSave="{00000000-0000-0000-0000-000000000000}"/>
  <bookViews>
    <workbookView xWindow="22932" yWindow="-108" windowWidth="23256" windowHeight="12456" tabRatio="552" xr2:uid="{2B61FCC1-6E80-4F28-B1E0-AFE400708F10}"/>
  </bookViews>
  <sheets>
    <sheet name="a" sheetId="1" r:id="rId1"/>
  </sheets>
  <definedNames>
    <definedName name="_xlnm._FilterDatabase" localSheetId="0" hidden="1">a!$B$1:$S$56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2" i="1" l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" i="1"/>
</calcChain>
</file>

<file path=xl/sharedStrings.xml><?xml version="1.0" encoding="utf-8"?>
<sst xmlns="http://schemas.openxmlformats.org/spreadsheetml/2006/main" count="248" uniqueCount="147">
  <si>
    <t>Pooled sample name:</t>
  </si>
  <si>
    <t>SC-E</t>
  </si>
  <si>
    <t>SC-CA</t>
  </si>
  <si>
    <t>SC-CB</t>
  </si>
  <si>
    <t>SC-CC</t>
  </si>
  <si>
    <t>M3-E</t>
  </si>
  <si>
    <t>M3-CA</t>
  </si>
  <si>
    <t>M3-CB</t>
  </si>
  <si>
    <t>M3-CC</t>
  </si>
  <si>
    <t>TC-E</t>
  </si>
  <si>
    <t>TC-CA</t>
  </si>
  <si>
    <t>TC-CB</t>
  </si>
  <si>
    <t>TC-CC</t>
  </si>
  <si>
    <t>H1-E</t>
  </si>
  <si>
    <t>Location:</t>
  </si>
  <si>
    <t>Entrance</t>
  </si>
  <si>
    <t>Cave type</t>
  </si>
  <si>
    <t>Limestone</t>
  </si>
  <si>
    <t>Volcanic</t>
  </si>
  <si>
    <t>Phosphorus (mg/kg P)</t>
  </si>
  <si>
    <t>**Rayment &amp; Lyons 2011 - 9B2 (Colwell)</t>
  </si>
  <si>
    <t>Nitrate Nitrogen (mg/kg N)</t>
  </si>
  <si>
    <t>**Inhouse S37 (KCl)</t>
  </si>
  <si>
    <t>Ammonium Nitrogen (mg/kg N)</t>
  </si>
  <si>
    <t>Sulfur (mg/kg S)</t>
  </si>
  <si>
    <t xml:space="preserve">pH </t>
  </si>
  <si>
    <t>Rayment &amp; Lyons 2011 - 4A1 (1:5 Water)</t>
  </si>
  <si>
    <t>Electrical Conductivity (dS/m)</t>
  </si>
  <si>
    <t>Rayment &amp; Lyons 2011 - 3A1  (1:5 Water)</t>
  </si>
  <si>
    <t>Estimated Organic Matter (% OM)</t>
  </si>
  <si>
    <t>**Calculation: Total Carbon x 1.75</t>
  </si>
  <si>
    <t xml:space="preserve">Exchangeable Calcium </t>
  </si>
  <si>
    <t>Rayment &amp; Lyons 2011 - 15D3 
(Ammonium Acetate)</t>
  </si>
  <si>
    <t>(kg/ha)</t>
  </si>
  <si>
    <t>(mg/kg)</t>
  </si>
  <si>
    <t xml:space="preserve">Exchangeable Magnesium </t>
  </si>
  <si>
    <t xml:space="preserve">Exchangeable Potassium </t>
  </si>
  <si>
    <t xml:space="preserve">Exchangeable Sodium </t>
  </si>
  <si>
    <t xml:space="preserve">Exchangeable Aluminium </t>
  </si>
  <si>
    <t>&lt;0.01</t>
  </si>
  <si>
    <t>&lt;1</t>
  </si>
  <si>
    <t xml:space="preserve">Exchangeable Hydrogen </t>
  </si>
  <si>
    <t>**Rayment &amp; Lyons 2011 - 15G1 
(Acidity Titration)</t>
  </si>
  <si>
    <t>Calcium (%)</t>
  </si>
  <si>
    <t>Magnesium (%)</t>
  </si>
  <si>
    <t>Potassium (%)</t>
  </si>
  <si>
    <t>Sodium - ESP (%)</t>
  </si>
  <si>
    <t>Aluminium (%)</t>
  </si>
  <si>
    <t>Hydrogen (%)</t>
  </si>
  <si>
    <t>Calcium/Magnesium Ratio</t>
  </si>
  <si>
    <t>Zinc (mg/kg)</t>
  </si>
  <si>
    <t>Rayment &amp; Lyons 2011 - 12A1 (DTPA)</t>
  </si>
  <si>
    <t>Manganese (mg/kg)</t>
  </si>
  <si>
    <t>Iron (mg/kg)</t>
  </si>
  <si>
    <t>Copper (mg/kg)</t>
  </si>
  <si>
    <t>Boron (mg/kg)</t>
  </si>
  <si>
    <t>Silicon (mg/kg Si)</t>
  </si>
  <si>
    <t>**Inhouse S11 (Hot CaCl2)</t>
  </si>
  <si>
    <t>Total Carbon (%)</t>
  </si>
  <si>
    <t xml:space="preserve"> Inhouse S4a (LECO Trumac Analyser)</t>
  </si>
  <si>
    <t>Total Nitrogen (%)</t>
  </si>
  <si>
    <t>&lt;0.02</t>
  </si>
  <si>
    <t>Carbon/Nitrogen Ratio</t>
  </si>
  <si>
    <t>**Calculation: Total Carbon/Total Nitrogen</t>
  </si>
  <si>
    <t>Basic Texture</t>
  </si>
  <si>
    <t>**Inhouse S65</t>
  </si>
  <si>
    <t>Clay Loam</t>
  </si>
  <si>
    <t>Clay</t>
  </si>
  <si>
    <t>Loam</t>
  </si>
  <si>
    <t>Basic Colour</t>
  </si>
  <si>
    <t>Brownish</t>
  </si>
  <si>
    <t>Black</t>
  </si>
  <si>
    <t>Chloride Estimate (equiv. mg/kg)</t>
  </si>
  <si>
    <t>**Calculation: Electrical Conductivity x 640</t>
  </si>
  <si>
    <t>Total Organic Carbon (%)</t>
  </si>
  <si>
    <t>LECO Trumac Analyser - Inhouse S15b</t>
  </si>
  <si>
    <t>pH</t>
  </si>
  <si>
    <t>Texture</t>
  </si>
  <si>
    <t>ISSS classification</t>
  </si>
  <si>
    <t>Silty Clay</t>
  </si>
  <si>
    <t>Silty Clay Loam</t>
  </si>
  <si>
    <t>Silty Loam</t>
  </si>
  <si>
    <t>Moisture content (%)</t>
  </si>
  <si>
    <t>Gravel (%)</t>
  </si>
  <si>
    <t>&gt;2mm</t>
  </si>
  <si>
    <t>Sand (%)</t>
  </si>
  <si>
    <t>&gt; 20 µm ISSS</t>
  </si>
  <si>
    <t>Silt (%)</t>
  </si>
  <si>
    <t>2-20 µm ISSS</t>
  </si>
  <si>
    <t>Clay (%)</t>
  </si>
  <si>
    <t>&lt; 2 µm ISSS</t>
  </si>
  <si>
    <t>Legend</t>
  </si>
  <si>
    <t>Ammonium acetate</t>
  </si>
  <si>
    <t xml:space="preserve"> medium, light or sandy). Comparing results to indicative values can give you an idea of the soil texture.</t>
  </si>
  <si>
    <t xml:space="preserve">Knowing the soil texture can guide your interpretation of other parameters against the guidelines. </t>
  </si>
  <si>
    <t xml:space="preserve">Exchangeable elements give you an idea of the available nutrients. </t>
  </si>
  <si>
    <t>In particular, compare exchangeable calcium and potassium (kg/ha) to the indicative guidelines.</t>
  </si>
  <si>
    <t>Soils with pH &lt; 4.5 often have high exchangeable hydrogen and aluminium (kg/ha; with high % hydrogen and</t>
  </si>
  <si>
    <t xml:space="preserve"> aluminium base saturation).</t>
  </si>
  <si>
    <t>Conductivity,      Chloride Estimate</t>
  </si>
  <si>
    <t>indicate a salinity issue. If the Exchangeable Sodium Percentage (ESP) or % Exchangeable Sodium is &gt; 5%</t>
  </si>
  <si>
    <t>you may have a salt issue. High EC soils can have elevated chloride concentrations.</t>
  </si>
  <si>
    <t>The structure of  a soil with a ratio of 1–5 may benefit from additional calcium.</t>
  </si>
  <si>
    <t xml:space="preserve">A ratio &lt; 1 (significantly more Mg than Ca) often indicates high clay content soil and possibly a clay sub-soil. </t>
  </si>
  <si>
    <t>The cation imbalance may be due to compaction and poor water infiltration.</t>
  </si>
  <si>
    <t>Estimated organic matter</t>
  </si>
  <si>
    <t>indicates good organic carbon levels. For example OM &gt; 4.5% in a medium soil.</t>
  </si>
  <si>
    <t xml:space="preserve">The Carbon/Nitrogen ratio should be between 10 and 12. Higher values suggest a depletion in organic nitrogen. </t>
  </si>
  <si>
    <t>Bray 1, Colwell</t>
  </si>
  <si>
    <t>values. Phosphorous concentrations near or above the guidelines suggest phosphorous additions are not required.</t>
  </si>
  <si>
    <t>Morgan 1 and KCl</t>
  </si>
  <si>
    <t>Indicative values are given relative to soil texture.</t>
  </si>
  <si>
    <t>DTPA</t>
  </si>
  <si>
    <t>to assess whether levels are low or high. Iron and manganese availability is significantly influenced by soil pH</t>
  </si>
  <si>
    <t xml:space="preserve">(acid soils often have very high soluble iron). Leaf testing is ideal for confirming potential issues with </t>
  </si>
  <si>
    <t>micronutrient concentrations.</t>
  </si>
  <si>
    <t>Boron is very leachable and can accumulate down the soil profile.</t>
  </si>
  <si>
    <t>PBI</t>
  </si>
  <si>
    <t>to absorb phosphorous. Therefore, low PBI soils have limited ability to tie up phosphourous ammendments.</t>
  </si>
  <si>
    <t>Total Acid Extractable</t>
  </si>
  <si>
    <t>of nutrients in the soil.</t>
  </si>
  <si>
    <r>
      <t>(cmol</t>
    </r>
    <r>
      <rPr>
        <b/>
        <vertAlign val="subscript"/>
        <sz val="9"/>
        <rFont val="Arial"/>
        <family val="2"/>
      </rPr>
      <t>+</t>
    </r>
    <r>
      <rPr>
        <b/>
        <sz val="9"/>
        <rFont val="Arial"/>
        <family val="2"/>
      </rPr>
      <t>/kg)</t>
    </r>
  </si>
  <si>
    <r>
      <t>Effective Cation Exchange Capacity 
(ECEC) (cmol</t>
    </r>
    <r>
      <rPr>
        <b/>
        <vertAlign val="subscript"/>
        <sz val="9"/>
        <rFont val="Arial"/>
        <family val="2"/>
      </rPr>
      <t>+</t>
    </r>
    <r>
      <rPr>
        <b/>
        <sz val="9"/>
        <rFont val="Arial"/>
        <family val="2"/>
      </rPr>
      <t>/kg)</t>
    </r>
  </si>
  <si>
    <r>
      <t>**Calculation: 
Sum of Ca,Mg,K,Na,Al,H (cmol</t>
    </r>
    <r>
      <rPr>
        <vertAlign val="subscript"/>
        <sz val="9"/>
        <rFont val="Arial"/>
        <family val="2"/>
      </rPr>
      <t>+</t>
    </r>
    <r>
      <rPr>
        <sz val="9"/>
        <rFont val="Arial"/>
        <family val="2"/>
      </rPr>
      <t>/kg)</t>
    </r>
  </si>
  <si>
    <r>
      <t>**Base Saturation Calculations -  
Cation cmol</t>
    </r>
    <r>
      <rPr>
        <vertAlign val="subscript"/>
        <sz val="9"/>
        <rFont val="Arial"/>
        <family val="2"/>
      </rPr>
      <t>+</t>
    </r>
    <r>
      <rPr>
        <sz val="9"/>
        <rFont val="Arial"/>
        <family val="2"/>
      </rPr>
      <t>/kg / ECEC x 100</t>
    </r>
  </si>
  <si>
    <r>
      <t>**Calculation: Calcium / Magnesium (cmol</t>
    </r>
    <r>
      <rPr>
        <vertAlign val="subscript"/>
        <sz val="9"/>
        <rFont val="Arial"/>
        <family val="2"/>
      </rPr>
      <t>+</t>
    </r>
    <r>
      <rPr>
        <sz val="9"/>
        <rFont val="Arial"/>
        <family val="2"/>
      </rPr>
      <t>/kg)</t>
    </r>
  </si>
  <si>
    <r>
      <t>**Rayment &amp; Lyons 2011 - 12C2 (Hot CaCl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</si>
  <si>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**Rayment &amp; Lyons 2011 - 4B4 (CaCl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</si>
  <si>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rPr>
        <b/>
        <sz val="9"/>
        <rFont val="Arial"/>
        <family val="2"/>
      </rPr>
      <t>Effective Cation Exchange Capacity</t>
    </r>
    <r>
      <rPr>
        <sz val="9"/>
        <rFont val="Arial"/>
        <family val="2"/>
      </rPr>
      <t xml:space="preserve"> - The ECEC result can be related to the texture of the soil (heavy,</t>
    </r>
  </si>
  <si>
    <r>
      <rPr>
        <b/>
        <sz val="9"/>
        <rFont val="Arial"/>
        <family val="2"/>
      </rPr>
      <t>Soil pH</t>
    </r>
    <r>
      <rPr>
        <sz val="9"/>
        <rFont val="Arial"/>
        <family val="2"/>
      </rPr>
      <t xml:space="preserve"> - A water pH &gt; 6.5 or CaCl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pH &gt; 5.5 indicates no major problem. Soils with pH &gt; 7 are considered alkaline.</t>
    </r>
  </si>
  <si>
    <r>
      <rPr>
        <b/>
        <sz val="9"/>
        <rFont val="Arial"/>
        <family val="2"/>
      </rPr>
      <t>Soil Salinity</t>
    </r>
    <r>
      <rPr>
        <sz val="9"/>
        <rFont val="Arial"/>
        <family val="2"/>
      </rPr>
      <t xml:space="preserve"> - An electrical conductivity (EC) greater than the texture guidelines (e.g. &gt; 0.2 dS/m heavy soil) may</t>
    </r>
  </si>
  <si>
    <r>
      <rPr>
        <b/>
        <sz val="9"/>
        <rFont val="Arial"/>
        <family val="2"/>
      </rPr>
      <t>Calcium/Magnesium Ratio</t>
    </r>
    <r>
      <rPr>
        <sz val="9"/>
        <rFont val="Arial"/>
        <family val="2"/>
      </rPr>
      <t xml:space="preserve"> - A Ca/Mg ratio of 5 indicates good soil structure. </t>
    </r>
  </si>
  <si>
    <r>
      <rPr>
        <b/>
        <sz val="9"/>
        <rFont val="Arial"/>
        <family val="2"/>
      </rPr>
      <t>Organic Matter</t>
    </r>
    <r>
      <rPr>
        <sz val="9"/>
        <rFont val="Arial"/>
        <family val="2"/>
      </rPr>
      <t xml:space="preserve"> - An organic matter content greater than the indicative guidelines for the appropriate soil type</t>
    </r>
  </si>
  <si>
    <r>
      <rPr>
        <b/>
        <sz val="9"/>
        <rFont val="Arial"/>
        <family val="2"/>
      </rPr>
      <t>Phosphorus</t>
    </r>
    <r>
      <rPr>
        <sz val="9"/>
        <rFont val="Arial"/>
        <family val="2"/>
      </rPr>
      <t xml:space="preserve"> - Bray I phosphorous indicates plant available results. Bray II phosphorous provides exchangeable </t>
    </r>
  </si>
  <si>
    <r>
      <rPr>
        <b/>
        <sz val="9"/>
        <rFont val="Arial"/>
        <family val="2"/>
      </rPr>
      <t>Solubles</t>
    </r>
    <r>
      <rPr>
        <sz val="9"/>
        <rFont val="Arial"/>
        <family val="2"/>
      </rPr>
      <t xml:space="preserve"> - Nitrate, ammonium and sulfur are leachable nutrients and may accumulate down the soil profile. </t>
    </r>
  </si>
  <si>
    <r>
      <rPr>
        <b/>
        <sz val="9"/>
        <rFont val="Arial"/>
        <family val="2"/>
      </rPr>
      <t>Micronutrients</t>
    </r>
    <r>
      <rPr>
        <sz val="9"/>
        <rFont val="Arial"/>
        <family val="2"/>
      </rPr>
      <t xml:space="preserve"> - Plant available iron, manganese, copper and zinc should be compared to indicative guidelines </t>
    </r>
  </si>
  <si>
    <r>
      <t>CaCl</t>
    </r>
    <r>
      <rPr>
        <vertAlign val="subscript"/>
        <sz val="9"/>
        <rFont val="Arial"/>
        <family val="2"/>
      </rPr>
      <t>2</t>
    </r>
  </si>
  <si>
    <r>
      <rPr>
        <b/>
        <sz val="9"/>
        <rFont val="Arial"/>
        <family val="2"/>
      </rPr>
      <t xml:space="preserve">Boron </t>
    </r>
    <r>
      <rPr>
        <sz val="9"/>
        <rFont val="Arial"/>
        <family val="2"/>
      </rPr>
      <t>- The CaCl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extracted boron is the plant available form of the micronutrient. </t>
    </r>
  </si>
  <si>
    <r>
      <rPr>
        <b/>
        <sz val="9"/>
        <rFont val="Arial"/>
        <family val="2"/>
      </rPr>
      <t xml:space="preserve">Phosphorus Buffer Index (PBI; no units) </t>
    </r>
    <r>
      <rPr>
        <sz val="9"/>
        <rFont val="Arial"/>
        <family val="2"/>
      </rPr>
      <t xml:space="preserve">- Soils with higher PBI values up to 1000 have a greater capacity </t>
    </r>
  </si>
  <si>
    <r>
      <rPr>
        <b/>
        <sz val="9"/>
        <rFont val="Arial"/>
        <family val="2"/>
      </rPr>
      <t>Acid Extractable Nutrients</t>
    </r>
    <r>
      <rPr>
        <sz val="9"/>
        <rFont val="Arial"/>
        <family val="2"/>
      </rPr>
      <t xml:space="preserve"> - Total available nutrient concentrations give an indication of the store </t>
    </r>
  </si>
  <si>
    <t>Min</t>
  </si>
  <si>
    <t>Max</t>
  </si>
  <si>
    <t xml:space="preserve">Twilight </t>
  </si>
  <si>
    <t>Transition</t>
  </si>
  <si>
    <t>Deep</t>
  </si>
  <si>
    <t>105 °C wet basis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</si>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</sst>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%"/>
    <numFmt numFmtId="167" formatCode="0.0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9"/>
      <name val="Arial"/>
      <family val="2"/>
    </font>
    <font>
      <sz val="9"/>
      <name val="Arial"/>
      <family val="2"/>
    </font>
    <font>
      <sz val="9"/>
      <name val="Geneva"/>
    </font>
    <font>
      <sz val="9"/>
      <color rgb="FF00B0F0"/>
      <name val="Arial"/>
      <family val="2"/>
    </font>
    <font>
      <b/>
      <vertAlign val="subscript"/>
      <sz val="9"/>
      <name val="Arial"/>
      <family val="2"/>
    </font>
    <font>
      <vertAlign val="subscript"/>
      <sz val="9"/>
      <name val="Arial"/>
      <family val="2"/>
    </font>
    <font>
      <sz val="9"/>
      <color rgb="FF000090"/>
      <name val="Arial"/>
      <family val="2"/>
    </font>
    <font>
      <i/>
      <sz val="9"/>
      <name val="Arial"/>
      <family val="2"/>
    </font>
    <font>
      <sz val="9"/>
      <color theme="9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90092"/>
        <bgColor indexed="64"/>
      </patternFill>
    </fill>
    <fill>
      <patternFill patternType="solid">
        <fgColor rgb="FF924900"/>
        <bgColor indexed="64"/>
      </patternFill>
    </fill>
    <fill>
      <patternFill patternType="lightUp">
        <bgColor rgb="FFFFB677"/>
      </patternFill>
    </fill>
    <fill>
      <patternFill patternType="solid">
        <fgColor rgb="FF6DB6FF"/>
        <bgColor indexed="64"/>
      </patternFill>
    </fill>
    <fill>
      <patternFill patternType="lightHorizontal">
        <bgColor rgb="FFFF6DB6"/>
      </patternFill>
    </fill>
    <fill>
      <patternFill patternType="solid">
        <fgColor rgb="FF24FF24"/>
        <bgColor indexed="64"/>
      </patternFill>
    </fill>
    <fill>
      <patternFill patternType="lightHorizontal">
        <fgColor auto="1"/>
        <bgColor rgb="FF860000"/>
      </patternFill>
    </fill>
    <fill>
      <patternFill patternType="solid">
        <fgColor theme="1"/>
        <bgColor indexed="64"/>
      </patternFill>
    </fill>
    <fill>
      <patternFill patternType="lightHorizontal">
        <bgColor rgb="FF860000"/>
      </patternFill>
    </fill>
    <fill>
      <patternFill patternType="lightTrellis">
        <fgColor theme="0"/>
        <bgColor rgb="FFDB6D00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</cellStyleXfs>
  <cellXfs count="101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" fontId="4" fillId="2" borderId="2" xfId="3" applyNumberFormat="1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164" fontId="4" fillId="0" borderId="5" xfId="4" applyNumberFormat="1" applyFont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164" fontId="4" fillId="0" borderId="8" xfId="4" applyNumberFormat="1" applyFont="1" applyBorder="1" applyAlignment="1">
      <alignment horizontal="center" vertical="center"/>
    </xf>
    <xf numFmtId="165" fontId="4" fillId="4" borderId="6" xfId="3" applyNumberFormat="1" applyFont="1" applyFill="1" applyBorder="1" applyAlignment="1">
      <alignment horizontal="center" vertical="center"/>
    </xf>
    <xf numFmtId="2" fontId="4" fillId="5" borderId="6" xfId="3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64" fontId="4" fillId="6" borderId="6" xfId="3" applyNumberFormat="1" applyFont="1" applyFill="1" applyBorder="1" applyAlignment="1">
      <alignment horizontal="center" vertical="center"/>
    </xf>
    <xf numFmtId="165" fontId="4" fillId="7" borderId="6" xfId="3" applyNumberFormat="1" applyFont="1" applyFill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2" fontId="6" fillId="8" borderId="6" xfId="3" applyNumberFormat="1" applyFont="1" applyFill="1" applyBorder="1" applyAlignment="1">
      <alignment horizontal="center" vertical="center"/>
    </xf>
    <xf numFmtId="1" fontId="6" fillId="8" borderId="6" xfId="4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6" fillId="8" borderId="6" xfId="4" applyNumberFormat="1" applyFont="1" applyFill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165" fontId="6" fillId="8" borderId="6" xfId="4" applyNumberFormat="1" applyFont="1" applyFill="1" applyBorder="1" applyAlignment="1">
      <alignment horizontal="center" vertical="center"/>
    </xf>
    <xf numFmtId="165" fontId="9" fillId="8" borderId="6" xfId="4" applyNumberFormat="1" applyFont="1" applyFill="1" applyBorder="1" applyAlignment="1">
      <alignment horizontal="center" vertical="center"/>
    </xf>
    <xf numFmtId="165" fontId="4" fillId="9" borderId="6" xfId="4" applyNumberFormat="1" applyFont="1" applyFill="1" applyBorder="1" applyAlignment="1">
      <alignment horizontal="center" vertical="center"/>
    </xf>
    <xf numFmtId="165" fontId="4" fillId="10" borderId="6" xfId="3" applyNumberFormat="1" applyFont="1" applyFill="1" applyBorder="1" applyAlignment="1">
      <alignment horizontal="center" vertical="center"/>
    </xf>
    <xf numFmtId="1" fontId="4" fillId="10" borderId="6" xfId="3" applyNumberFormat="1" applyFont="1" applyFill="1" applyBorder="1" applyAlignment="1">
      <alignment horizontal="center" vertical="center"/>
    </xf>
    <xf numFmtId="2" fontId="4" fillId="11" borderId="6" xfId="3" applyNumberFormat="1" applyFont="1" applyFill="1" applyBorder="1" applyAlignment="1">
      <alignment horizontal="center" vertical="center"/>
    </xf>
    <xf numFmtId="0" fontId="4" fillId="0" borderId="0" xfId="4" applyFont="1" applyAlignment="1" applyProtection="1">
      <alignment horizontal="center" vertical="center"/>
      <protection locked="0"/>
    </xf>
    <xf numFmtId="1" fontId="4" fillId="0" borderId="6" xfId="4" applyNumberFormat="1" applyFont="1" applyBorder="1" applyAlignment="1" applyProtection="1">
      <alignment horizontal="center" vertical="center"/>
      <protection locked="0"/>
    </xf>
    <xf numFmtId="2" fontId="4" fillId="12" borderId="6" xfId="4" applyNumberFormat="1" applyFont="1" applyFill="1" applyBorder="1" applyAlignment="1">
      <alignment horizontal="center" vertical="center"/>
    </xf>
    <xf numFmtId="165" fontId="4" fillId="12" borderId="6" xfId="4" applyNumberFormat="1" applyFont="1" applyFill="1" applyBorder="1" applyAlignment="1">
      <alignment horizontal="center" vertical="center"/>
    </xf>
    <xf numFmtId="165" fontId="4" fillId="0" borderId="6" xfId="4" applyNumberFormat="1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166" fontId="4" fillId="0" borderId="8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8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vertical="center" wrapText="1"/>
    </xf>
    <xf numFmtId="0" fontId="10" fillId="0" borderId="0" xfId="4" applyFont="1" applyAlignment="1">
      <alignment horizontal="center" vertical="center"/>
    </xf>
    <xf numFmtId="2" fontId="6" fillId="8" borderId="0" xfId="3" applyNumberFormat="1" applyFont="1" applyFill="1" applyAlignment="1">
      <alignment horizontal="center" vertical="center"/>
    </xf>
    <xf numFmtId="2" fontId="6" fillId="0" borderId="0" xfId="3" applyNumberFormat="1" applyFont="1" applyAlignment="1">
      <alignment horizontal="center" vertical="center"/>
    </xf>
    <xf numFmtId="0" fontId="4" fillId="0" borderId="0" xfId="4" applyFont="1"/>
    <xf numFmtId="0" fontId="4" fillId="0" borderId="0" xfId="4" applyFont="1" applyAlignment="1">
      <alignment wrapText="1"/>
    </xf>
    <xf numFmtId="2" fontId="4" fillId="5" borderId="0" xfId="3" applyNumberFormat="1" applyFont="1" applyFill="1" applyAlignment="1">
      <alignment horizontal="center" vertical="center"/>
    </xf>
    <xf numFmtId="2" fontId="4" fillId="0" borderId="0" xfId="3" applyNumberFormat="1" applyFont="1" applyAlignment="1">
      <alignment horizontal="center" vertical="center"/>
    </xf>
    <xf numFmtId="164" fontId="4" fillId="6" borderId="0" xfId="3" applyNumberFormat="1" applyFont="1" applyFill="1" applyAlignment="1">
      <alignment horizontal="center" vertical="center"/>
    </xf>
    <xf numFmtId="164" fontId="4" fillId="0" borderId="0" xfId="3" applyNumberFormat="1" applyFont="1" applyAlignment="1">
      <alignment horizontal="center" vertical="center"/>
    </xf>
    <xf numFmtId="165" fontId="4" fillId="9" borderId="0" xfId="4" applyNumberFormat="1" applyFont="1" applyFill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4" fillId="7" borderId="0" xfId="3" applyNumberFormat="1" applyFont="1" applyFill="1" applyAlignment="1">
      <alignment horizontal="center" vertical="center"/>
    </xf>
    <xf numFmtId="165" fontId="4" fillId="0" borderId="0" xfId="3" applyNumberFormat="1" applyFont="1" applyAlignment="1">
      <alignment horizontal="center" vertical="center"/>
    </xf>
    <xf numFmtId="165" fontId="4" fillId="3" borderId="0" xfId="3" applyNumberFormat="1" applyFont="1" applyFill="1" applyAlignment="1">
      <alignment horizontal="center" vertical="center"/>
    </xf>
    <xf numFmtId="1" fontId="4" fillId="4" borderId="0" xfId="3" applyNumberFormat="1" applyFont="1" applyFill="1" applyAlignment="1">
      <alignment horizontal="center" vertical="center"/>
    </xf>
    <xf numFmtId="1" fontId="4" fillId="0" borderId="0" xfId="3" applyNumberFormat="1" applyFont="1" applyAlignment="1">
      <alignment horizontal="center" vertical="center"/>
    </xf>
    <xf numFmtId="1" fontId="4" fillId="10" borderId="0" xfId="3" applyNumberFormat="1" applyFont="1" applyFill="1" applyAlignment="1">
      <alignment horizontal="center" vertical="center"/>
    </xf>
    <xf numFmtId="2" fontId="4" fillId="13" borderId="0" xfId="3" applyNumberFormat="1" applyFont="1" applyFill="1" applyAlignment="1">
      <alignment horizontal="center" vertical="center"/>
    </xf>
    <xf numFmtId="2" fontId="11" fillId="14" borderId="0" xfId="3" applyNumberFormat="1" applyFont="1" applyFill="1" applyAlignment="1">
      <alignment horizontal="center" vertical="center"/>
    </xf>
    <xf numFmtId="2" fontId="4" fillId="0" borderId="0" xfId="4" applyNumberFormat="1" applyFont="1" applyAlignment="1">
      <alignment horizontal="center" vertical="center"/>
    </xf>
    <xf numFmtId="167" fontId="4" fillId="0" borderId="0" xfId="4" applyNumberFormat="1" applyFont="1" applyAlignment="1">
      <alignment horizontal="center" vertical="center"/>
    </xf>
    <xf numFmtId="10" fontId="4" fillId="0" borderId="0" xfId="4" applyNumberFormat="1" applyFont="1" applyAlignment="1">
      <alignment horizontal="center" vertical="center"/>
    </xf>
    <xf numFmtId="10" fontId="4" fillId="0" borderId="6" xfId="4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/>
    </xf>
    <xf numFmtId="10" fontId="4" fillId="0" borderId="8" xfId="1" applyNumberFormat="1" applyFont="1" applyBorder="1" applyAlignment="1">
      <alignment horizontal="center"/>
    </xf>
    <xf numFmtId="10" fontId="4" fillId="0" borderId="0" xfId="1" applyNumberFormat="1" applyFont="1" applyBorder="1" applyAlignment="1">
      <alignment horizontal="center"/>
    </xf>
    <xf numFmtId="0" fontId="4" fillId="0" borderId="7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4" fillId="0" borderId="0" xfId="3" applyNumberFormat="1" applyFont="1" applyAlignment="1">
      <alignment horizontal="center" vertical="center" wrapText="1"/>
    </xf>
    <xf numFmtId="164" fontId="4" fillId="0" borderId="0" xfId="3" applyNumberFormat="1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/>
    </xf>
    <xf numFmtId="2" fontId="4" fillId="12" borderId="0" xfId="4" applyNumberFormat="1" applyFont="1" applyFill="1" applyAlignment="1">
      <alignment horizontal="center" vertical="center"/>
    </xf>
    <xf numFmtId="2" fontId="4" fillId="0" borderId="0" xfId="4" applyNumberFormat="1" applyFont="1" applyAlignment="1">
      <alignment horizontal="center" vertical="center" wrapText="1"/>
    </xf>
    <xf numFmtId="165" fontId="4" fillId="0" borderId="0" xfId="3" applyNumberFormat="1" applyFont="1" applyAlignment="1">
      <alignment horizontal="center" vertical="center" wrapText="1"/>
    </xf>
    <xf numFmtId="1" fontId="4" fillId="0" borderId="0" xfId="3" applyNumberFormat="1" applyFont="1" applyAlignment="1">
      <alignment horizontal="center" vertical="center" wrapText="1"/>
    </xf>
    <xf numFmtId="165" fontId="4" fillId="0" borderId="0" xfId="4" applyNumberFormat="1" applyFont="1" applyAlignment="1">
      <alignment horizontal="center" vertical="center" wrapText="1"/>
    </xf>
    <xf numFmtId="0" fontId="3" fillId="15" borderId="3" xfId="3" applyFont="1" applyFill="1" applyBorder="1" applyAlignment="1">
      <alignment horizontal="center" vertical="center"/>
    </xf>
    <xf numFmtId="0" fontId="3" fillId="15" borderId="4" xfId="3" applyFont="1" applyFill="1" applyBorder="1" applyAlignment="1">
      <alignment horizontal="center" vertical="center"/>
    </xf>
    <xf numFmtId="0" fontId="3" fillId="15" borderId="6" xfId="3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3" fillId="15" borderId="6" xfId="3" applyFont="1" applyFill="1" applyBorder="1" applyAlignment="1">
      <alignment horizontal="center" vertical="center" wrapText="1"/>
    </xf>
    <xf numFmtId="0" fontId="3" fillId="15" borderId="6" xfId="0" applyFont="1" applyFill="1" applyBorder="1" applyAlignment="1" applyProtection="1">
      <alignment horizontal="center" vertical="center"/>
      <protection locked="0"/>
    </xf>
    <xf numFmtId="10" fontId="3" fillId="15" borderId="6" xfId="4" applyNumberFormat="1" applyFont="1" applyFill="1" applyBorder="1" applyAlignment="1">
      <alignment horizontal="center" vertical="center"/>
    </xf>
    <xf numFmtId="0" fontId="3" fillId="15" borderId="6" xfId="4" applyFont="1" applyFill="1" applyBorder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3" fillId="15" borderId="11" xfId="4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166" fontId="4" fillId="0" borderId="10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3" xfId="4" applyNumberFormat="1" applyFont="1" applyBorder="1" applyAlignment="1">
      <alignment horizontal="center" vertical="center"/>
    </xf>
  </cellXfs>
  <cellStyles count="5">
    <cellStyle name="Normal" xfId="0" builtinId="0"/>
    <cellStyle name="Normal 3" xfId="4" xr:uid="{00981ABE-F392-44AD-9EE0-5C3F7A0004C0}"/>
    <cellStyle name="Normal_**2S-AG-REAMS++1" xfId="3" xr:uid="{AE1930BB-1387-4E0C-B325-72A733F098C5}"/>
    <cellStyle name="Normal_2S-AG-Reams Temp1.xlt" xfId="2" xr:uid="{F9920C7C-5505-4B95-970A-03B483E8A606}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B64D-71DE-4569-B38F-C020E312D992}">
  <dimension ref="A1:S101"/>
  <sheetViews>
    <sheetView tabSelected="1" zoomScale="60" zoomScaleNormal="60" workbookViewId="0">
      <pane ySplit="1" topLeftCell="A2" activePane="bottomLeft" state="frozen"/>
      <selection pane="bottomLeft" activeCell="O70" sqref="O70"/>
    </sheetView>
  </sheetViews>
  <sheetFormatPr defaultColWidth="12.81640625" defaultRowHeight="12"/>
  <cols>
    <col min="1" max="1" width="10.26953125" style="7" customWidth="1"/>
    <col min="2" max="2" width="42" style="7" customWidth="1"/>
    <col min="3" max="3" width="11.81640625" style="7" customWidth="1"/>
    <col min="4" max="4" width="36.453125" style="7" bestFit="1" customWidth="1"/>
    <col min="5" max="17" width="14.453125" style="45" customWidth="1"/>
    <col min="18" max="16384" width="12.81640625" style="7"/>
  </cols>
  <sheetData>
    <row r="1" spans="1:19" s="1" customFormat="1" ht="11.5"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9" s="1" customFormat="1" ht="16.5" customHeight="1">
      <c r="D2" s="1" t="s">
        <v>14</v>
      </c>
      <c r="E2" s="1" t="s">
        <v>15</v>
      </c>
      <c r="F2" s="1" t="s">
        <v>142</v>
      </c>
      <c r="G2" s="1" t="s">
        <v>143</v>
      </c>
      <c r="H2" s="1" t="s">
        <v>144</v>
      </c>
      <c r="I2" s="1" t="s">
        <v>15</v>
      </c>
      <c r="J2" s="1" t="s">
        <v>142</v>
      </c>
      <c r="K2" s="1" t="s">
        <v>143</v>
      </c>
      <c r="L2" s="1" t="s">
        <v>144</v>
      </c>
      <c r="M2" s="1" t="s">
        <v>15</v>
      </c>
      <c r="N2" s="1" t="s">
        <v>142</v>
      </c>
      <c r="O2" s="1" t="s">
        <v>143</v>
      </c>
      <c r="P2" s="1" t="s">
        <v>144</v>
      </c>
      <c r="Q2" s="1" t="s">
        <v>15</v>
      </c>
    </row>
    <row r="3" spans="1:19" s="1" customFormat="1" ht="16.5" customHeight="1">
      <c r="A3" s="2"/>
      <c r="B3" s="2" t="s">
        <v>146</v>
      </c>
      <c r="C3" s="2"/>
      <c r="D3" s="2" t="s">
        <v>16</v>
      </c>
      <c r="E3" s="2" t="s">
        <v>17</v>
      </c>
      <c r="F3" s="2" t="s">
        <v>17</v>
      </c>
      <c r="G3" s="2" t="s">
        <v>17</v>
      </c>
      <c r="H3" s="2" t="s">
        <v>17</v>
      </c>
      <c r="I3" s="2" t="s">
        <v>17</v>
      </c>
      <c r="J3" s="2" t="s">
        <v>17</v>
      </c>
      <c r="K3" s="2" t="s">
        <v>17</v>
      </c>
      <c r="L3" s="2" t="s">
        <v>17</v>
      </c>
      <c r="M3" s="2" t="s">
        <v>18</v>
      </c>
      <c r="N3" s="2" t="s">
        <v>18</v>
      </c>
      <c r="O3" s="2" t="s">
        <v>18</v>
      </c>
      <c r="P3" s="2" t="s">
        <v>18</v>
      </c>
      <c r="Q3" s="2" t="s">
        <v>18</v>
      </c>
      <c r="R3" s="2" t="s">
        <v>140</v>
      </c>
      <c r="S3" s="2" t="s">
        <v>141</v>
      </c>
    </row>
    <row r="4" spans="1:19" ht="18.75" customHeight="1">
      <c r="A4" s="3"/>
      <c r="B4" s="87" t="s">
        <v>19</v>
      </c>
      <c r="C4" s="88"/>
      <c r="D4" s="4" t="s">
        <v>20</v>
      </c>
      <c r="E4" s="5">
        <v>115.81680000000001</v>
      </c>
      <c r="F4" s="6">
        <v>29.224800000000005</v>
      </c>
      <c r="G4" s="6">
        <v>32.111200000000004</v>
      </c>
      <c r="H4" s="6">
        <v>39.688000000000002</v>
      </c>
      <c r="I4" s="6">
        <v>96.333600000000004</v>
      </c>
      <c r="J4" s="6">
        <v>279.62000000000006</v>
      </c>
      <c r="K4" s="6">
        <v>31.389600000000002</v>
      </c>
      <c r="L4" s="6">
        <v>43.656799999999997</v>
      </c>
      <c r="M4" s="6">
        <v>745.41280000000006</v>
      </c>
      <c r="N4" s="6">
        <v>1172.6000000000001</v>
      </c>
      <c r="O4" s="6">
        <v>1836.1112000000003</v>
      </c>
      <c r="P4" s="6">
        <v>1520.7719999999999</v>
      </c>
      <c r="Q4" s="6">
        <v>1557.2128</v>
      </c>
      <c r="R4" s="6">
        <f>(MIN(E4:Q4))</f>
        <v>29.224800000000005</v>
      </c>
      <c r="S4" s="6">
        <f>(MAX(E4:Q4))</f>
        <v>1836.1112000000003</v>
      </c>
    </row>
    <row r="5" spans="1:19" ht="18.75" customHeight="1">
      <c r="A5" s="10"/>
      <c r="B5" s="89" t="s">
        <v>21</v>
      </c>
      <c r="C5" s="89"/>
      <c r="D5" s="72" t="s">
        <v>22</v>
      </c>
      <c r="E5" s="9">
        <v>171.6</v>
      </c>
      <c r="F5" s="6">
        <v>182.60000000000002</v>
      </c>
      <c r="G5" s="6">
        <v>5.0710000000000015</v>
      </c>
      <c r="H5" s="6">
        <v>40.81</v>
      </c>
      <c r="I5" s="6">
        <v>100.1</v>
      </c>
      <c r="J5" s="6">
        <v>337.70000000000005</v>
      </c>
      <c r="K5" s="6">
        <v>3.9380000000000006</v>
      </c>
      <c r="L5" s="6">
        <v>17.93</v>
      </c>
      <c r="M5" s="6">
        <v>1.1879999999999999</v>
      </c>
      <c r="N5" s="6">
        <v>13.288</v>
      </c>
      <c r="O5" s="6">
        <v>99</v>
      </c>
      <c r="P5" s="6">
        <v>101.19999999999999</v>
      </c>
      <c r="Q5" s="6">
        <v>15.620000000000001</v>
      </c>
      <c r="R5" s="6">
        <f t="shared" ref="R5:R48" si="0">(MIN(E5:Q5))</f>
        <v>1.1879999999999999</v>
      </c>
      <c r="S5" s="6">
        <f t="shared" ref="S5:S48" si="1">(MAX(E5:Q5))</f>
        <v>337.70000000000005</v>
      </c>
    </row>
    <row r="6" spans="1:19" ht="18.75" customHeight="1">
      <c r="A6" s="10"/>
      <c r="B6" s="89" t="s">
        <v>23</v>
      </c>
      <c r="C6" s="89"/>
      <c r="D6" s="72"/>
      <c r="E6" s="9">
        <v>40.21</v>
      </c>
      <c r="F6" s="6">
        <v>2.9499999999999997</v>
      </c>
      <c r="G6" s="6">
        <v>2.5300000000000002</v>
      </c>
      <c r="H6" s="6">
        <v>3.09</v>
      </c>
      <c r="I6" s="6">
        <v>20.009999999999998</v>
      </c>
      <c r="J6" s="6">
        <v>2.2999999999999998</v>
      </c>
      <c r="K6" s="6">
        <v>1.35</v>
      </c>
      <c r="L6" s="6">
        <v>1.4300000000000002</v>
      </c>
      <c r="M6" s="6">
        <v>14.31</v>
      </c>
      <c r="N6" s="6">
        <v>6.5599999999999987</v>
      </c>
      <c r="O6" s="6">
        <v>15.279999999999998</v>
      </c>
      <c r="P6" s="6">
        <v>10.600000000000001</v>
      </c>
      <c r="Q6" s="6">
        <v>7.92</v>
      </c>
      <c r="R6" s="6">
        <f t="shared" si="0"/>
        <v>1.35</v>
      </c>
      <c r="S6" s="6">
        <f t="shared" si="1"/>
        <v>40.21</v>
      </c>
    </row>
    <row r="7" spans="1:19" ht="18.75" customHeight="1">
      <c r="A7" s="10"/>
      <c r="B7" s="89" t="s">
        <v>24</v>
      </c>
      <c r="C7" s="89"/>
      <c r="D7" s="72"/>
      <c r="E7" s="9">
        <v>45.14</v>
      </c>
      <c r="F7" s="6">
        <v>33.739999999999995</v>
      </c>
      <c r="G7" s="6">
        <v>7.32</v>
      </c>
      <c r="H7" s="6">
        <v>11.86</v>
      </c>
      <c r="I7" s="6">
        <v>17.849999999999998</v>
      </c>
      <c r="J7" s="6">
        <v>196.24</v>
      </c>
      <c r="K7" s="6">
        <v>9.9699999999999989</v>
      </c>
      <c r="L7" s="6">
        <v>2468.2400000000002</v>
      </c>
      <c r="M7" s="6">
        <v>58.739999999999995</v>
      </c>
      <c r="N7" s="6">
        <v>47.36</v>
      </c>
      <c r="O7" s="6">
        <v>51.08</v>
      </c>
      <c r="P7" s="6">
        <v>38.879999999999995</v>
      </c>
      <c r="Q7" s="6">
        <v>32.199999999999996</v>
      </c>
      <c r="R7" s="6">
        <f t="shared" si="0"/>
        <v>7.32</v>
      </c>
      <c r="S7" s="6">
        <f t="shared" si="1"/>
        <v>2468.2400000000002</v>
      </c>
    </row>
    <row r="8" spans="1:19" ht="18.75" customHeight="1">
      <c r="A8" s="11"/>
      <c r="B8" s="89" t="s">
        <v>25</v>
      </c>
      <c r="C8" s="89"/>
      <c r="D8" s="12" t="s">
        <v>26</v>
      </c>
      <c r="E8" s="9">
        <v>7.98</v>
      </c>
      <c r="F8" s="6">
        <v>8.06</v>
      </c>
      <c r="G8" s="6">
        <v>8.34</v>
      </c>
      <c r="H8" s="6">
        <v>8.2200000000000006</v>
      </c>
      <c r="I8" s="6">
        <v>7.97</v>
      </c>
      <c r="J8" s="6">
        <v>8.0399999999999991</v>
      </c>
      <c r="K8" s="6">
        <v>8.7200000000000006</v>
      </c>
      <c r="L8" s="6">
        <v>8.0500000000000007</v>
      </c>
      <c r="M8" s="6">
        <v>5.01</v>
      </c>
      <c r="N8" s="6">
        <v>4.8899999999999997</v>
      </c>
      <c r="O8" s="6">
        <v>3.66</v>
      </c>
      <c r="P8" s="6">
        <v>4.25</v>
      </c>
      <c r="Q8" s="6">
        <v>4.96</v>
      </c>
      <c r="R8" s="6">
        <f t="shared" si="0"/>
        <v>3.66</v>
      </c>
      <c r="S8" s="6">
        <f t="shared" si="1"/>
        <v>8.7200000000000006</v>
      </c>
    </row>
    <row r="9" spans="1:19" ht="18.75" customHeight="1">
      <c r="A9" s="13"/>
      <c r="B9" s="89" t="s">
        <v>27</v>
      </c>
      <c r="C9" s="89"/>
      <c r="D9" s="12" t="s">
        <v>28</v>
      </c>
      <c r="E9" s="9">
        <v>0.755</v>
      </c>
      <c r="F9" s="6">
        <v>0.53100000000000003</v>
      </c>
      <c r="G9" s="6">
        <v>0.153</v>
      </c>
      <c r="H9" s="6">
        <v>0.219</v>
      </c>
      <c r="I9" s="6">
        <v>0.37</v>
      </c>
      <c r="J9" s="6">
        <v>0.93700000000000006</v>
      </c>
      <c r="K9" s="6">
        <v>0.20599999999999999</v>
      </c>
      <c r="L9" s="6">
        <v>2.7570000000000001</v>
      </c>
      <c r="M9" s="6">
        <v>0.14899999999999999</v>
      </c>
      <c r="N9" s="6">
        <v>0.24299999999999999</v>
      </c>
      <c r="O9" s="6">
        <v>0.62</v>
      </c>
      <c r="P9" s="6">
        <v>1.5920000000000001</v>
      </c>
      <c r="Q9" s="6">
        <v>9.8000000000000004E-2</v>
      </c>
      <c r="R9" s="6">
        <f t="shared" si="0"/>
        <v>9.8000000000000004E-2</v>
      </c>
      <c r="S9" s="6">
        <f t="shared" si="1"/>
        <v>2.7570000000000001</v>
      </c>
    </row>
    <row r="10" spans="1:19" s="16" customFormat="1" ht="18.75" customHeight="1">
      <c r="A10" s="14"/>
      <c r="B10" s="89" t="s">
        <v>29</v>
      </c>
      <c r="C10" s="89"/>
      <c r="D10" s="15" t="s">
        <v>30</v>
      </c>
      <c r="E10" s="9">
        <v>12.7575</v>
      </c>
      <c r="F10" s="6">
        <v>3.8500000000000005</v>
      </c>
      <c r="G10" s="6">
        <v>3.8850000000000002</v>
      </c>
      <c r="H10" s="6">
        <v>3.5524999999999998</v>
      </c>
      <c r="I10" s="6">
        <v>10.64</v>
      </c>
      <c r="J10" s="6">
        <v>5.0750000000000002</v>
      </c>
      <c r="K10" s="6">
        <v>3.01</v>
      </c>
      <c r="L10" s="6">
        <v>3.1675</v>
      </c>
      <c r="M10" s="6">
        <v>17.465</v>
      </c>
      <c r="N10" s="6">
        <v>15.907499999999999</v>
      </c>
      <c r="O10" s="6">
        <v>50.574999999999996</v>
      </c>
      <c r="P10" s="6">
        <v>43.574999999999996</v>
      </c>
      <c r="Q10" s="6">
        <v>24.849999999999998</v>
      </c>
      <c r="R10" s="6">
        <f t="shared" si="0"/>
        <v>3.01</v>
      </c>
      <c r="S10" s="6">
        <f t="shared" si="1"/>
        <v>50.574999999999996</v>
      </c>
    </row>
    <row r="11" spans="1:19" ht="18.75" customHeight="1">
      <c r="A11" s="17"/>
      <c r="B11" s="89" t="s">
        <v>31</v>
      </c>
      <c r="C11" s="8" t="s">
        <v>121</v>
      </c>
      <c r="D11" s="71" t="s">
        <v>32</v>
      </c>
      <c r="E11" s="9">
        <v>32.3500623752495</v>
      </c>
      <c r="F11" s="6">
        <v>33.836339820359278</v>
      </c>
      <c r="G11" s="6">
        <v>34.41019211576846</v>
      </c>
      <c r="H11" s="6">
        <v>33.451858782435131</v>
      </c>
      <c r="I11" s="6">
        <v>32.286938622754484</v>
      </c>
      <c r="J11" s="6">
        <v>28.987287924151691</v>
      </c>
      <c r="K11" s="6">
        <v>29.842327844311374</v>
      </c>
      <c r="L11" s="6">
        <v>37.239283932135727</v>
      </c>
      <c r="M11" s="6">
        <v>2.9326721556886226</v>
      </c>
      <c r="N11" s="6">
        <v>3.3128493013972053</v>
      </c>
      <c r="O11" s="6">
        <v>3.862025948103792</v>
      </c>
      <c r="P11" s="6">
        <v>6.9648453093812357</v>
      </c>
      <c r="Q11" s="6">
        <v>4.9552145708582831</v>
      </c>
      <c r="R11" s="6">
        <f t="shared" si="0"/>
        <v>2.9326721556886226</v>
      </c>
      <c r="S11" s="6">
        <f t="shared" si="1"/>
        <v>37.239283932135727</v>
      </c>
    </row>
    <row r="12" spans="1:19" ht="18.75" customHeight="1">
      <c r="A12" s="18"/>
      <c r="B12" s="89"/>
      <c r="C12" s="19" t="s">
        <v>33</v>
      </c>
      <c r="D12" s="71"/>
      <c r="E12" s="9">
        <v>14521.813600000001</v>
      </c>
      <c r="F12" s="6">
        <v>15188.997600000001</v>
      </c>
      <c r="G12" s="6">
        <v>15446.597600000001</v>
      </c>
      <c r="H12" s="6">
        <v>15016.405600000002</v>
      </c>
      <c r="I12" s="6">
        <v>14493.477599999998</v>
      </c>
      <c r="J12" s="6">
        <v>13012.277599999999</v>
      </c>
      <c r="K12" s="6">
        <v>13396.1016</v>
      </c>
      <c r="L12" s="6">
        <v>16716.565600000002</v>
      </c>
      <c r="M12" s="6">
        <v>1316.4648000000002</v>
      </c>
      <c r="N12" s="6">
        <v>1487.1248000000001</v>
      </c>
      <c r="O12" s="6">
        <v>1733.6479999999999</v>
      </c>
      <c r="P12" s="6">
        <v>3126.4911999999995</v>
      </c>
      <c r="Q12" s="6">
        <v>2224.3760000000002</v>
      </c>
      <c r="R12" s="6">
        <f t="shared" si="0"/>
        <v>1316.4648000000002</v>
      </c>
      <c r="S12" s="6">
        <f t="shared" si="1"/>
        <v>16716.565600000002</v>
      </c>
    </row>
    <row r="13" spans="1:19" ht="18.75" customHeight="1">
      <c r="A13" s="18"/>
      <c r="B13" s="89"/>
      <c r="C13" s="19" t="s">
        <v>34</v>
      </c>
      <c r="D13" s="71"/>
      <c r="E13" s="9">
        <v>6482.9525000000003</v>
      </c>
      <c r="F13" s="6">
        <v>6780.8024999999998</v>
      </c>
      <c r="G13" s="6">
        <v>6895.8024999999998</v>
      </c>
      <c r="H13" s="6">
        <v>6703.7525000000005</v>
      </c>
      <c r="I13" s="6">
        <v>6470.3024999999989</v>
      </c>
      <c r="J13" s="6">
        <v>5809.0524999999989</v>
      </c>
      <c r="K13" s="6">
        <v>5980.4024999999992</v>
      </c>
      <c r="L13" s="6">
        <v>7462.7525000000005</v>
      </c>
      <c r="M13" s="6">
        <v>587.70749999999998</v>
      </c>
      <c r="N13" s="6">
        <v>663.89499999999998</v>
      </c>
      <c r="O13" s="6">
        <v>773.94999999999993</v>
      </c>
      <c r="P13" s="6">
        <v>1395.7549999999997</v>
      </c>
      <c r="Q13" s="6">
        <v>993.02499999999998</v>
      </c>
      <c r="R13" s="6">
        <f t="shared" si="0"/>
        <v>587.70749999999998</v>
      </c>
      <c r="S13" s="6">
        <f t="shared" si="1"/>
        <v>7462.7525000000005</v>
      </c>
    </row>
    <row r="14" spans="1:19" ht="18.75" customHeight="1">
      <c r="A14" s="17"/>
      <c r="B14" s="89" t="s">
        <v>35</v>
      </c>
      <c r="C14" s="8" t="s">
        <v>121</v>
      </c>
      <c r="D14" s="71"/>
      <c r="E14" s="9">
        <v>12.600131654735454</v>
      </c>
      <c r="F14" s="6">
        <v>7.1515181436682296</v>
      </c>
      <c r="G14" s="6">
        <v>3.276549000246852</v>
      </c>
      <c r="H14" s="6">
        <v>1.8808030938862832</v>
      </c>
      <c r="I14" s="6">
        <v>10.423714309224058</v>
      </c>
      <c r="J14" s="6">
        <v>11.407833456759647</v>
      </c>
      <c r="K14" s="6">
        <v>13.726191063934829</v>
      </c>
      <c r="L14" s="6">
        <v>16.129712828108286</v>
      </c>
      <c r="M14" s="6">
        <v>2.0851970706821357</v>
      </c>
      <c r="N14" s="6">
        <v>4.2498806878959936</v>
      </c>
      <c r="O14" s="6">
        <v>3.8100551304204715</v>
      </c>
      <c r="P14" s="6">
        <v>9.5054554431004696</v>
      </c>
      <c r="Q14" s="6">
        <v>1.7420801448202088</v>
      </c>
      <c r="R14" s="6">
        <f t="shared" si="0"/>
        <v>1.7420801448202088</v>
      </c>
      <c r="S14" s="6">
        <f t="shared" si="1"/>
        <v>16.129712828108286</v>
      </c>
    </row>
    <row r="15" spans="1:19" ht="18.75" customHeight="1">
      <c r="A15" s="18"/>
      <c r="B15" s="89"/>
      <c r="C15" s="19" t="s">
        <v>33</v>
      </c>
      <c r="D15" s="71"/>
      <c r="E15" s="9">
        <v>3430.0985599999999</v>
      </c>
      <c r="F15" s="6">
        <v>1946.8377599999999</v>
      </c>
      <c r="G15" s="6">
        <v>891.96575999999993</v>
      </c>
      <c r="H15" s="6">
        <v>512.00576000000012</v>
      </c>
      <c r="I15" s="6">
        <v>2837.6185599999999</v>
      </c>
      <c r="J15" s="6">
        <v>3105.5225600000003</v>
      </c>
      <c r="K15" s="6">
        <v>3736.6425599999998</v>
      </c>
      <c r="L15" s="6">
        <v>4390.9465600000003</v>
      </c>
      <c r="M15" s="6">
        <v>567.64735999999994</v>
      </c>
      <c r="N15" s="6">
        <v>1156.9331200000001</v>
      </c>
      <c r="O15" s="6">
        <v>1037.2006399999998</v>
      </c>
      <c r="P15" s="6">
        <v>2587.6435200000005</v>
      </c>
      <c r="Q15" s="6">
        <v>474.24160000000001</v>
      </c>
      <c r="R15" s="6">
        <f t="shared" si="0"/>
        <v>474.24160000000001</v>
      </c>
      <c r="S15" s="6">
        <f t="shared" si="1"/>
        <v>4390.9465600000003</v>
      </c>
    </row>
    <row r="16" spans="1:19" ht="18.75" customHeight="1">
      <c r="A16" s="18"/>
      <c r="B16" s="89"/>
      <c r="C16" s="19" t="s">
        <v>34</v>
      </c>
      <c r="D16" s="71"/>
      <c r="E16" s="9">
        <v>1531.2939999999999</v>
      </c>
      <c r="F16" s="6">
        <v>869.12399999999991</v>
      </c>
      <c r="G16" s="6">
        <v>398.19899999999996</v>
      </c>
      <c r="H16" s="6">
        <v>228.57400000000001</v>
      </c>
      <c r="I16" s="6">
        <v>1266.7939999999999</v>
      </c>
      <c r="J16" s="6">
        <v>1386.394</v>
      </c>
      <c r="K16" s="6">
        <v>1668.1439999999998</v>
      </c>
      <c r="L16" s="6">
        <v>1960.2439999999999</v>
      </c>
      <c r="M16" s="6">
        <v>253.41399999999996</v>
      </c>
      <c r="N16" s="6">
        <v>516.48800000000006</v>
      </c>
      <c r="O16" s="6">
        <v>463.03599999999989</v>
      </c>
      <c r="P16" s="6">
        <v>1155.1980000000001</v>
      </c>
      <c r="Q16" s="6">
        <v>211.71499999999997</v>
      </c>
      <c r="R16" s="6">
        <f t="shared" si="0"/>
        <v>211.71499999999997</v>
      </c>
      <c r="S16" s="6">
        <f t="shared" si="1"/>
        <v>1960.2439999999999</v>
      </c>
    </row>
    <row r="17" spans="1:19" ht="18.75" customHeight="1">
      <c r="A17" s="17"/>
      <c r="B17" s="89" t="s">
        <v>36</v>
      </c>
      <c r="C17" s="8" t="s">
        <v>121</v>
      </c>
      <c r="D17" s="71"/>
      <c r="E17" s="9">
        <v>4.1333878970791345</v>
      </c>
      <c r="F17" s="6">
        <v>0.65468054631950479</v>
      </c>
      <c r="G17" s="6">
        <v>0.59379507903217543</v>
      </c>
      <c r="H17" s="6">
        <v>0.5923244155711288</v>
      </c>
      <c r="I17" s="6">
        <v>2.3074121438436745</v>
      </c>
      <c r="J17" s="6">
        <v>1.1600005115351169</v>
      </c>
      <c r="K17" s="6">
        <v>0.83027776356846883</v>
      </c>
      <c r="L17" s="6">
        <v>0.76174484628369732</v>
      </c>
      <c r="M17" s="6">
        <v>1.5070770883421143</v>
      </c>
      <c r="N17" s="6">
        <v>1.0475829965727144</v>
      </c>
      <c r="O17" s="6">
        <v>0.61485497979436288</v>
      </c>
      <c r="P17" s="6">
        <v>1.4023070233771544</v>
      </c>
      <c r="Q17" s="6">
        <v>0.79698194281037382</v>
      </c>
      <c r="R17" s="6">
        <f t="shared" si="0"/>
        <v>0.5923244155711288</v>
      </c>
      <c r="S17" s="6">
        <f t="shared" si="1"/>
        <v>4.1333878970791345</v>
      </c>
    </row>
    <row r="18" spans="1:19" ht="18.75" customHeight="1">
      <c r="A18" s="18"/>
      <c r="B18" s="89"/>
      <c r="C18" s="19" t="s">
        <v>33</v>
      </c>
      <c r="D18" s="71"/>
      <c r="E18" s="9">
        <v>3620.0012800000004</v>
      </c>
      <c r="F18" s="6">
        <v>573.36608000000001</v>
      </c>
      <c r="G18" s="6">
        <v>520.04287999999997</v>
      </c>
      <c r="H18" s="6">
        <v>518.75487999999996</v>
      </c>
      <c r="I18" s="6">
        <v>2020.8204800000001</v>
      </c>
      <c r="J18" s="6">
        <v>1015.9228800000001</v>
      </c>
      <c r="K18" s="6">
        <v>727.15328</v>
      </c>
      <c r="L18" s="6">
        <v>667.1324800000001</v>
      </c>
      <c r="M18" s="6">
        <v>1319.8908799999997</v>
      </c>
      <c r="N18" s="6">
        <v>917.46815999999978</v>
      </c>
      <c r="O18" s="6">
        <v>538.48704000000009</v>
      </c>
      <c r="P18" s="6">
        <v>1228.1337599999999</v>
      </c>
      <c r="Q18" s="6">
        <v>697.99296000000004</v>
      </c>
      <c r="R18" s="6">
        <f t="shared" si="0"/>
        <v>518.75487999999996</v>
      </c>
      <c r="S18" s="6">
        <f t="shared" si="1"/>
        <v>3620.0012800000004</v>
      </c>
    </row>
    <row r="19" spans="1:19" ht="18.75" customHeight="1">
      <c r="A19" s="18"/>
      <c r="B19" s="89"/>
      <c r="C19" s="19" t="s">
        <v>34</v>
      </c>
      <c r="D19" s="71"/>
      <c r="E19" s="9">
        <v>1616.0720000000001</v>
      </c>
      <c r="F19" s="6">
        <v>255.96699999999998</v>
      </c>
      <c r="G19" s="6">
        <v>232.16199999999998</v>
      </c>
      <c r="H19" s="6">
        <v>231.58699999999996</v>
      </c>
      <c r="I19" s="6">
        <v>902.15199999999993</v>
      </c>
      <c r="J19" s="6">
        <v>453.53699999999998</v>
      </c>
      <c r="K19" s="6">
        <v>324.62199999999996</v>
      </c>
      <c r="L19" s="6">
        <v>297.827</v>
      </c>
      <c r="M19" s="6">
        <v>589.23699999999985</v>
      </c>
      <c r="N19" s="6">
        <v>409.58399999999989</v>
      </c>
      <c r="O19" s="6">
        <v>240.39600000000002</v>
      </c>
      <c r="P19" s="6">
        <v>548.27399999999989</v>
      </c>
      <c r="Q19" s="6">
        <v>311.60399999999998</v>
      </c>
      <c r="R19" s="6">
        <f t="shared" si="0"/>
        <v>231.58699999999996</v>
      </c>
      <c r="S19" s="6">
        <f t="shared" si="1"/>
        <v>1616.0720000000001</v>
      </c>
    </row>
    <row r="20" spans="1:19" ht="18.75" customHeight="1">
      <c r="A20" s="17"/>
      <c r="B20" s="89" t="s">
        <v>37</v>
      </c>
      <c r="C20" s="8" t="s">
        <v>121</v>
      </c>
      <c r="D20" s="71"/>
      <c r="E20" s="9">
        <v>0.27241844280121791</v>
      </c>
      <c r="F20" s="6">
        <v>0.28742496737712048</v>
      </c>
      <c r="G20" s="6">
        <v>0.30363201391909522</v>
      </c>
      <c r="H20" s="6">
        <v>0.24100478468899522</v>
      </c>
      <c r="I20" s="6">
        <v>0.1171509351892127</v>
      </c>
      <c r="J20" s="6">
        <v>0.36360809047411913</v>
      </c>
      <c r="K20" s="6">
        <v>0.19123314484558504</v>
      </c>
      <c r="L20" s="6">
        <v>0.4081274467159634</v>
      </c>
      <c r="M20" s="6">
        <v>0.83096128751631126</v>
      </c>
      <c r="N20" s="6">
        <v>3.2195998260113083</v>
      </c>
      <c r="O20" s="6">
        <v>2.8776511526750754</v>
      </c>
      <c r="P20" s="6">
        <v>5.6136407133536323</v>
      </c>
      <c r="Q20" s="6">
        <v>0.60546324488908221</v>
      </c>
      <c r="R20" s="6">
        <f t="shared" si="0"/>
        <v>0.1171509351892127</v>
      </c>
      <c r="S20" s="6">
        <f t="shared" si="1"/>
        <v>5.6136407133536323</v>
      </c>
    </row>
    <row r="21" spans="1:19" ht="18.75" customHeight="1">
      <c r="A21" s="18"/>
      <c r="B21" s="89"/>
      <c r="C21" s="19" t="s">
        <v>33</v>
      </c>
      <c r="D21" s="71"/>
      <c r="E21" s="9">
        <v>140.28896000000003</v>
      </c>
      <c r="F21" s="6">
        <v>148.01696000000001</v>
      </c>
      <c r="G21" s="6">
        <v>156.36320000000001</v>
      </c>
      <c r="H21" s="6">
        <v>124.11168000000002</v>
      </c>
      <c r="I21" s="6">
        <v>60.329920000000008</v>
      </c>
      <c r="J21" s="6">
        <v>187.24943999999999</v>
      </c>
      <c r="K21" s="6">
        <v>98.480480000000014</v>
      </c>
      <c r="L21" s="6">
        <v>210.17583999999999</v>
      </c>
      <c r="M21" s="6">
        <v>427.92511999999994</v>
      </c>
      <c r="N21" s="6">
        <v>1658.0166399999998</v>
      </c>
      <c r="O21" s="6">
        <v>1481.9212799999998</v>
      </c>
      <c r="P21" s="6">
        <v>2890.8902400000002</v>
      </c>
      <c r="Q21" s="6">
        <v>311.79904000000005</v>
      </c>
      <c r="R21" s="6">
        <f t="shared" si="0"/>
        <v>60.329920000000008</v>
      </c>
      <c r="S21" s="6">
        <f t="shared" si="1"/>
        <v>2890.8902400000002</v>
      </c>
    </row>
    <row r="22" spans="1:19" ht="18.75" customHeight="1">
      <c r="A22" s="18"/>
      <c r="B22" s="89"/>
      <c r="C22" s="19" t="s">
        <v>34</v>
      </c>
      <c r="D22" s="71"/>
      <c r="E22" s="9">
        <v>62.629000000000005</v>
      </c>
      <c r="F22" s="6">
        <v>66.078999999999994</v>
      </c>
      <c r="G22" s="6">
        <v>69.804999999999993</v>
      </c>
      <c r="H22" s="6">
        <v>55.407000000000004</v>
      </c>
      <c r="I22" s="6">
        <v>26.933</v>
      </c>
      <c r="J22" s="6">
        <v>83.593499999999992</v>
      </c>
      <c r="K22" s="6">
        <v>43.964500000000001</v>
      </c>
      <c r="L22" s="6">
        <v>93.828499999999991</v>
      </c>
      <c r="M22" s="6">
        <v>191.03799999999995</v>
      </c>
      <c r="N22" s="6">
        <v>740.18599999999981</v>
      </c>
      <c r="O22" s="6">
        <v>661.57199999999989</v>
      </c>
      <c r="P22" s="6">
        <v>1290.576</v>
      </c>
      <c r="Q22" s="6">
        <v>139.196</v>
      </c>
      <c r="R22" s="6">
        <f t="shared" si="0"/>
        <v>26.933</v>
      </c>
      <c r="S22" s="6">
        <f t="shared" si="1"/>
        <v>1290.576</v>
      </c>
    </row>
    <row r="23" spans="1:19" ht="18.75" customHeight="1">
      <c r="A23" s="20"/>
      <c r="B23" s="90" t="s">
        <v>38</v>
      </c>
      <c r="C23" s="8" t="s">
        <v>121</v>
      </c>
      <c r="D23" s="72" t="s">
        <v>22</v>
      </c>
      <c r="E23" s="9">
        <v>1.1007338225483655E-2</v>
      </c>
      <c r="F23" s="6" t="s">
        <v>39</v>
      </c>
      <c r="G23" s="6">
        <v>1.2230375806092949E-2</v>
      </c>
      <c r="H23" s="6" t="s">
        <v>39</v>
      </c>
      <c r="I23" s="6">
        <v>1.2563931509895486E-2</v>
      </c>
      <c r="J23" s="6" t="s">
        <v>39</v>
      </c>
      <c r="K23" s="6">
        <v>1.022904158327774E-2</v>
      </c>
      <c r="L23" s="6" t="s">
        <v>39</v>
      </c>
      <c r="M23" s="6">
        <v>3.0989548587947526</v>
      </c>
      <c r="N23" s="6">
        <v>2.2023571269735376</v>
      </c>
      <c r="O23" s="6">
        <v>9.0602623971536573</v>
      </c>
      <c r="P23" s="6">
        <v>1.312875250166778</v>
      </c>
      <c r="Q23" s="6">
        <v>3.4031576606626639</v>
      </c>
      <c r="R23" s="6">
        <f t="shared" si="0"/>
        <v>1.022904158327774E-2</v>
      </c>
      <c r="S23" s="6">
        <f t="shared" si="1"/>
        <v>9.0602623971536573</v>
      </c>
    </row>
    <row r="24" spans="1:19" ht="18.75" customHeight="1">
      <c r="A24" s="18"/>
      <c r="B24" s="90"/>
      <c r="C24" s="19" t="s">
        <v>33</v>
      </c>
      <c r="D24" s="72"/>
      <c r="E24" s="9">
        <v>2.2190793862575049</v>
      </c>
      <c r="F24" s="6">
        <v>1.5914609739826553</v>
      </c>
      <c r="G24" s="6">
        <v>2.4656437625083387</v>
      </c>
      <c r="H24" s="6">
        <v>1.6587058038692464</v>
      </c>
      <c r="I24" s="6">
        <v>2.5328885923949302</v>
      </c>
      <c r="J24" s="6">
        <v>1.6138759172781858</v>
      </c>
      <c r="K24" s="6">
        <v>2.0621747831887927</v>
      </c>
      <c r="L24" s="6">
        <v>1.4345563709139431</v>
      </c>
      <c r="M24" s="6">
        <v>624.74929953302217</v>
      </c>
      <c r="N24" s="6">
        <v>443.99519679786522</v>
      </c>
      <c r="O24" s="6">
        <v>1826.5488992661774</v>
      </c>
      <c r="P24" s="6">
        <v>264.67565043362248</v>
      </c>
      <c r="Q24" s="6">
        <v>686.07658438959311</v>
      </c>
      <c r="R24" s="6">
        <f t="shared" si="0"/>
        <v>1.4345563709139431</v>
      </c>
      <c r="S24" s="6">
        <f t="shared" si="1"/>
        <v>1826.5488992661774</v>
      </c>
    </row>
    <row r="25" spans="1:19" ht="18.75" customHeight="1">
      <c r="A25" s="18"/>
      <c r="B25" s="90"/>
      <c r="C25" s="19" t="s">
        <v>34</v>
      </c>
      <c r="D25" s="72"/>
      <c r="E25" s="9" t="s">
        <v>40</v>
      </c>
      <c r="F25" s="6" t="s">
        <v>40</v>
      </c>
      <c r="G25" s="6">
        <v>1.1007338225483654</v>
      </c>
      <c r="H25" s="6" t="s">
        <v>40</v>
      </c>
      <c r="I25" s="6">
        <v>1.1307538358905938</v>
      </c>
      <c r="J25" s="6" t="s">
        <v>40</v>
      </c>
      <c r="K25" s="6" t="s">
        <v>40</v>
      </c>
      <c r="L25" s="6" t="s">
        <v>40</v>
      </c>
      <c r="M25" s="6">
        <v>278.90593729152772</v>
      </c>
      <c r="N25" s="6">
        <v>198.21214142761838</v>
      </c>
      <c r="O25" s="6">
        <v>815.42361574382915</v>
      </c>
      <c r="P25" s="6">
        <v>118.15877251501001</v>
      </c>
      <c r="Q25" s="6">
        <v>306.28418945963978</v>
      </c>
      <c r="R25" s="6">
        <f t="shared" si="0"/>
        <v>1.1007338225483654</v>
      </c>
      <c r="S25" s="6">
        <f t="shared" si="1"/>
        <v>815.42361574382915</v>
      </c>
    </row>
    <row r="26" spans="1:19" ht="18.75" customHeight="1">
      <c r="A26" s="20"/>
      <c r="B26" s="90" t="s">
        <v>41</v>
      </c>
      <c r="C26" s="8" t="s">
        <v>121</v>
      </c>
      <c r="D26" s="72" t="s">
        <v>42</v>
      </c>
      <c r="E26" s="9" t="s">
        <v>39</v>
      </c>
      <c r="F26" s="6" t="s">
        <v>39</v>
      </c>
      <c r="G26" s="6" t="s">
        <v>39</v>
      </c>
      <c r="H26" s="6" t="s">
        <v>39</v>
      </c>
      <c r="I26" s="6" t="s">
        <v>39</v>
      </c>
      <c r="J26" s="6" t="s">
        <v>39</v>
      </c>
      <c r="K26" s="6" t="s">
        <v>39</v>
      </c>
      <c r="L26" s="6" t="s">
        <v>39</v>
      </c>
      <c r="M26" s="6">
        <v>8.4663629275514865</v>
      </c>
      <c r="N26" s="6">
        <v>9.7004451310247326</v>
      </c>
      <c r="O26" s="6">
        <v>9.6017374571078022</v>
      </c>
      <c r="P26" s="6">
        <v>11.068037590979703</v>
      </c>
      <c r="Q26" s="6">
        <v>3.4781526839511141</v>
      </c>
      <c r="R26" s="6">
        <f t="shared" si="0"/>
        <v>3.4781526839511141</v>
      </c>
      <c r="S26" s="6">
        <f t="shared" si="1"/>
        <v>11.068037590979703</v>
      </c>
    </row>
    <row r="27" spans="1:19" ht="18.75" customHeight="1">
      <c r="A27" s="18"/>
      <c r="B27" s="90"/>
      <c r="C27" s="19" t="s">
        <v>33</v>
      </c>
      <c r="D27" s="72"/>
      <c r="E27" s="9" t="s">
        <v>40</v>
      </c>
      <c r="F27" s="6" t="s">
        <v>40</v>
      </c>
      <c r="G27" s="6" t="s">
        <v>40</v>
      </c>
      <c r="H27" s="6" t="s">
        <v>40</v>
      </c>
      <c r="I27" s="6" t="s">
        <v>40</v>
      </c>
      <c r="J27" s="6" t="s">
        <v>40</v>
      </c>
      <c r="K27" s="6" t="s">
        <v>40</v>
      </c>
      <c r="L27" s="6" t="s">
        <v>40</v>
      </c>
      <c r="M27" s="6">
        <v>189.6465295771533</v>
      </c>
      <c r="N27" s="6">
        <v>217.28997093495406</v>
      </c>
      <c r="O27" s="6">
        <v>215.07891903921478</v>
      </c>
      <c r="P27" s="6">
        <v>247.92404203794536</v>
      </c>
      <c r="Q27" s="6">
        <v>77.910620120504973</v>
      </c>
      <c r="R27" s="6">
        <f t="shared" si="0"/>
        <v>77.910620120504973</v>
      </c>
      <c r="S27" s="6">
        <f t="shared" si="1"/>
        <v>247.92404203794536</v>
      </c>
    </row>
    <row r="28" spans="1:19" ht="21.5" customHeight="1">
      <c r="A28" s="18"/>
      <c r="B28" s="90"/>
      <c r="C28" s="19" t="s">
        <v>34</v>
      </c>
      <c r="D28" s="72"/>
      <c r="E28" s="9" t="s">
        <v>40</v>
      </c>
      <c r="F28" s="6" t="s">
        <v>40</v>
      </c>
      <c r="G28" s="6" t="s">
        <v>40</v>
      </c>
      <c r="H28" s="6" t="s">
        <v>40</v>
      </c>
      <c r="I28" s="6" t="s">
        <v>40</v>
      </c>
      <c r="J28" s="6" t="s">
        <v>40</v>
      </c>
      <c r="K28" s="6" t="s">
        <v>40</v>
      </c>
      <c r="L28" s="6" t="s">
        <v>40</v>
      </c>
      <c r="M28" s="6">
        <v>84.663629275514865</v>
      </c>
      <c r="N28" s="6">
        <v>97.004451310247333</v>
      </c>
      <c r="O28" s="6">
        <v>96.017374571078022</v>
      </c>
      <c r="P28" s="6">
        <v>110.68037590979702</v>
      </c>
      <c r="Q28" s="6">
        <v>34.781526839511145</v>
      </c>
      <c r="R28" s="6">
        <f t="shared" si="0"/>
        <v>34.781526839511145</v>
      </c>
      <c r="S28" s="6">
        <f t="shared" si="1"/>
        <v>110.68037590979702</v>
      </c>
    </row>
    <row r="29" spans="1:19" ht="48" customHeight="1">
      <c r="A29" s="20"/>
      <c r="B29" s="91" t="s">
        <v>122</v>
      </c>
      <c r="C29" s="91"/>
      <c r="D29" s="21" t="s">
        <v>123</v>
      </c>
      <c r="E29" s="9">
        <v>49.367007708090789</v>
      </c>
      <c r="F29" s="6">
        <v>41.937857629380787</v>
      </c>
      <c r="G29" s="6">
        <v>38.596398584772672</v>
      </c>
      <c r="H29" s="6">
        <v>36.174218783942003</v>
      </c>
      <c r="I29" s="6">
        <v>45.147779942521332</v>
      </c>
      <c r="J29" s="6">
        <v>41.926735319811826</v>
      </c>
      <c r="K29" s="6">
        <v>44.600258858243535</v>
      </c>
      <c r="L29" s="6">
        <v>54.545984908258134</v>
      </c>
      <c r="M29" s="6">
        <v>18.921225388575422</v>
      </c>
      <c r="N29" s="6">
        <v>23.732715069875493</v>
      </c>
      <c r="O29" s="6">
        <v>29.826587065255161</v>
      </c>
      <c r="P29" s="6">
        <v>35.867161330358968</v>
      </c>
      <c r="Q29" s="6">
        <v>14.981050247991726</v>
      </c>
      <c r="R29" s="6">
        <f t="shared" si="0"/>
        <v>14.981050247991726</v>
      </c>
      <c r="S29" s="6">
        <f t="shared" si="1"/>
        <v>54.545984908258134</v>
      </c>
    </row>
    <row r="30" spans="1:19" s="16" customFormat="1" ht="18.75" customHeight="1">
      <c r="A30" s="22"/>
      <c r="B30" s="89" t="s">
        <v>43</v>
      </c>
      <c r="C30" s="89"/>
      <c r="D30" s="71" t="s">
        <v>124</v>
      </c>
      <c r="E30" s="9">
        <v>65.529720915103454</v>
      </c>
      <c r="F30" s="6">
        <v>80.682089484357078</v>
      </c>
      <c r="G30" s="6">
        <v>89.153893569086037</v>
      </c>
      <c r="H30" s="6">
        <v>92.474308794982605</v>
      </c>
      <c r="I30" s="6">
        <v>71.513900935682145</v>
      </c>
      <c r="J30" s="6">
        <v>69.137956254023422</v>
      </c>
      <c r="K30" s="6">
        <v>66.910660629037068</v>
      </c>
      <c r="L30" s="6">
        <v>68.271356718132679</v>
      </c>
      <c r="M30" s="6">
        <v>15.499377526887667</v>
      </c>
      <c r="N30" s="6">
        <v>13.958998334759789</v>
      </c>
      <c r="O30" s="6">
        <v>12.948266389494648</v>
      </c>
      <c r="P30" s="6">
        <v>19.418445873735752</v>
      </c>
      <c r="Q30" s="6">
        <v>33.07654996699948</v>
      </c>
      <c r="R30" s="6">
        <f t="shared" si="0"/>
        <v>12.948266389494648</v>
      </c>
      <c r="S30" s="6">
        <f t="shared" si="1"/>
        <v>92.474308794982605</v>
      </c>
    </row>
    <row r="31" spans="1:19" s="16" customFormat="1" ht="18.75" customHeight="1">
      <c r="A31" s="22"/>
      <c r="B31" s="89" t="s">
        <v>44</v>
      </c>
      <c r="C31" s="89"/>
      <c r="D31" s="71"/>
      <c r="E31" s="9">
        <v>25.523385434338188</v>
      </c>
      <c r="F31" s="6">
        <v>17.052654923073671</v>
      </c>
      <c r="G31" s="6">
        <v>8.4892609683524718</v>
      </c>
      <c r="H31" s="6">
        <v>5.1992915316838442</v>
      </c>
      <c r="I31" s="6">
        <v>23.087988650814562</v>
      </c>
      <c r="J31" s="6">
        <v>27.208971482616374</v>
      </c>
      <c r="K31" s="6">
        <v>30.776034523839531</v>
      </c>
      <c r="L31" s="6">
        <v>29.570852658059323</v>
      </c>
      <c r="M31" s="6">
        <v>11.020412409130602</v>
      </c>
      <c r="N31" s="6">
        <v>17.907267143195384</v>
      </c>
      <c r="O31" s="6">
        <v>12.774023129380382</v>
      </c>
      <c r="P31" s="6">
        <v>26.501833684437099</v>
      </c>
      <c r="Q31" s="6">
        <v>11.628558185056098</v>
      </c>
      <c r="R31" s="6">
        <f t="shared" si="0"/>
        <v>5.1992915316838442</v>
      </c>
      <c r="S31" s="6">
        <f t="shared" si="1"/>
        <v>30.776034523839531</v>
      </c>
    </row>
    <row r="32" spans="1:19" s="16" customFormat="1" ht="18.75" customHeight="1">
      <c r="A32" s="22"/>
      <c r="B32" s="89" t="s">
        <v>45</v>
      </c>
      <c r="C32" s="89"/>
      <c r="D32" s="71"/>
      <c r="E32" s="9">
        <v>8.3727738199569082</v>
      </c>
      <c r="F32" s="6">
        <v>1.5610729382152542</v>
      </c>
      <c r="G32" s="6">
        <v>1.5384727612032789</v>
      </c>
      <c r="H32" s="6">
        <v>1.6374214440093615</v>
      </c>
      <c r="I32" s="6">
        <v>5.1107986855196286</v>
      </c>
      <c r="J32" s="6">
        <v>2.7667322597067954</v>
      </c>
      <c r="K32" s="6">
        <v>1.8615985306439702</v>
      </c>
      <c r="L32" s="6">
        <v>1.3965186393918627</v>
      </c>
      <c r="M32" s="6">
        <v>7.965007854364881</v>
      </c>
      <c r="N32" s="6">
        <v>4.4140882890488866</v>
      </c>
      <c r="O32" s="6">
        <v>2.0614325683631578</v>
      </c>
      <c r="P32" s="6">
        <v>3.909724024326962</v>
      </c>
      <c r="Q32" s="6">
        <v>5.3199337137075062</v>
      </c>
      <c r="R32" s="6">
        <f t="shared" si="0"/>
        <v>1.3965186393918627</v>
      </c>
      <c r="S32" s="6">
        <f t="shared" si="1"/>
        <v>8.3727738199569082</v>
      </c>
    </row>
    <row r="33" spans="1:19" s="16" customFormat="1" ht="18.75" customHeight="1">
      <c r="A33" s="13"/>
      <c r="B33" s="89" t="s">
        <v>46</v>
      </c>
      <c r="C33" s="89"/>
      <c r="D33" s="71"/>
      <c r="E33" s="9">
        <v>0.55182287817005182</v>
      </c>
      <c r="F33" s="6">
        <v>0.68535920436659736</v>
      </c>
      <c r="G33" s="6">
        <v>0.78668483343647067</v>
      </c>
      <c r="H33" s="6">
        <v>0.66623355746380064</v>
      </c>
      <c r="I33" s="6">
        <v>0.2594832688082564</v>
      </c>
      <c r="J33" s="6">
        <v>0.86724637084324052</v>
      </c>
      <c r="K33" s="6">
        <v>0.42877137877920435</v>
      </c>
      <c r="L33" s="6">
        <v>0.74822637706955009</v>
      </c>
      <c r="M33" s="6">
        <v>4.391688542635527</v>
      </c>
      <c r="N33" s="6">
        <v>13.566083006229759</v>
      </c>
      <c r="O33" s="6">
        <v>9.6479397605206945</v>
      </c>
      <c r="P33" s="6">
        <v>15.651198771066641</v>
      </c>
      <c r="Q33" s="6">
        <v>4.0415273620101981</v>
      </c>
      <c r="R33" s="6">
        <f t="shared" si="0"/>
        <v>0.2594832688082564</v>
      </c>
      <c r="S33" s="6">
        <f t="shared" si="1"/>
        <v>15.651198771066641</v>
      </c>
    </row>
    <row r="34" spans="1:19" s="16" customFormat="1" ht="18.75" customHeight="1">
      <c r="A34" s="23"/>
      <c r="B34" s="90" t="s">
        <v>47</v>
      </c>
      <c r="C34" s="90"/>
      <c r="D34" s="71"/>
      <c r="E34" s="9">
        <v>2.2296952431410291E-2</v>
      </c>
      <c r="F34" s="6">
        <v>1.8823449987415471E-2</v>
      </c>
      <c r="G34" s="6">
        <v>3.1687867921744814E-2</v>
      </c>
      <c r="H34" s="6">
        <v>2.2744671860377173E-2</v>
      </c>
      <c r="I34" s="6">
        <v>2.7828459175381185E-2</v>
      </c>
      <c r="J34" s="6">
        <v>1.9093632810179818E-2</v>
      </c>
      <c r="K34" s="6">
        <v>2.293493770022613E-2</v>
      </c>
      <c r="L34" s="6">
        <v>1.3045607346576223E-2</v>
      </c>
      <c r="M34" s="6">
        <v>16.378193246753945</v>
      </c>
      <c r="N34" s="6">
        <v>9.2798363798208765</v>
      </c>
      <c r="O34" s="6">
        <v>30.376463714508962</v>
      </c>
      <c r="P34" s="6">
        <v>3.660382370587894</v>
      </c>
      <c r="Q34" s="6">
        <v>22.716415767438409</v>
      </c>
      <c r="R34" s="6">
        <f t="shared" si="0"/>
        <v>1.3045607346576223E-2</v>
      </c>
      <c r="S34" s="6">
        <f t="shared" si="1"/>
        <v>30.376463714508962</v>
      </c>
    </row>
    <row r="35" spans="1:19" s="16" customFormat="1" ht="18.75" customHeight="1">
      <c r="A35" s="23"/>
      <c r="B35" s="90" t="s">
        <v>48</v>
      </c>
      <c r="C35" s="90"/>
      <c r="D35" s="71"/>
      <c r="E35" s="9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44.745320420227387</v>
      </c>
      <c r="N35" s="6">
        <v>40.873726846945303</v>
      </c>
      <c r="O35" s="6">
        <v>32.19187443773216</v>
      </c>
      <c r="P35" s="6">
        <v>30.858415275845669</v>
      </c>
      <c r="Q35" s="6">
        <v>23.217015004788301</v>
      </c>
      <c r="R35" s="6">
        <f t="shared" si="0"/>
        <v>0</v>
      </c>
      <c r="S35" s="6">
        <f t="shared" si="1"/>
        <v>44.745320420227387</v>
      </c>
    </row>
    <row r="36" spans="1:19" s="16" customFormat="1" ht="13.5">
      <c r="A36" s="24"/>
      <c r="B36" s="89" t="s">
        <v>49</v>
      </c>
      <c r="C36" s="89"/>
      <c r="D36" s="21" t="s">
        <v>125</v>
      </c>
      <c r="E36" s="9">
        <v>2.5674384412556126</v>
      </c>
      <c r="F36" s="6">
        <v>4.7313506224293231</v>
      </c>
      <c r="G36" s="6">
        <v>10.501961702137228</v>
      </c>
      <c r="H36" s="6">
        <v>17.785944148631696</v>
      </c>
      <c r="I36" s="6">
        <v>3.0974504543148713</v>
      </c>
      <c r="J36" s="6">
        <v>2.540998519484472</v>
      </c>
      <c r="K36" s="6">
        <v>2.1741157255723498</v>
      </c>
      <c r="L36" s="6">
        <v>2.3087381857934295</v>
      </c>
      <c r="M36" s="6">
        <v>1.4064244559528611</v>
      </c>
      <c r="N36" s="6">
        <v>0.77951583695807514</v>
      </c>
      <c r="O36" s="6">
        <v>1.013640437186426</v>
      </c>
      <c r="P36" s="6">
        <v>0.73272084131819959</v>
      </c>
      <c r="Q36" s="6">
        <v>2.8444239982826311</v>
      </c>
      <c r="R36" s="6">
        <f t="shared" si="0"/>
        <v>0.73272084131819959</v>
      </c>
      <c r="S36" s="6">
        <f t="shared" si="1"/>
        <v>17.785944148631696</v>
      </c>
    </row>
    <row r="37" spans="1:19" s="16" customFormat="1" ht="18.75" customHeight="1">
      <c r="A37" s="25"/>
      <c r="B37" s="89" t="s">
        <v>50</v>
      </c>
      <c r="C37" s="89"/>
      <c r="D37" s="73" t="s">
        <v>51</v>
      </c>
      <c r="E37" s="9">
        <v>3.2717999999999998</v>
      </c>
      <c r="F37" s="6">
        <v>1.7383999999999995</v>
      </c>
      <c r="G37" s="6">
        <v>0.87740000000000007</v>
      </c>
      <c r="H37" s="6">
        <v>0.78720000000000001</v>
      </c>
      <c r="I37" s="6">
        <v>56.588199999999993</v>
      </c>
      <c r="J37" s="6">
        <v>34.202199999999998</v>
      </c>
      <c r="K37" s="6">
        <v>8.0277999999999992</v>
      </c>
      <c r="L37" s="6">
        <v>4.8626000000000005</v>
      </c>
      <c r="M37" s="6">
        <v>1.1070000000000002</v>
      </c>
      <c r="N37" s="6">
        <v>1.7793999999999999</v>
      </c>
      <c r="O37" s="6">
        <v>5.1167999999999996</v>
      </c>
      <c r="P37" s="6">
        <v>2.46</v>
      </c>
      <c r="Q37" s="6">
        <v>14.005599999999999</v>
      </c>
      <c r="R37" s="6">
        <f t="shared" si="0"/>
        <v>0.78720000000000001</v>
      </c>
      <c r="S37" s="6">
        <f t="shared" si="1"/>
        <v>56.588199999999993</v>
      </c>
    </row>
    <row r="38" spans="1:19" s="16" customFormat="1" ht="18.75" customHeight="1">
      <c r="A38" s="26"/>
      <c r="B38" s="89" t="s">
        <v>52</v>
      </c>
      <c r="C38" s="89"/>
      <c r="D38" s="73"/>
      <c r="E38" s="9">
        <v>34.661399999999993</v>
      </c>
      <c r="F38" s="6">
        <v>36.104599999999998</v>
      </c>
      <c r="G38" s="6">
        <v>35.686399999999999</v>
      </c>
      <c r="H38" s="6">
        <v>39.474800000000002</v>
      </c>
      <c r="I38" s="6">
        <v>182.84359999999998</v>
      </c>
      <c r="J38" s="6">
        <v>50.167599999999993</v>
      </c>
      <c r="K38" s="6">
        <v>18.269599999999997</v>
      </c>
      <c r="L38" s="6">
        <v>24.189999999999998</v>
      </c>
      <c r="M38" s="6">
        <v>17.260999999999996</v>
      </c>
      <c r="N38" s="6">
        <v>3.8621999999999992</v>
      </c>
      <c r="O38" s="6">
        <v>1.6399999999999992</v>
      </c>
      <c r="P38" s="6">
        <v>4.0917999999999992</v>
      </c>
      <c r="Q38" s="6">
        <v>8.946200000000001</v>
      </c>
      <c r="R38" s="6">
        <f t="shared" si="0"/>
        <v>1.6399999999999992</v>
      </c>
      <c r="S38" s="6">
        <f t="shared" si="1"/>
        <v>182.84359999999998</v>
      </c>
    </row>
    <row r="39" spans="1:19" s="16" customFormat="1" ht="18.75" customHeight="1">
      <c r="A39" s="26"/>
      <c r="B39" s="89" t="s">
        <v>53</v>
      </c>
      <c r="C39" s="89"/>
      <c r="D39" s="73"/>
      <c r="E39" s="9">
        <v>9.7866999999999997</v>
      </c>
      <c r="F39" s="6">
        <v>49.396799999999999</v>
      </c>
      <c r="G39" s="6">
        <v>53.652599999999993</v>
      </c>
      <c r="H39" s="6">
        <v>53.316400000000002</v>
      </c>
      <c r="I39" s="6">
        <v>31.807799999999997</v>
      </c>
      <c r="J39" s="6">
        <v>18.294199999999996</v>
      </c>
      <c r="K39" s="6">
        <v>12.701799999999999</v>
      </c>
      <c r="L39" s="6">
        <v>6.9617999999999984</v>
      </c>
      <c r="M39" s="6">
        <v>2003.3091999999997</v>
      </c>
      <c r="N39" s="6">
        <v>1295.6492000000001</v>
      </c>
      <c r="O39" s="6">
        <v>1716.3091999999997</v>
      </c>
      <c r="P39" s="6">
        <v>1599.0491999999999</v>
      </c>
      <c r="Q39" s="6">
        <v>542.2331999999999</v>
      </c>
      <c r="R39" s="6">
        <f t="shared" si="0"/>
        <v>6.9617999999999984</v>
      </c>
      <c r="S39" s="6">
        <f t="shared" si="1"/>
        <v>2003.3091999999997</v>
      </c>
    </row>
    <row r="40" spans="1:19" s="16" customFormat="1" ht="18.75" customHeight="1">
      <c r="A40" s="25"/>
      <c r="B40" s="89" t="s">
        <v>54</v>
      </c>
      <c r="C40" s="89"/>
      <c r="D40" s="73"/>
      <c r="E40" s="9">
        <v>0.27264999999999995</v>
      </c>
      <c r="F40" s="6">
        <v>1.3940000000000001</v>
      </c>
      <c r="G40" s="6">
        <v>1.6482000000000001</v>
      </c>
      <c r="H40" s="6">
        <v>1.4923999999999999</v>
      </c>
      <c r="I40" s="6">
        <v>1.5416000000000003</v>
      </c>
      <c r="J40" s="6">
        <v>3.6818000000000004</v>
      </c>
      <c r="K40" s="6">
        <v>1.1726000000000001</v>
      </c>
      <c r="L40" s="6">
        <v>1.4186000000000001</v>
      </c>
      <c r="M40" s="6">
        <v>5.2397999999999989</v>
      </c>
      <c r="N40" s="6">
        <v>7.6833999999999989</v>
      </c>
      <c r="O40" s="6">
        <v>10.209</v>
      </c>
      <c r="P40" s="6">
        <v>32.0702</v>
      </c>
      <c r="Q40" s="6">
        <v>2.5419999999999998</v>
      </c>
      <c r="R40" s="6">
        <f t="shared" si="0"/>
        <v>0.27264999999999995</v>
      </c>
      <c r="S40" s="6">
        <f t="shared" si="1"/>
        <v>32.0702</v>
      </c>
    </row>
    <row r="41" spans="1:19" s="16" customFormat="1" ht="18.75" customHeight="1">
      <c r="A41" s="27"/>
      <c r="B41" s="89" t="s">
        <v>55</v>
      </c>
      <c r="C41" s="89"/>
      <c r="D41" s="15" t="s">
        <v>126</v>
      </c>
      <c r="E41" s="9">
        <v>4.6115999999999993</v>
      </c>
      <c r="F41" s="6">
        <v>0.95760000000000012</v>
      </c>
      <c r="G41" s="6">
        <v>1.0247999999999999</v>
      </c>
      <c r="H41" s="6">
        <v>0.59639999999999993</v>
      </c>
      <c r="I41" s="6">
        <v>2.9232</v>
      </c>
      <c r="J41" s="6">
        <v>1.7052</v>
      </c>
      <c r="K41" s="6">
        <v>0.3276</v>
      </c>
      <c r="L41" s="6">
        <v>2.0244000000000004</v>
      </c>
      <c r="M41" s="6">
        <v>0.96600000000000008</v>
      </c>
      <c r="N41" s="6">
        <v>0.6048</v>
      </c>
      <c r="O41" s="6">
        <v>0.89039999999999997</v>
      </c>
      <c r="P41" s="6">
        <v>0.79800000000000004</v>
      </c>
      <c r="Q41" s="6">
        <v>2.1000000000000005</v>
      </c>
      <c r="R41" s="6">
        <f t="shared" si="0"/>
        <v>0.3276</v>
      </c>
      <c r="S41" s="6">
        <f t="shared" si="1"/>
        <v>4.6115999999999993</v>
      </c>
    </row>
    <row r="42" spans="1:19" s="28" customFormat="1" ht="18.75" customHeight="1">
      <c r="A42" s="29"/>
      <c r="B42" s="92" t="s">
        <v>56</v>
      </c>
      <c r="C42" s="92"/>
      <c r="D42" s="15" t="s">
        <v>57</v>
      </c>
      <c r="E42" s="9">
        <v>117.8184</v>
      </c>
      <c r="F42" s="6">
        <v>65.4024</v>
      </c>
      <c r="G42" s="6">
        <v>55.490400000000008</v>
      </c>
      <c r="H42" s="6">
        <v>56.918400000000005</v>
      </c>
      <c r="I42" s="6">
        <v>121.1784</v>
      </c>
      <c r="J42" s="6">
        <v>154.7784</v>
      </c>
      <c r="K42" s="6">
        <v>68.006399999999999</v>
      </c>
      <c r="L42" s="6">
        <v>237.0984</v>
      </c>
      <c r="M42" s="6">
        <v>214.41839999999999</v>
      </c>
      <c r="N42" s="6">
        <v>279.09840000000003</v>
      </c>
      <c r="O42" s="6">
        <v>115.2984</v>
      </c>
      <c r="P42" s="6">
        <v>143.01839999999999</v>
      </c>
      <c r="Q42" s="6">
        <v>145.5384</v>
      </c>
      <c r="R42" s="6">
        <f t="shared" si="0"/>
        <v>55.490400000000008</v>
      </c>
      <c r="S42" s="6">
        <f t="shared" si="1"/>
        <v>279.09840000000003</v>
      </c>
    </row>
    <row r="43" spans="1:19" ht="18.75" customHeight="1">
      <c r="A43" s="30"/>
      <c r="B43" s="90" t="s">
        <v>58</v>
      </c>
      <c r="C43" s="90"/>
      <c r="D43" s="72" t="s">
        <v>59</v>
      </c>
      <c r="E43" s="9">
        <v>7.29</v>
      </c>
      <c r="F43" s="6">
        <v>2.2000000000000002</v>
      </c>
      <c r="G43" s="6">
        <v>2.2200000000000002</v>
      </c>
      <c r="H43" s="6">
        <v>2.0299999999999998</v>
      </c>
      <c r="I43" s="6">
        <v>6.08</v>
      </c>
      <c r="J43" s="6">
        <v>2.9</v>
      </c>
      <c r="K43" s="6">
        <v>1.72</v>
      </c>
      <c r="L43" s="6">
        <v>1.81</v>
      </c>
      <c r="M43" s="6">
        <v>9.98</v>
      </c>
      <c r="N43" s="6">
        <v>9.09</v>
      </c>
      <c r="O43" s="6">
        <v>28.9</v>
      </c>
      <c r="P43" s="6">
        <v>24.9</v>
      </c>
      <c r="Q43" s="6">
        <v>14.2</v>
      </c>
      <c r="R43" s="6">
        <f t="shared" si="0"/>
        <v>1.72</v>
      </c>
      <c r="S43" s="6">
        <f t="shared" si="1"/>
        <v>28.9</v>
      </c>
    </row>
    <row r="44" spans="1:19" ht="18.75" customHeight="1">
      <c r="A44" s="30"/>
      <c r="B44" s="90" t="s">
        <v>60</v>
      </c>
      <c r="C44" s="90"/>
      <c r="D44" s="72"/>
      <c r="E44" s="9">
        <v>0.51300000000000001</v>
      </c>
      <c r="F44" s="6">
        <v>0.13600000000000001</v>
      </c>
      <c r="G44" s="6">
        <v>0.11899999999999999</v>
      </c>
      <c r="H44" s="6">
        <v>0.105</v>
      </c>
      <c r="I44" s="6">
        <v>0.437</v>
      </c>
      <c r="J44" s="6">
        <v>0.13900000000000001</v>
      </c>
      <c r="K44" s="6" t="s">
        <v>61</v>
      </c>
      <c r="L44" s="6">
        <v>6.2E-2</v>
      </c>
      <c r="M44" s="6">
        <v>0.72099999999999997</v>
      </c>
      <c r="N44" s="6">
        <v>0.38500000000000001</v>
      </c>
      <c r="O44" s="6">
        <v>5.8</v>
      </c>
      <c r="P44" s="6">
        <v>4.46</v>
      </c>
      <c r="Q44" s="6">
        <v>1.07</v>
      </c>
      <c r="R44" s="6">
        <f t="shared" si="0"/>
        <v>6.2E-2</v>
      </c>
      <c r="S44" s="6">
        <f t="shared" si="1"/>
        <v>5.8</v>
      </c>
    </row>
    <row r="45" spans="1:19" ht="18.75" customHeight="1">
      <c r="A45" s="31"/>
      <c r="B45" s="90" t="s">
        <v>62</v>
      </c>
      <c r="C45" s="90"/>
      <c r="D45" s="15" t="s">
        <v>63</v>
      </c>
      <c r="E45" s="9">
        <v>14.210526315789473</v>
      </c>
      <c r="F45" s="6">
        <v>16.176470588235293</v>
      </c>
      <c r="G45" s="6">
        <v>18.655462184873951</v>
      </c>
      <c r="H45" s="6">
        <v>19.333333333333332</v>
      </c>
      <c r="I45" s="6">
        <v>13.913043478260869</v>
      </c>
      <c r="J45" s="6">
        <v>20.863309352517984</v>
      </c>
      <c r="K45" s="6">
        <v>90.526315789473685</v>
      </c>
      <c r="L45" s="6">
        <v>29.193548387096776</v>
      </c>
      <c r="M45" s="6">
        <v>13.841886269070736</v>
      </c>
      <c r="N45" s="6">
        <v>23.61038961038961</v>
      </c>
      <c r="O45" s="6">
        <v>4.9827586206896548</v>
      </c>
      <c r="P45" s="6">
        <v>5.5829596412556048</v>
      </c>
      <c r="Q45" s="6">
        <v>13.271028037383177</v>
      </c>
      <c r="R45" s="6">
        <f t="shared" si="0"/>
        <v>4.9827586206896548</v>
      </c>
      <c r="S45" s="6">
        <f t="shared" si="1"/>
        <v>90.526315789473685</v>
      </c>
    </row>
    <row r="46" spans="1:19" ht="18.75" customHeight="1">
      <c r="A46" s="32"/>
      <c r="B46" s="77" t="s">
        <v>64</v>
      </c>
      <c r="C46" s="78"/>
      <c r="D46" s="79" t="s">
        <v>65</v>
      </c>
      <c r="E46" s="9" t="s">
        <v>66</v>
      </c>
      <c r="F46" s="6" t="s">
        <v>66</v>
      </c>
      <c r="G46" s="6" t="s">
        <v>66</v>
      </c>
      <c r="H46" s="6" t="s">
        <v>66</v>
      </c>
      <c r="I46" s="6" t="s">
        <v>66</v>
      </c>
      <c r="J46" s="6" t="s">
        <v>66</v>
      </c>
      <c r="K46" s="6" t="s">
        <v>67</v>
      </c>
      <c r="L46" s="6" t="s">
        <v>68</v>
      </c>
      <c r="M46" s="6" t="s">
        <v>68</v>
      </c>
      <c r="N46" s="6" t="s">
        <v>68</v>
      </c>
      <c r="O46" s="6" t="s">
        <v>68</v>
      </c>
      <c r="P46" s="6" t="s">
        <v>68</v>
      </c>
      <c r="Q46" s="6" t="s">
        <v>66</v>
      </c>
      <c r="R46" s="6">
        <f t="shared" si="0"/>
        <v>0</v>
      </c>
      <c r="S46" s="6">
        <f t="shared" si="1"/>
        <v>0</v>
      </c>
    </row>
    <row r="47" spans="1:19" ht="18.75" customHeight="1">
      <c r="A47" s="32"/>
      <c r="B47" s="77" t="s">
        <v>69</v>
      </c>
      <c r="C47" s="78"/>
      <c r="D47" s="80"/>
      <c r="E47" s="9" t="s">
        <v>70</v>
      </c>
      <c r="F47" s="6" t="s">
        <v>70</v>
      </c>
      <c r="G47" s="6" t="s">
        <v>70</v>
      </c>
      <c r="H47" s="6" t="s">
        <v>70</v>
      </c>
      <c r="I47" s="6" t="s">
        <v>70</v>
      </c>
      <c r="J47" s="6" t="s">
        <v>70</v>
      </c>
      <c r="K47" s="6" t="s">
        <v>70</v>
      </c>
      <c r="L47" s="6" t="s">
        <v>70</v>
      </c>
      <c r="M47" s="6" t="s">
        <v>70</v>
      </c>
      <c r="N47" s="6" t="s">
        <v>71</v>
      </c>
      <c r="O47" s="6" t="s">
        <v>71</v>
      </c>
      <c r="P47" s="6" t="s">
        <v>71</v>
      </c>
      <c r="Q47" s="6" t="s">
        <v>70</v>
      </c>
      <c r="R47" s="6">
        <f t="shared" si="0"/>
        <v>0</v>
      </c>
      <c r="S47" s="6">
        <f t="shared" si="1"/>
        <v>0</v>
      </c>
    </row>
    <row r="48" spans="1:19" ht="18.75" customHeight="1">
      <c r="A48" s="13"/>
      <c r="B48" s="90" t="s">
        <v>72</v>
      </c>
      <c r="C48" s="90"/>
      <c r="D48" s="15" t="s">
        <v>73</v>
      </c>
      <c r="E48" s="9">
        <v>483.2</v>
      </c>
      <c r="F48" s="6">
        <v>339.84000000000003</v>
      </c>
      <c r="G48" s="6">
        <v>97.92</v>
      </c>
      <c r="H48" s="6">
        <v>140.16</v>
      </c>
      <c r="I48" s="6">
        <v>236.8</v>
      </c>
      <c r="J48" s="6">
        <v>599.68000000000006</v>
      </c>
      <c r="K48" s="6">
        <v>131.84</v>
      </c>
      <c r="L48" s="6">
        <v>1764.48</v>
      </c>
      <c r="M48" s="6">
        <v>95.36</v>
      </c>
      <c r="N48" s="6">
        <v>155.51999999999998</v>
      </c>
      <c r="O48" s="6">
        <v>396.8</v>
      </c>
      <c r="P48" s="6">
        <v>1018.8800000000001</v>
      </c>
      <c r="Q48" s="6">
        <v>62.72</v>
      </c>
      <c r="R48" s="6">
        <f t="shared" si="0"/>
        <v>62.72</v>
      </c>
      <c r="S48" s="6">
        <f t="shared" si="1"/>
        <v>1764.48</v>
      </c>
    </row>
    <row r="49" spans="1:19" ht="18.75" customHeight="1">
      <c r="A49" s="33"/>
      <c r="B49" s="90" t="s">
        <v>74</v>
      </c>
      <c r="C49" s="90"/>
      <c r="D49" s="34" t="s">
        <v>75</v>
      </c>
      <c r="E49" s="9">
        <v>6.6</v>
      </c>
      <c r="F49" s="6">
        <v>1.76</v>
      </c>
      <c r="G49" s="6">
        <v>1.67</v>
      </c>
      <c r="H49" s="6">
        <v>1.3</v>
      </c>
      <c r="I49" s="6">
        <v>5.69</v>
      </c>
      <c r="J49" s="6">
        <v>2.5299999999999998</v>
      </c>
      <c r="K49" s="6">
        <v>0.21</v>
      </c>
      <c r="L49" s="6">
        <v>1.03</v>
      </c>
      <c r="M49" s="6">
        <v>9.44</v>
      </c>
      <c r="N49" s="6">
        <v>10.199999999999999</v>
      </c>
      <c r="O49" s="6">
        <v>31.3</v>
      </c>
      <c r="P49" s="6">
        <v>26.6</v>
      </c>
      <c r="Q49" s="6">
        <v>14.5</v>
      </c>
      <c r="R49" s="6">
        <f t="shared" ref="R49:R56" si="2">(MIN(E49:Q49))</f>
        <v>0.21</v>
      </c>
      <c r="S49" s="6">
        <f t="shared" ref="S49:S56" si="3">(MAX(E49:Q49))</f>
        <v>31.3</v>
      </c>
    </row>
    <row r="50" spans="1:19" ht="13.5">
      <c r="A50" s="33"/>
      <c r="B50" s="74" t="s">
        <v>76</v>
      </c>
      <c r="C50" s="74"/>
      <c r="D50" s="34" t="s">
        <v>127</v>
      </c>
      <c r="E50" s="9">
        <v>7.63</v>
      </c>
      <c r="F50" s="6">
        <v>7.65</v>
      </c>
      <c r="G50" s="6">
        <v>7.65</v>
      </c>
      <c r="H50" s="6">
        <v>7.17</v>
      </c>
      <c r="I50" s="6">
        <v>7.54</v>
      </c>
      <c r="J50" s="6">
        <v>7.72</v>
      </c>
      <c r="K50" s="6">
        <v>8</v>
      </c>
      <c r="L50" s="6">
        <v>7.92</v>
      </c>
      <c r="M50" s="6">
        <v>4.2</v>
      </c>
      <c r="N50" s="6">
        <v>4.17</v>
      </c>
      <c r="O50" s="6">
        <v>3.27</v>
      </c>
      <c r="P50" s="6">
        <v>4.04</v>
      </c>
      <c r="Q50" s="6">
        <v>4.4000000000000004</v>
      </c>
      <c r="R50" s="6">
        <f t="shared" si="2"/>
        <v>3.27</v>
      </c>
      <c r="S50" s="6">
        <f t="shared" si="3"/>
        <v>8</v>
      </c>
    </row>
    <row r="51" spans="1:19" ht="11.5">
      <c r="A51" s="33"/>
      <c r="B51" s="81" t="s">
        <v>77</v>
      </c>
      <c r="C51" s="81"/>
      <c r="D51" s="35" t="s">
        <v>78</v>
      </c>
      <c r="E51" s="36" t="s">
        <v>67</v>
      </c>
      <c r="F51" s="37" t="s">
        <v>67</v>
      </c>
      <c r="G51" s="37" t="s">
        <v>67</v>
      </c>
      <c r="H51" s="37" t="s">
        <v>67</v>
      </c>
      <c r="I51" s="37" t="s">
        <v>67</v>
      </c>
      <c r="J51" s="37" t="s">
        <v>79</v>
      </c>
      <c r="K51" s="37" t="s">
        <v>79</v>
      </c>
      <c r="L51" s="37" t="s">
        <v>66</v>
      </c>
      <c r="M51" s="37" t="s">
        <v>80</v>
      </c>
      <c r="N51" s="37" t="s">
        <v>81</v>
      </c>
      <c r="O51" s="37" t="s">
        <v>67</v>
      </c>
      <c r="P51" s="37" t="s">
        <v>79</v>
      </c>
      <c r="Q51" s="37" t="s">
        <v>81</v>
      </c>
      <c r="R51" s="6">
        <f t="shared" si="2"/>
        <v>0</v>
      </c>
      <c r="S51" s="6">
        <f t="shared" si="3"/>
        <v>0</v>
      </c>
    </row>
    <row r="52" spans="1:19" s="66" customFormat="1" ht="11.5">
      <c r="A52" s="67"/>
      <c r="B52" s="93" t="s">
        <v>82</v>
      </c>
      <c r="C52" s="93"/>
      <c r="D52" s="68" t="s">
        <v>145</v>
      </c>
      <c r="E52" s="69">
        <v>0.14399999999999999</v>
      </c>
      <c r="F52" s="70">
        <v>0.11800000000000001</v>
      </c>
      <c r="G52" s="70">
        <v>0.19699999999999998</v>
      </c>
      <c r="H52" s="70">
        <v>0.121</v>
      </c>
      <c r="I52" s="70">
        <v>0.19500000000000001</v>
      </c>
      <c r="J52" s="70">
        <v>0.10800000000000001</v>
      </c>
      <c r="K52" s="70">
        <v>0.23</v>
      </c>
      <c r="L52" s="70">
        <v>0.156</v>
      </c>
      <c r="M52" s="70">
        <v>0.37895310796074161</v>
      </c>
      <c r="N52" s="70">
        <v>0.46999302163293794</v>
      </c>
      <c r="O52" s="70">
        <v>0.55837755875663386</v>
      </c>
      <c r="P52" s="70">
        <v>0.45854922279792737</v>
      </c>
      <c r="Q52" s="70">
        <v>0.53170731707317054</v>
      </c>
      <c r="R52" s="66">
        <f t="shared" si="2"/>
        <v>0.10800000000000001</v>
      </c>
      <c r="S52" s="66">
        <f t="shared" si="3"/>
        <v>0.55837755875663386</v>
      </c>
    </row>
    <row r="53" spans="1:19" ht="11.5">
      <c r="A53" s="33"/>
      <c r="B53" s="94" t="s">
        <v>83</v>
      </c>
      <c r="C53" s="94"/>
      <c r="D53" s="35" t="s">
        <v>84</v>
      </c>
      <c r="E53" s="38">
        <v>3.5248146954560099E-2</v>
      </c>
      <c r="F53" s="39">
        <v>0</v>
      </c>
      <c r="G53" s="39">
        <v>0</v>
      </c>
      <c r="H53" s="39">
        <v>9.653427473558055E-4</v>
      </c>
      <c r="I53" s="39">
        <v>4.365382516643021E-2</v>
      </c>
      <c r="J53" s="39">
        <v>0.17458063046705957</v>
      </c>
      <c r="K53" s="39">
        <v>0.15420676042437703</v>
      </c>
      <c r="L53" s="39">
        <v>5.3257695437790221E-2</v>
      </c>
      <c r="M53" s="39">
        <v>0.29079370341306365</v>
      </c>
      <c r="N53" s="39">
        <v>0.39012315658291036</v>
      </c>
      <c r="O53" s="39">
        <v>0.32131150239281708</v>
      </c>
      <c r="P53" s="39">
        <v>0.26753151155065025</v>
      </c>
      <c r="Q53" s="39">
        <v>4.9344859343603463E-2</v>
      </c>
      <c r="R53" s="65">
        <f t="shared" si="2"/>
        <v>0</v>
      </c>
      <c r="S53" s="65">
        <f t="shared" si="3"/>
        <v>0.39012315658291036</v>
      </c>
    </row>
    <row r="54" spans="1:19" ht="11.5">
      <c r="A54" s="33"/>
      <c r="B54" s="94" t="s">
        <v>85</v>
      </c>
      <c r="C54" s="94"/>
      <c r="D54" s="35" t="s">
        <v>86</v>
      </c>
      <c r="E54" s="40">
        <v>0.12121266211557501</v>
      </c>
      <c r="F54" s="41">
        <v>0.24417355326239332</v>
      </c>
      <c r="G54" s="41">
        <v>0.29448723507209579</v>
      </c>
      <c r="H54" s="41">
        <v>0.23612998232189911</v>
      </c>
      <c r="I54" s="41">
        <v>0.44176028818407931</v>
      </c>
      <c r="J54" s="41">
        <v>3.4540706651606856E-2</v>
      </c>
      <c r="K54" s="41">
        <v>0.1144629131803987</v>
      </c>
      <c r="L54" s="41">
        <v>0.63433234955910855</v>
      </c>
      <c r="M54" s="41">
        <v>0.3464664760299091</v>
      </c>
      <c r="N54" s="41">
        <v>0.48419239445222212</v>
      </c>
      <c r="O54" s="41">
        <v>0.47375801163766013</v>
      </c>
      <c r="P54" s="41">
        <v>0.20672927977962247</v>
      </c>
      <c r="Q54" s="41">
        <v>0.37317648843490581</v>
      </c>
      <c r="R54" s="65">
        <f t="shared" si="2"/>
        <v>3.4540706651606856E-2</v>
      </c>
      <c r="S54" s="65">
        <f t="shared" si="3"/>
        <v>0.63433234955910855</v>
      </c>
    </row>
    <row r="55" spans="1:19" ht="11.5">
      <c r="A55" s="33"/>
      <c r="B55" s="94" t="s">
        <v>87</v>
      </c>
      <c r="C55" s="94"/>
      <c r="D55" s="35" t="s">
        <v>88</v>
      </c>
      <c r="E55" s="40">
        <v>0.24765537919969605</v>
      </c>
      <c r="F55" s="41">
        <v>0.21819398138620272</v>
      </c>
      <c r="G55" s="41">
        <v>0.19426733413369235</v>
      </c>
      <c r="H55" s="41">
        <v>0.1612749187742834</v>
      </c>
      <c r="I55" s="41">
        <v>0.15035645242564641</v>
      </c>
      <c r="J55" s="41">
        <v>0.40908691032912986</v>
      </c>
      <c r="K55" s="41">
        <v>0.25950079890790706</v>
      </c>
      <c r="L55" s="41">
        <v>0.13181742463283841</v>
      </c>
      <c r="M55" s="41">
        <v>0.36247174469311061</v>
      </c>
      <c r="N55" s="41">
        <v>0.38312152288143608</v>
      </c>
      <c r="O55" s="41">
        <v>0.13099008900505624</v>
      </c>
      <c r="P55" s="41">
        <v>0.36914367481413068</v>
      </c>
      <c r="Q55" s="41">
        <v>0.40074415450960715</v>
      </c>
      <c r="R55" s="65">
        <f t="shared" si="2"/>
        <v>0.13099008900505624</v>
      </c>
      <c r="S55" s="65">
        <f t="shared" si="3"/>
        <v>0.40908691032912986</v>
      </c>
    </row>
    <row r="56" spans="1:19" thickBot="1">
      <c r="A56" s="95"/>
      <c r="B56" s="96" t="s">
        <v>89</v>
      </c>
      <c r="C56" s="96"/>
      <c r="D56" s="97" t="s">
        <v>90</v>
      </c>
      <c r="E56" s="98">
        <v>0.6311319586847286</v>
      </c>
      <c r="F56" s="99">
        <v>0.53763246535140385</v>
      </c>
      <c r="G56" s="99">
        <v>0.51124543079421192</v>
      </c>
      <c r="H56" s="99">
        <v>0.60259509890381746</v>
      </c>
      <c r="I56" s="99">
        <v>0.40788325939027431</v>
      </c>
      <c r="J56" s="99">
        <v>0.55637238301926328</v>
      </c>
      <c r="K56" s="99">
        <v>0.62603628791169441</v>
      </c>
      <c r="L56" s="99">
        <v>0.23385022580805306</v>
      </c>
      <c r="M56" s="99">
        <v>0.29106177927698029</v>
      </c>
      <c r="N56" s="99">
        <v>0.13268608266634183</v>
      </c>
      <c r="O56" s="99">
        <v>0.39525189935728355</v>
      </c>
      <c r="P56" s="99">
        <v>0.42412704540624691</v>
      </c>
      <c r="Q56" s="99">
        <v>0.22607935705548701</v>
      </c>
      <c r="R56" s="100">
        <f t="shared" si="2"/>
        <v>0.13268608266634183</v>
      </c>
      <c r="S56" s="100">
        <f t="shared" si="3"/>
        <v>0.6311319586847286</v>
      </c>
    </row>
    <row r="59" spans="1:19">
      <c r="B59" s="42" t="s">
        <v>91</v>
      </c>
      <c r="C59" s="43"/>
      <c r="D59" s="44"/>
      <c r="E59" s="43"/>
      <c r="F59" s="43"/>
    </row>
    <row r="60" spans="1:19">
      <c r="B60" s="46"/>
      <c r="C60" s="47"/>
      <c r="D60" s="75" t="s">
        <v>92</v>
      </c>
      <c r="E60" s="47"/>
      <c r="F60" s="43" t="s">
        <v>128</v>
      </c>
    </row>
    <row r="61" spans="1:19">
      <c r="B61" s="46"/>
      <c r="C61" s="47"/>
      <c r="D61" s="75"/>
      <c r="E61" s="47"/>
      <c r="F61" s="48" t="s">
        <v>93</v>
      </c>
    </row>
    <row r="62" spans="1:19">
      <c r="B62" s="46"/>
      <c r="C62" s="47"/>
      <c r="D62" s="75"/>
      <c r="E62" s="47"/>
      <c r="F62" s="43" t="s">
        <v>94</v>
      </c>
    </row>
    <row r="63" spans="1:19">
      <c r="B63" s="46"/>
      <c r="C63" s="47"/>
      <c r="D63" s="75"/>
      <c r="E63" s="47"/>
      <c r="F63" s="43" t="s">
        <v>95</v>
      </c>
    </row>
    <row r="64" spans="1:19">
      <c r="B64" s="46"/>
      <c r="C64" s="47"/>
      <c r="D64" s="75"/>
      <c r="E64" s="47"/>
      <c r="F64" s="48" t="s">
        <v>96</v>
      </c>
    </row>
    <row r="65" spans="2:6">
      <c r="B65" s="48"/>
      <c r="C65" s="48"/>
      <c r="D65" s="49"/>
      <c r="E65" s="48"/>
      <c r="F65" s="48"/>
    </row>
    <row r="66" spans="2:6" ht="13.5">
      <c r="B66" s="50"/>
      <c r="C66" s="51"/>
      <c r="D66" s="75" t="s">
        <v>76</v>
      </c>
      <c r="E66" s="51"/>
      <c r="F66" s="43" t="s">
        <v>129</v>
      </c>
    </row>
    <row r="67" spans="2:6">
      <c r="B67" s="50"/>
      <c r="C67" s="51"/>
      <c r="D67" s="75"/>
      <c r="E67" s="51"/>
      <c r="F67" s="43" t="s">
        <v>97</v>
      </c>
    </row>
    <row r="68" spans="2:6">
      <c r="B68" s="50"/>
      <c r="C68" s="51"/>
      <c r="D68" s="75"/>
      <c r="E68" s="51"/>
      <c r="F68" s="43" t="s">
        <v>98</v>
      </c>
    </row>
    <row r="69" spans="2:6">
      <c r="B69" s="48"/>
      <c r="C69" s="48"/>
      <c r="D69" s="49"/>
      <c r="E69" s="48"/>
      <c r="F69" s="48"/>
    </row>
    <row r="70" spans="2:6">
      <c r="B70" s="52"/>
      <c r="C70" s="53"/>
      <c r="D70" s="76" t="s">
        <v>99</v>
      </c>
      <c r="E70" s="53"/>
      <c r="F70" s="43" t="s">
        <v>130</v>
      </c>
    </row>
    <row r="71" spans="2:6">
      <c r="B71" s="52"/>
      <c r="C71" s="53"/>
      <c r="D71" s="76"/>
      <c r="E71" s="53"/>
      <c r="F71" s="43" t="s">
        <v>100</v>
      </c>
    </row>
    <row r="72" spans="2:6">
      <c r="B72" s="52"/>
      <c r="C72" s="53"/>
      <c r="D72" s="76"/>
      <c r="E72" s="53"/>
      <c r="F72" s="43" t="s">
        <v>101</v>
      </c>
    </row>
    <row r="73" spans="2:6">
      <c r="B73" s="48"/>
      <c r="C73" s="48"/>
      <c r="D73" s="49"/>
      <c r="E73" s="48"/>
      <c r="F73" s="48"/>
    </row>
    <row r="74" spans="2:6">
      <c r="B74" s="54"/>
      <c r="C74" s="55"/>
      <c r="D74" s="86" t="s">
        <v>49</v>
      </c>
      <c r="E74" s="55"/>
      <c r="F74" s="43" t="s">
        <v>131</v>
      </c>
    </row>
    <row r="75" spans="2:6">
      <c r="B75" s="54"/>
      <c r="C75" s="55"/>
      <c r="D75" s="86"/>
      <c r="E75" s="55"/>
      <c r="F75" s="43" t="s">
        <v>102</v>
      </c>
    </row>
    <row r="76" spans="2:6">
      <c r="B76" s="54"/>
      <c r="C76" s="55"/>
      <c r="D76" s="86"/>
      <c r="E76" s="55"/>
      <c r="F76" s="43" t="s">
        <v>103</v>
      </c>
    </row>
    <row r="77" spans="2:6">
      <c r="B77" s="54"/>
      <c r="C77" s="55"/>
      <c r="D77" s="86"/>
      <c r="E77" s="55"/>
      <c r="F77" s="48" t="s">
        <v>104</v>
      </c>
    </row>
    <row r="78" spans="2:6">
      <c r="B78" s="48"/>
      <c r="C78" s="48"/>
      <c r="D78" s="49"/>
      <c r="E78" s="48"/>
      <c r="F78" s="48"/>
    </row>
    <row r="79" spans="2:6">
      <c r="B79" s="56"/>
      <c r="C79" s="57"/>
      <c r="D79" s="84" t="s">
        <v>105</v>
      </c>
      <c r="E79" s="57"/>
      <c r="F79" s="43" t="s">
        <v>132</v>
      </c>
    </row>
    <row r="80" spans="2:6">
      <c r="B80" s="56"/>
      <c r="C80" s="57"/>
      <c r="D80" s="84"/>
      <c r="E80" s="57"/>
      <c r="F80" s="43" t="s">
        <v>106</v>
      </c>
    </row>
    <row r="81" spans="2:6">
      <c r="B81" s="56"/>
      <c r="C81" s="57"/>
      <c r="D81" s="84"/>
      <c r="E81" s="57"/>
      <c r="F81" s="43" t="s">
        <v>107</v>
      </c>
    </row>
    <row r="82" spans="2:6">
      <c r="B82" s="48"/>
      <c r="C82" s="48"/>
      <c r="D82" s="49"/>
      <c r="E82" s="48"/>
      <c r="F82" s="48"/>
    </row>
    <row r="83" spans="2:6">
      <c r="B83" s="58"/>
      <c r="C83" s="57"/>
      <c r="D83" s="84" t="s">
        <v>108</v>
      </c>
      <c r="E83" s="57"/>
      <c r="F83" s="43" t="s">
        <v>133</v>
      </c>
    </row>
    <row r="84" spans="2:6">
      <c r="B84" s="58"/>
      <c r="C84" s="57"/>
      <c r="D84" s="84"/>
      <c r="E84" s="57"/>
      <c r="F84" s="43" t="s">
        <v>109</v>
      </c>
    </row>
    <row r="85" spans="2:6">
      <c r="B85" s="48"/>
      <c r="C85" s="48"/>
      <c r="D85" s="49"/>
      <c r="E85" s="48"/>
      <c r="F85" s="48"/>
    </row>
    <row r="86" spans="2:6">
      <c r="B86" s="59"/>
      <c r="C86" s="60"/>
      <c r="D86" s="85" t="s">
        <v>110</v>
      </c>
      <c r="E86" s="60"/>
      <c r="F86" s="43" t="s">
        <v>134</v>
      </c>
    </row>
    <row r="87" spans="2:6">
      <c r="B87" s="59"/>
      <c r="C87" s="60"/>
      <c r="D87" s="85"/>
      <c r="E87" s="60"/>
      <c r="F87" s="43" t="s">
        <v>111</v>
      </c>
    </row>
    <row r="88" spans="2:6">
      <c r="B88" s="48"/>
      <c r="C88" s="48"/>
      <c r="D88" s="49"/>
      <c r="E88" s="48"/>
      <c r="F88" s="48"/>
    </row>
    <row r="89" spans="2:6">
      <c r="B89" s="61"/>
      <c r="C89" s="60"/>
      <c r="D89" s="85" t="s">
        <v>112</v>
      </c>
      <c r="E89" s="60"/>
      <c r="F89" s="43" t="s">
        <v>135</v>
      </c>
    </row>
    <row r="90" spans="2:6">
      <c r="B90" s="61"/>
      <c r="C90" s="60"/>
      <c r="D90" s="85"/>
      <c r="E90" s="60"/>
      <c r="F90" s="43" t="s">
        <v>113</v>
      </c>
    </row>
    <row r="91" spans="2:6">
      <c r="B91" s="61"/>
      <c r="C91" s="60"/>
      <c r="D91" s="85"/>
      <c r="E91" s="60"/>
      <c r="F91" s="43" t="s">
        <v>114</v>
      </c>
    </row>
    <row r="92" spans="2:6">
      <c r="B92" s="61"/>
      <c r="C92" s="60"/>
      <c r="D92" s="85"/>
      <c r="E92" s="60"/>
      <c r="F92" s="43" t="s">
        <v>115</v>
      </c>
    </row>
    <row r="93" spans="2:6">
      <c r="B93" s="48"/>
      <c r="C93" s="48"/>
      <c r="D93" s="49"/>
      <c r="E93" s="48"/>
      <c r="F93" s="48"/>
    </row>
    <row r="94" spans="2:6" ht="13.5">
      <c r="B94" s="62"/>
      <c r="C94" s="51"/>
      <c r="D94" s="75" t="s">
        <v>136</v>
      </c>
      <c r="E94" s="51"/>
      <c r="F94" s="43" t="s">
        <v>137</v>
      </c>
    </row>
    <row r="95" spans="2:6">
      <c r="B95" s="62"/>
      <c r="C95" s="51"/>
      <c r="D95" s="75"/>
      <c r="E95" s="51"/>
      <c r="F95" s="43" t="s">
        <v>116</v>
      </c>
    </row>
    <row r="96" spans="2:6">
      <c r="B96" s="48"/>
      <c r="C96" s="48"/>
      <c r="D96" s="49"/>
      <c r="E96" s="48"/>
      <c r="F96" s="48"/>
    </row>
    <row r="97" spans="2:6">
      <c r="B97" s="63"/>
      <c r="C97" s="51"/>
      <c r="D97" s="75" t="s">
        <v>117</v>
      </c>
      <c r="E97" s="51"/>
      <c r="F97" s="43" t="s">
        <v>138</v>
      </c>
    </row>
    <row r="98" spans="2:6">
      <c r="B98" s="63"/>
      <c r="C98" s="51"/>
      <c r="D98" s="75"/>
      <c r="E98" s="51"/>
      <c r="F98" s="43" t="s">
        <v>118</v>
      </c>
    </row>
    <row r="99" spans="2:6">
      <c r="B99" s="48"/>
      <c r="C99" s="48"/>
      <c r="D99" s="49"/>
      <c r="E99" s="48"/>
      <c r="F99" s="48"/>
    </row>
    <row r="100" spans="2:6">
      <c r="B100" s="82"/>
      <c r="C100" s="64"/>
      <c r="D100" s="83" t="s">
        <v>119</v>
      </c>
      <c r="E100" s="64"/>
      <c r="F100" s="43" t="s">
        <v>139</v>
      </c>
    </row>
    <row r="101" spans="2:6">
      <c r="B101" s="82"/>
      <c r="C101" s="43"/>
      <c r="D101" s="83"/>
      <c r="E101" s="43"/>
      <c r="F101" s="43" t="s">
        <v>120</v>
      </c>
    </row>
  </sheetData>
  <autoFilter ref="B1:S56" xr:uid="{FF77B64D-71DE-4569-B38F-C020E312D992}"/>
  <mergeCells count="61">
    <mergeCell ref="B100:B101"/>
    <mergeCell ref="D100:D101"/>
    <mergeCell ref="D79:D81"/>
    <mergeCell ref="D83:D84"/>
    <mergeCell ref="D86:D87"/>
    <mergeCell ref="D89:D92"/>
    <mergeCell ref="D94:D95"/>
    <mergeCell ref="D97:D98"/>
    <mergeCell ref="D74:D77"/>
    <mergeCell ref="D66:D68"/>
    <mergeCell ref="D70:D72"/>
    <mergeCell ref="B43:C43"/>
    <mergeCell ref="D43:D44"/>
    <mergeCell ref="B44:C44"/>
    <mergeCell ref="B45:C45"/>
    <mergeCell ref="B46:C46"/>
    <mergeCell ref="D46:D47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D60:D64"/>
    <mergeCell ref="B42:C42"/>
    <mergeCell ref="B34:C34"/>
    <mergeCell ref="B35:C35"/>
    <mergeCell ref="B36:C36"/>
    <mergeCell ref="B37:C37"/>
    <mergeCell ref="B41:C41"/>
    <mergeCell ref="D37:D40"/>
    <mergeCell ref="B38:C38"/>
    <mergeCell ref="B39:C39"/>
    <mergeCell ref="B40:C40"/>
    <mergeCell ref="B23:B25"/>
    <mergeCell ref="D23:D25"/>
    <mergeCell ref="B26:B28"/>
    <mergeCell ref="D26:D28"/>
    <mergeCell ref="B29:C29"/>
    <mergeCell ref="B30:C30"/>
    <mergeCell ref="D30:D35"/>
    <mergeCell ref="B31:C31"/>
    <mergeCell ref="B32:C32"/>
    <mergeCell ref="B33:C33"/>
    <mergeCell ref="B8:C8"/>
    <mergeCell ref="B9:C9"/>
    <mergeCell ref="B10:C10"/>
    <mergeCell ref="B11:B13"/>
    <mergeCell ref="D11:D22"/>
    <mergeCell ref="B14:B16"/>
    <mergeCell ref="B17:B19"/>
    <mergeCell ref="B20:B22"/>
    <mergeCell ref="B4:C4"/>
    <mergeCell ref="B5:C5"/>
    <mergeCell ref="D5:D7"/>
    <mergeCell ref="B6:C6"/>
    <mergeCell ref="B7:C7"/>
  </mergeCells>
  <conditionalFormatting sqref="A2:XFD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{603E1C60-72EE-483E-BB0B-D6FD67CFD76B}</x14:id>
        </ext>
      </extLst>
    </cfRule>
  </conditionalFormatting>
  <conditionalFormatting sqref="E54:Q56"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03E1C60-72EE-483E-BB0B-D6FD67CFD7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A2:XFD2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2022-07-29T02:34:32Z</dcterms:created>
  <dcterms:modified xsi:type="dcterms:W3CDTF">2025-09-29T01:39:36Z</dcterms:modified>
</cp:coreProperties>
</file>