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B:\home\Data\manuscripts\DAF-16\manuscript\Submission\Nat. Com. revision\13october2025\"/>
    </mc:Choice>
  </mc:AlternateContent>
  <bookViews>
    <workbookView xWindow="0" yWindow="0" windowWidth="19200" windowHeight="6470"/>
  </bookViews>
  <sheets>
    <sheet name="Fig.1b" sheetId="1" r:id="rId1"/>
    <sheet name="Fig.1c" sheetId="57" r:id="rId2"/>
    <sheet name="Fig.1d" sheetId="58" r:id="rId3"/>
    <sheet name="Fig.1e" sheetId="4" r:id="rId4"/>
    <sheet name="Fig.1f" sheetId="5" r:id="rId5"/>
    <sheet name="Fig.2a" sheetId="7" r:id="rId6"/>
    <sheet name="Fig.2b" sheetId="8" r:id="rId7"/>
    <sheet name="Fig.2c" sheetId="9" r:id="rId8"/>
    <sheet name="Fig.2d" sheetId="10" r:id="rId9"/>
    <sheet name="Fig.2e" sheetId="11" r:id="rId10"/>
    <sheet name="Fig.2f" sheetId="12" r:id="rId11"/>
    <sheet name="Fig.2g" sheetId="13" r:id="rId12"/>
    <sheet name="Fig.2h-i" sheetId="14" r:id="rId13"/>
    <sheet name="Fig.3a" sheetId="15" r:id="rId14"/>
    <sheet name="Fig.3b" sheetId="16" r:id="rId15"/>
    <sheet name="Fig.3c" sheetId="17" r:id="rId16"/>
    <sheet name="Fig.3d" sheetId="18" r:id="rId17"/>
    <sheet name="Fig.3e" sheetId="19" r:id="rId18"/>
    <sheet name="Fig.3f" sheetId="20" r:id="rId19"/>
    <sheet name="Fig.3g" sheetId="21" r:id="rId20"/>
    <sheet name="Fig.3h" sheetId="22" r:id="rId21"/>
    <sheet name="Fig.3i" sheetId="23" r:id="rId22"/>
    <sheet name="Fig.3j-k" sheetId="28" r:id="rId23"/>
    <sheet name="Fig.3l" sheetId="24" r:id="rId24"/>
    <sheet name="Fig.4c" sheetId="31" r:id="rId25"/>
    <sheet name="Fig.4d" sheetId="25" r:id="rId26"/>
    <sheet name="Fig. 4e" sheetId="26" r:id="rId27"/>
    <sheet name="Fig. 4f" sheetId="27" r:id="rId28"/>
    <sheet name="Fig. 4g-h" sheetId="32" r:id="rId29"/>
    <sheet name="Fig.5a-b" sheetId="33" r:id="rId30"/>
    <sheet name="Fig.5c-d" sheetId="34" r:id="rId31"/>
    <sheet name="Fig.5e-f" sheetId="35" r:id="rId32"/>
    <sheet name="Fig.6b-c" sheetId="50" r:id="rId33"/>
    <sheet name="Fig.S1d-e" sheetId="45" r:id="rId34"/>
    <sheet name="Fig. S2a-b" sheetId="36" r:id="rId35"/>
    <sheet name="Fig. S2c" sheetId="37" r:id="rId36"/>
    <sheet name="Fig. S2d" sheetId="38" r:id="rId37"/>
    <sheet name="Fig. S2f" sheetId="39" r:id="rId38"/>
    <sheet name="Fig.S2g" sheetId="46" r:id="rId39"/>
    <sheet name="Fig.S3b" sheetId="41" r:id="rId40"/>
    <sheet name="Fig.S3c" sheetId="40" r:id="rId41"/>
    <sheet name="Fig. S3d" sheetId="47" r:id="rId42"/>
    <sheet name="Fig.S4a" sheetId="42" r:id="rId43"/>
    <sheet name="Fig.S4b" sheetId="48" r:id="rId44"/>
    <sheet name="Fig.S4c-d" sheetId="49" r:id="rId45"/>
    <sheet name="Fig.S5a-b" sheetId="51" r:id="rId46"/>
    <sheet name="Fig. S5c" sheetId="52" r:id="rId47"/>
    <sheet name="Fig. S5d" sheetId="53" r:id="rId48"/>
    <sheet name="Fig. S5e" sheetId="54" r:id="rId49"/>
    <sheet name="Fig. S5f" sheetId="55" r:id="rId50"/>
    <sheet name="Fig. S5g-h" sheetId="56" r:id="rId51"/>
    <sheet name="Fig.S6a" sheetId="43" r:id="rId52"/>
    <sheet name="Fig.S6b" sheetId="44" r:id="rId53"/>
  </sheets>
  <externalReferences>
    <externalReference r:id="rId54"/>
    <externalReference r:id="rId55"/>
    <externalReference r:id="rId56"/>
    <externalReference r:id="rId57"/>
    <externalReference r:id="rId58"/>
  </externalReference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0" i="56" l="1"/>
  <c r="E94" i="56"/>
  <c r="E63" i="56"/>
  <c r="E43" i="56"/>
  <c r="E21" i="56"/>
  <c r="M44" i="55" l="1"/>
  <c r="M43" i="55"/>
  <c r="M42" i="55"/>
  <c r="M41" i="55"/>
  <c r="M40" i="55"/>
  <c r="M39" i="55"/>
  <c r="M32" i="55"/>
  <c r="M31" i="55"/>
  <c r="M30" i="55"/>
  <c r="M29" i="55"/>
  <c r="M28" i="55"/>
  <c r="M27" i="55"/>
  <c r="M20" i="55"/>
  <c r="M19" i="55"/>
  <c r="M18" i="55"/>
  <c r="M17" i="55"/>
  <c r="M16" i="55"/>
  <c r="M15" i="55"/>
  <c r="M8" i="55"/>
  <c r="M7" i="55"/>
  <c r="M6" i="55"/>
  <c r="M5" i="55"/>
  <c r="M4" i="55"/>
  <c r="M3" i="55"/>
  <c r="I29" i="53" l="1"/>
  <c r="I28" i="53"/>
  <c r="I27" i="53"/>
  <c r="K27" i="53" s="1"/>
  <c r="I17" i="53"/>
  <c r="I16" i="53"/>
  <c r="I15" i="53"/>
  <c r="K15" i="53" s="1"/>
  <c r="I5" i="53"/>
  <c r="I4" i="53"/>
  <c r="I3" i="53"/>
  <c r="K3" i="53" s="1"/>
  <c r="K4" i="53" l="1"/>
  <c r="K17" i="53"/>
  <c r="K16" i="53"/>
  <c r="K28" i="53"/>
  <c r="K5" i="53"/>
  <c r="K29" i="53"/>
  <c r="E21" i="51" l="1"/>
  <c r="E44" i="51"/>
  <c r="E71" i="51"/>
  <c r="E92" i="51"/>
  <c r="E113" i="51"/>
  <c r="E143" i="51"/>
  <c r="E174" i="51"/>
  <c r="E194" i="51"/>
  <c r="E216" i="51"/>
  <c r="E164" i="49" l="1"/>
  <c r="E143" i="49"/>
  <c r="E111" i="49"/>
  <c r="E79" i="49"/>
  <c r="E61" i="49"/>
  <c r="E39" i="49"/>
  <c r="E20" i="49"/>
  <c r="AB35" i="47" l="1"/>
  <c r="AA35" i="47"/>
  <c r="V34" i="47"/>
  <c r="AA33" i="47"/>
  <c r="AB32" i="47"/>
  <c r="AA32" i="47"/>
  <c r="AB30" i="47"/>
  <c r="AA30" i="47"/>
  <c r="AB33" i="47" s="1"/>
  <c r="W30" i="47"/>
  <c r="V30" i="47"/>
  <c r="W33" i="47" s="1"/>
  <c r="Z18" i="47"/>
  <c r="Y18" i="47"/>
  <c r="X18" i="47"/>
  <c r="W18" i="47"/>
  <c r="V18" i="47"/>
  <c r="U18" i="47"/>
  <c r="T18" i="47"/>
  <c r="S18" i="47"/>
  <c r="R18" i="47"/>
  <c r="Q18" i="47"/>
  <c r="P18" i="47"/>
  <c r="O18" i="47"/>
  <c r="N18" i="47"/>
  <c r="M18" i="47"/>
  <c r="L18" i="47"/>
  <c r="K18" i="47"/>
  <c r="J18" i="47"/>
  <c r="I18" i="47"/>
  <c r="H18" i="47"/>
  <c r="G18" i="47"/>
  <c r="Z17" i="47"/>
  <c r="Y17" i="47"/>
  <c r="X17" i="47"/>
  <c r="W17" i="47"/>
  <c r="V17" i="47"/>
  <c r="U17" i="47"/>
  <c r="T17" i="47"/>
  <c r="S17" i="47"/>
  <c r="R17" i="47"/>
  <c r="Q17" i="47"/>
  <c r="P17" i="47"/>
  <c r="O17" i="47"/>
  <c r="L17" i="47"/>
  <c r="K17" i="47"/>
  <c r="J17" i="47"/>
  <c r="I17" i="47"/>
  <c r="H17" i="47"/>
  <c r="G17" i="47"/>
  <c r="F17" i="47"/>
  <c r="E17" i="47"/>
  <c r="D17" i="47"/>
  <c r="C17" i="47"/>
  <c r="Z16" i="47"/>
  <c r="Y16" i="47"/>
  <c r="X16" i="47"/>
  <c r="W16" i="47"/>
  <c r="V16" i="47"/>
  <c r="U16" i="47"/>
  <c r="T16" i="47"/>
  <c r="S16" i="47"/>
  <c r="R16" i="47"/>
  <c r="Q16" i="47"/>
  <c r="P16" i="47"/>
  <c r="O16" i="47"/>
  <c r="N16" i="47"/>
  <c r="M16" i="47"/>
  <c r="L16" i="47"/>
  <c r="J16" i="47"/>
  <c r="I16" i="47"/>
  <c r="H16" i="47"/>
  <c r="G16" i="47"/>
  <c r="F16" i="47"/>
  <c r="E16" i="47"/>
  <c r="D16" i="47"/>
  <c r="C16" i="47"/>
  <c r="Z15" i="47"/>
  <c r="Y15" i="47"/>
  <c r="X15" i="47"/>
  <c r="W15" i="47"/>
  <c r="V15" i="47"/>
  <c r="U15" i="47"/>
  <c r="T15" i="47"/>
  <c r="S15" i="47"/>
  <c r="R15" i="47"/>
  <c r="Q15" i="47"/>
  <c r="P15" i="47"/>
  <c r="O15" i="47"/>
  <c r="L15" i="47"/>
  <c r="K15" i="47"/>
  <c r="J15" i="47"/>
  <c r="I15" i="47"/>
  <c r="H15" i="47"/>
  <c r="G15" i="47"/>
  <c r="F15" i="47"/>
  <c r="E15" i="47"/>
  <c r="D15" i="47"/>
  <c r="C15" i="47"/>
  <c r="Y14" i="47"/>
  <c r="X14" i="47"/>
  <c r="W14" i="47"/>
  <c r="V14" i="47"/>
  <c r="U14" i="47"/>
  <c r="T14" i="47"/>
  <c r="S14" i="47"/>
  <c r="R14" i="47"/>
  <c r="Q14" i="47"/>
  <c r="P14" i="47"/>
  <c r="O14" i="47"/>
  <c r="N14" i="47"/>
  <c r="M14" i="47"/>
  <c r="L14" i="47"/>
  <c r="J14" i="47"/>
  <c r="I14" i="47"/>
  <c r="H14" i="47"/>
  <c r="F14" i="47"/>
  <c r="E14" i="47"/>
  <c r="D14" i="47"/>
  <c r="C14" i="47"/>
  <c r="X13" i="47"/>
  <c r="W13" i="47"/>
  <c r="V13" i="47"/>
  <c r="U13" i="47"/>
  <c r="T13" i="47"/>
  <c r="S13" i="47"/>
  <c r="R13" i="47"/>
  <c r="Q13" i="47"/>
  <c r="P13" i="47"/>
  <c r="O13" i="47"/>
  <c r="L13" i="47"/>
  <c r="K13" i="47"/>
  <c r="J13" i="47"/>
  <c r="I13" i="47"/>
  <c r="H13" i="47"/>
  <c r="G13" i="47"/>
  <c r="F13" i="47"/>
  <c r="E13" i="47"/>
  <c r="D13" i="47"/>
  <c r="C13" i="47"/>
  <c r="Z12" i="47"/>
  <c r="X12" i="47"/>
  <c r="W12" i="47"/>
  <c r="V12" i="47"/>
  <c r="U12" i="47"/>
  <c r="T12" i="47"/>
  <c r="S12" i="47"/>
  <c r="Q12" i="47"/>
  <c r="P12" i="47"/>
  <c r="O12" i="47"/>
  <c r="N12" i="47"/>
  <c r="M12" i="47"/>
  <c r="L12" i="47"/>
  <c r="K12" i="47"/>
  <c r="J12" i="47"/>
  <c r="I12" i="47"/>
  <c r="H12" i="47"/>
  <c r="G12" i="47"/>
  <c r="F12" i="47"/>
  <c r="E12" i="47"/>
  <c r="D12" i="47"/>
  <c r="Z11" i="47"/>
  <c r="Y11" i="47"/>
  <c r="X11" i="47"/>
  <c r="W11" i="47"/>
  <c r="V11" i="47"/>
  <c r="U11" i="47"/>
  <c r="T11" i="47"/>
  <c r="S11" i="47"/>
  <c r="R11" i="47"/>
  <c r="Q11" i="47"/>
  <c r="P11" i="47"/>
  <c r="O11" i="47"/>
  <c r="H30" i="47" s="1"/>
  <c r="L11" i="47"/>
  <c r="K11" i="47"/>
  <c r="J11" i="47"/>
  <c r="I11" i="47"/>
  <c r="H11" i="47"/>
  <c r="G11" i="47"/>
  <c r="F11" i="47"/>
  <c r="E11" i="47"/>
  <c r="D11" i="47"/>
  <c r="C11" i="47"/>
  <c r="Z10" i="47"/>
  <c r="Y10" i="47"/>
  <c r="X10" i="47"/>
  <c r="W10" i="47"/>
  <c r="V10" i="47"/>
  <c r="U10" i="47"/>
  <c r="T10" i="47"/>
  <c r="S10" i="47"/>
  <c r="R10" i="47"/>
  <c r="Q10" i="47"/>
  <c r="P10" i="47"/>
  <c r="O10" i="47"/>
  <c r="N10" i="47"/>
  <c r="L10" i="47"/>
  <c r="K10" i="47"/>
  <c r="J10" i="47"/>
  <c r="I10" i="47"/>
  <c r="H10" i="47"/>
  <c r="G10" i="47"/>
  <c r="F10" i="47"/>
  <c r="E10" i="47"/>
  <c r="D10" i="47"/>
  <c r="Z9" i="47"/>
  <c r="Y9" i="47"/>
  <c r="X9" i="47"/>
  <c r="V9" i="47"/>
  <c r="U9" i="47"/>
  <c r="T9" i="47"/>
  <c r="S9" i="47"/>
  <c r="R9" i="47"/>
  <c r="Q9" i="47"/>
  <c r="P9" i="47"/>
  <c r="O9" i="47"/>
  <c r="L9" i="47"/>
  <c r="K9" i="47"/>
  <c r="J9" i="47"/>
  <c r="I9" i="47"/>
  <c r="H9" i="47"/>
  <c r="G9" i="47"/>
  <c r="F9" i="47"/>
  <c r="E9" i="47"/>
  <c r="D9" i="47"/>
  <c r="C9" i="47"/>
  <c r="Z8" i="47"/>
  <c r="Y8" i="47"/>
  <c r="X8" i="47"/>
  <c r="W8" i="47"/>
  <c r="V8" i="47"/>
  <c r="U8" i="47"/>
  <c r="T8" i="47"/>
  <c r="S8" i="47"/>
  <c r="R8" i="47"/>
  <c r="Q8" i="47"/>
  <c r="P8" i="47"/>
  <c r="O8" i="47"/>
  <c r="N8" i="47"/>
  <c r="M8" i="47"/>
  <c r="L8" i="47"/>
  <c r="K8" i="47"/>
  <c r="J8" i="47"/>
  <c r="I8" i="47"/>
  <c r="H8" i="47"/>
  <c r="G8" i="47"/>
  <c r="F8" i="47"/>
  <c r="E8" i="47"/>
  <c r="D8" i="47"/>
  <c r="C8" i="47"/>
  <c r="Z7" i="47"/>
  <c r="Y7" i="47"/>
  <c r="X7" i="47"/>
  <c r="W7" i="47"/>
  <c r="V7" i="47"/>
  <c r="U7" i="47"/>
  <c r="T7" i="47"/>
  <c r="S7" i="47"/>
  <c r="R7" i="47"/>
  <c r="Q7" i="47"/>
  <c r="P7" i="47"/>
  <c r="O7" i="47"/>
  <c r="N7" i="47"/>
  <c r="L7" i="47"/>
  <c r="K7" i="47"/>
  <c r="J7" i="47"/>
  <c r="I7" i="47"/>
  <c r="H7" i="47"/>
  <c r="G7" i="47"/>
  <c r="F7" i="47"/>
  <c r="E7" i="47"/>
  <c r="D7" i="47"/>
  <c r="C7" i="47"/>
  <c r="Z6" i="47"/>
  <c r="Y6" i="47"/>
  <c r="X6" i="47"/>
  <c r="W6" i="47"/>
  <c r="V6" i="47"/>
  <c r="U6" i="47"/>
  <c r="T6" i="47"/>
  <c r="S6" i="47"/>
  <c r="R6" i="47"/>
  <c r="Q6" i="47"/>
  <c r="P6" i="47"/>
  <c r="O6" i="47"/>
  <c r="N6" i="47"/>
  <c r="M6" i="47"/>
  <c r="L6" i="47"/>
  <c r="K6" i="47"/>
  <c r="J6" i="47"/>
  <c r="I6" i="47"/>
  <c r="H6" i="47"/>
  <c r="G6" i="47"/>
  <c r="F6" i="47"/>
  <c r="E6" i="47"/>
  <c r="C25" i="47" s="1"/>
  <c r="D6" i="47"/>
  <c r="C6" i="47"/>
  <c r="Z5" i="47"/>
  <c r="Y5" i="47"/>
  <c r="X5" i="47"/>
  <c r="W5" i="47"/>
  <c r="V5" i="47"/>
  <c r="U5" i="47"/>
  <c r="T5" i="47"/>
  <c r="S5" i="47"/>
  <c r="R5" i="47"/>
  <c r="Q5" i="47"/>
  <c r="P5" i="47"/>
  <c r="O5" i="47"/>
  <c r="L5" i="47"/>
  <c r="K5" i="47"/>
  <c r="J5" i="47"/>
  <c r="I5" i="47"/>
  <c r="H5" i="47"/>
  <c r="G5" i="47"/>
  <c r="F5" i="47"/>
  <c r="E5" i="47"/>
  <c r="D5" i="47"/>
  <c r="C5" i="47"/>
  <c r="Z4" i="47"/>
  <c r="Y4" i="47"/>
  <c r="X4" i="47"/>
  <c r="W4" i="47"/>
  <c r="V4" i="47"/>
  <c r="U4" i="47"/>
  <c r="T4" i="47"/>
  <c r="S4" i="47"/>
  <c r="R4" i="47"/>
  <c r="Q4" i="47"/>
  <c r="P4" i="47"/>
  <c r="O4" i="47"/>
  <c r="N4" i="47"/>
  <c r="M4" i="47"/>
  <c r="L4" i="47"/>
  <c r="K4" i="47"/>
  <c r="J4" i="47"/>
  <c r="I4" i="47"/>
  <c r="H4" i="47"/>
  <c r="G4" i="47"/>
  <c r="F4" i="47"/>
  <c r="E4" i="47"/>
  <c r="D4" i="47"/>
  <c r="C4" i="47"/>
  <c r="Z3" i="47"/>
  <c r="Y3" i="47"/>
  <c r="X3" i="47"/>
  <c r="W3" i="47"/>
  <c r="V3" i="47"/>
  <c r="U3" i="47"/>
  <c r="T3" i="47"/>
  <c r="S3" i="47"/>
  <c r="R3" i="47"/>
  <c r="Q3" i="47"/>
  <c r="P3" i="47"/>
  <c r="O3" i="47"/>
  <c r="L3" i="47"/>
  <c r="K3" i="47"/>
  <c r="J3" i="47"/>
  <c r="I3" i="47"/>
  <c r="H3" i="47"/>
  <c r="G3" i="47"/>
  <c r="F3" i="47"/>
  <c r="E3" i="47"/>
  <c r="D3" i="47"/>
  <c r="C3" i="47"/>
  <c r="H23" i="47" l="1"/>
  <c r="H24" i="47"/>
  <c r="D30" i="47"/>
  <c r="K30" i="47" s="1"/>
  <c r="Q30" i="47" s="1"/>
  <c r="H28" i="47"/>
  <c r="C26" i="47"/>
  <c r="D23" i="47"/>
  <c r="K23" i="47" s="1"/>
  <c r="Q23" i="47" s="1"/>
  <c r="C30" i="47"/>
  <c r="H27" i="47"/>
  <c r="C29" i="47"/>
  <c r="H25" i="47"/>
  <c r="J25" i="47" s="1"/>
  <c r="P25" i="47" s="1"/>
  <c r="H26" i="47"/>
  <c r="C27" i="47"/>
  <c r="J27" i="47" s="1"/>
  <c r="P27" i="47" s="1"/>
  <c r="C28" i="47"/>
  <c r="D29" i="47"/>
  <c r="D24" i="47"/>
  <c r="K24" i="47" s="1"/>
  <c r="Q24" i="47" s="1"/>
  <c r="C23" i="47"/>
  <c r="J23" i="47" s="1"/>
  <c r="P23" i="47" s="1"/>
  <c r="C24" i="47"/>
  <c r="J24" i="47" s="1"/>
  <c r="P24" i="47" s="1"/>
  <c r="D27" i="47"/>
  <c r="D28" i="47"/>
  <c r="K28" i="47" s="1"/>
  <c r="Q28" i="47" s="1"/>
  <c r="H29" i="47"/>
  <c r="D25" i="47"/>
  <c r="D26" i="47"/>
  <c r="AB38" i="47"/>
  <c r="J30" i="47"/>
  <c r="P30" i="47" s="1"/>
  <c r="AA38" i="47"/>
  <c r="W34" i="47"/>
  <c r="AA34" i="47"/>
  <c r="AB34" i="47"/>
  <c r="V32" i="47"/>
  <c r="V35" i="47"/>
  <c r="W32" i="47"/>
  <c r="W35" i="47"/>
  <c r="V33" i="47"/>
  <c r="K29" i="47" l="1"/>
  <c r="Q29" i="47" s="1"/>
  <c r="J28" i="47"/>
  <c r="P28" i="47" s="1"/>
  <c r="K26" i="47"/>
  <c r="Q26" i="47" s="1"/>
  <c r="K25" i="47"/>
  <c r="Q25" i="47" s="1"/>
  <c r="J26" i="47"/>
  <c r="P26" i="47" s="1"/>
  <c r="K27" i="47"/>
  <c r="Q27" i="47" s="1"/>
  <c r="J29" i="47"/>
  <c r="P29" i="47" s="1"/>
  <c r="W38" i="47"/>
  <c r="V38" i="47"/>
  <c r="X55" i="46" l="1"/>
  <c r="AI54" i="46"/>
  <c r="Y54" i="46"/>
  <c r="X54" i="46"/>
  <c r="AI53" i="46"/>
  <c r="Y53" i="46"/>
  <c r="X53" i="46"/>
  <c r="AI52" i="46"/>
  <c r="AI58" i="46" s="1"/>
  <c r="Y52" i="46"/>
  <c r="Y58" i="46" s="1"/>
  <c r="X52" i="46"/>
  <c r="X58" i="46" s="1"/>
  <c r="AI50" i="46"/>
  <c r="AH50" i="46"/>
  <c r="AG50" i="46"/>
  <c r="AF50" i="46"/>
  <c r="AI55" i="46" s="1"/>
  <c r="AD50" i="46"/>
  <c r="AC50" i="46"/>
  <c r="AB50" i="46"/>
  <c r="AA50" i="46"/>
  <c r="AD54" i="46" s="1"/>
  <c r="Y50" i="46"/>
  <c r="X50" i="46"/>
  <c r="W50" i="46"/>
  <c r="V50" i="46"/>
  <c r="AI38" i="46"/>
  <c r="AI35" i="46"/>
  <c r="AH35" i="46"/>
  <c r="AG35" i="46"/>
  <c r="AB35" i="46"/>
  <c r="X35" i="46"/>
  <c r="W35" i="46"/>
  <c r="V35" i="46"/>
  <c r="AI34" i="46"/>
  <c r="AH34" i="46"/>
  <c r="AG34" i="46"/>
  <c r="AF34" i="46"/>
  <c r="AD34" i="46"/>
  <c r="Y34" i="46"/>
  <c r="W34" i="46"/>
  <c r="V34" i="46"/>
  <c r="AI33" i="46"/>
  <c r="AH33" i="46"/>
  <c r="AF33" i="46"/>
  <c r="AD33" i="46"/>
  <c r="AC33" i="46"/>
  <c r="X33" i="46"/>
  <c r="W33" i="46"/>
  <c r="V33" i="46"/>
  <c r="AI32" i="46"/>
  <c r="AH32" i="46"/>
  <c r="AH38" i="46" s="1"/>
  <c r="AD32" i="46"/>
  <c r="AC32" i="46"/>
  <c r="W32" i="46"/>
  <c r="W38" i="46" s="1"/>
  <c r="V32" i="46"/>
  <c r="V38" i="46" s="1"/>
  <c r="AI30" i="46"/>
  <c r="AH30" i="46"/>
  <c r="AG30" i="46"/>
  <c r="AF30" i="46"/>
  <c r="AG54" i="46" s="1"/>
  <c r="AD30" i="46"/>
  <c r="AC30" i="46"/>
  <c r="AC34" i="46" s="1"/>
  <c r="AB30" i="46"/>
  <c r="AA30" i="46"/>
  <c r="AA35" i="46" s="1"/>
  <c r="Y30" i="46"/>
  <c r="X30" i="46"/>
  <c r="X34" i="46" s="1"/>
  <c r="W30" i="46"/>
  <c r="V30" i="46"/>
  <c r="W55" i="46" s="1"/>
  <c r="Z18" i="46"/>
  <c r="Y18" i="46"/>
  <c r="X18" i="46"/>
  <c r="W18" i="46"/>
  <c r="V18" i="46"/>
  <c r="U18" i="46"/>
  <c r="T18" i="46"/>
  <c r="S18" i="46"/>
  <c r="R18" i="46"/>
  <c r="Q18" i="46"/>
  <c r="P18" i="46"/>
  <c r="O18" i="46"/>
  <c r="N18" i="46"/>
  <c r="M18" i="46"/>
  <c r="L18" i="46"/>
  <c r="K18" i="46"/>
  <c r="J18" i="46"/>
  <c r="I18" i="46"/>
  <c r="H18" i="46"/>
  <c r="G18" i="46"/>
  <c r="Z17" i="46"/>
  <c r="Y17" i="46"/>
  <c r="X17" i="46"/>
  <c r="W17" i="46"/>
  <c r="V17" i="46"/>
  <c r="U17" i="46"/>
  <c r="T17" i="46"/>
  <c r="S17" i="46"/>
  <c r="R17" i="46"/>
  <c r="Q17" i="46"/>
  <c r="P17" i="46"/>
  <c r="O17" i="46"/>
  <c r="L17" i="46"/>
  <c r="K17" i="46"/>
  <c r="J17" i="46"/>
  <c r="I17" i="46"/>
  <c r="H17" i="46"/>
  <c r="G17" i="46"/>
  <c r="F17" i="46"/>
  <c r="E17" i="46"/>
  <c r="D17" i="46"/>
  <c r="C17" i="46"/>
  <c r="Z16" i="46"/>
  <c r="Y16" i="46"/>
  <c r="X16" i="46"/>
  <c r="W16" i="46"/>
  <c r="V16" i="46"/>
  <c r="U16" i="46"/>
  <c r="T16" i="46"/>
  <c r="S16" i="46"/>
  <c r="R16" i="46"/>
  <c r="Q16" i="46"/>
  <c r="P16" i="46"/>
  <c r="O16" i="46"/>
  <c r="N16" i="46"/>
  <c r="M16" i="46"/>
  <c r="L16" i="46"/>
  <c r="J16" i="46"/>
  <c r="I16" i="46"/>
  <c r="H16" i="46"/>
  <c r="D36" i="46" s="1"/>
  <c r="G16" i="46"/>
  <c r="F16" i="46"/>
  <c r="E16" i="46"/>
  <c r="D16" i="46"/>
  <c r="C16" i="46"/>
  <c r="Z15" i="46"/>
  <c r="Y15" i="46"/>
  <c r="X15" i="46"/>
  <c r="W15" i="46"/>
  <c r="V15" i="46"/>
  <c r="U15" i="46"/>
  <c r="T15" i="46"/>
  <c r="S15" i="46"/>
  <c r="R15" i="46"/>
  <c r="Q15" i="46"/>
  <c r="P15" i="46"/>
  <c r="O15" i="46"/>
  <c r="L15" i="46"/>
  <c r="K15" i="46"/>
  <c r="J15" i="46"/>
  <c r="I15" i="46"/>
  <c r="H15" i="46"/>
  <c r="G15" i="46"/>
  <c r="F15" i="46"/>
  <c r="E15" i="46"/>
  <c r="D15" i="46"/>
  <c r="C15" i="46"/>
  <c r="Y14" i="46"/>
  <c r="X14" i="46"/>
  <c r="W14" i="46"/>
  <c r="V14" i="46"/>
  <c r="U14" i="46"/>
  <c r="T14" i="46"/>
  <c r="S14" i="46"/>
  <c r="R14" i="46"/>
  <c r="Q14" i="46"/>
  <c r="P14" i="46"/>
  <c r="O14" i="46"/>
  <c r="N14" i="46"/>
  <c r="M14" i="46"/>
  <c r="L14" i="46"/>
  <c r="J14" i="46"/>
  <c r="I14" i="46"/>
  <c r="H14" i="46"/>
  <c r="F14" i="46"/>
  <c r="E14" i="46"/>
  <c r="D14" i="46"/>
  <c r="C14" i="46"/>
  <c r="X13" i="46"/>
  <c r="W13" i="46"/>
  <c r="V13" i="46"/>
  <c r="U13" i="46"/>
  <c r="T13" i="46"/>
  <c r="S13" i="46"/>
  <c r="R13" i="46"/>
  <c r="Q13" i="46"/>
  <c r="P13" i="46"/>
  <c r="O13" i="46"/>
  <c r="L13" i="46"/>
  <c r="E33" i="46" s="1"/>
  <c r="K13" i="46"/>
  <c r="J13" i="46"/>
  <c r="I13" i="46"/>
  <c r="H13" i="46"/>
  <c r="G13" i="46"/>
  <c r="F13" i="46"/>
  <c r="E13" i="46"/>
  <c r="D13" i="46"/>
  <c r="C13" i="46"/>
  <c r="Z12" i="46"/>
  <c r="X12" i="46"/>
  <c r="W12" i="46"/>
  <c r="V12" i="46"/>
  <c r="U12" i="46"/>
  <c r="T12" i="46"/>
  <c r="S12" i="46"/>
  <c r="Q12" i="46"/>
  <c r="P12" i="46"/>
  <c r="O12" i="46"/>
  <c r="N12" i="46"/>
  <c r="M12" i="46"/>
  <c r="L12" i="46"/>
  <c r="K12" i="46"/>
  <c r="J12" i="46"/>
  <c r="I12" i="46"/>
  <c r="H12" i="46"/>
  <c r="G12" i="46"/>
  <c r="F12" i="46"/>
  <c r="E12" i="46"/>
  <c r="D12" i="46"/>
  <c r="Z11" i="46"/>
  <c r="Y11" i="46"/>
  <c r="X11" i="46"/>
  <c r="W11" i="46"/>
  <c r="V11" i="46"/>
  <c r="U11" i="46"/>
  <c r="T11" i="46"/>
  <c r="H31" i="46" s="1"/>
  <c r="S11" i="46"/>
  <c r="R11" i="46"/>
  <c r="Q11" i="46"/>
  <c r="P11" i="46"/>
  <c r="O11" i="46"/>
  <c r="L11" i="46"/>
  <c r="K11" i="46"/>
  <c r="J11" i="46"/>
  <c r="I11" i="46"/>
  <c r="H11" i="46"/>
  <c r="G11" i="46"/>
  <c r="F11" i="46"/>
  <c r="E11" i="46"/>
  <c r="D11" i="46"/>
  <c r="C11" i="46"/>
  <c r="Z10" i="46"/>
  <c r="Y10" i="46"/>
  <c r="X10" i="46"/>
  <c r="W10" i="46"/>
  <c r="V10" i="46"/>
  <c r="U10" i="46"/>
  <c r="T10" i="46"/>
  <c r="S10" i="46"/>
  <c r="R10" i="46"/>
  <c r="Q10" i="46"/>
  <c r="P10" i="46"/>
  <c r="O10" i="46"/>
  <c r="N10" i="46"/>
  <c r="M10" i="46"/>
  <c r="L10" i="46"/>
  <c r="K10" i="46"/>
  <c r="J10" i="46"/>
  <c r="I10" i="46"/>
  <c r="H10" i="46"/>
  <c r="G10" i="46"/>
  <c r="F10" i="46"/>
  <c r="E10" i="46"/>
  <c r="D10" i="46"/>
  <c r="Z9" i="46"/>
  <c r="Y9" i="46"/>
  <c r="X9" i="46"/>
  <c r="V9" i="46"/>
  <c r="U9" i="46"/>
  <c r="T9" i="46"/>
  <c r="S9" i="46"/>
  <c r="R9" i="46"/>
  <c r="Q9" i="46"/>
  <c r="P9" i="46"/>
  <c r="F29" i="46" s="1"/>
  <c r="O9" i="46"/>
  <c r="L9" i="46"/>
  <c r="K9" i="46"/>
  <c r="J9" i="46"/>
  <c r="I9" i="46"/>
  <c r="H9" i="46"/>
  <c r="G9" i="46"/>
  <c r="F9" i="46"/>
  <c r="E9" i="46"/>
  <c r="D9" i="46"/>
  <c r="C9" i="46"/>
  <c r="Z8" i="46"/>
  <c r="Y8" i="46"/>
  <c r="X8" i="46"/>
  <c r="W8" i="46"/>
  <c r="V8" i="46"/>
  <c r="U8" i="46"/>
  <c r="T8" i="46"/>
  <c r="S8" i="46"/>
  <c r="R8" i="46"/>
  <c r="Q8" i="46"/>
  <c r="P8" i="46"/>
  <c r="O8" i="46"/>
  <c r="N8" i="46"/>
  <c r="M8" i="46"/>
  <c r="L8" i="46"/>
  <c r="K8" i="46"/>
  <c r="J8" i="46"/>
  <c r="I8" i="46"/>
  <c r="H8" i="46"/>
  <c r="G8" i="46"/>
  <c r="F8" i="46"/>
  <c r="E8" i="46"/>
  <c r="D8" i="46"/>
  <c r="C8" i="46"/>
  <c r="Z7" i="46"/>
  <c r="Y7" i="46"/>
  <c r="X7" i="46"/>
  <c r="W7" i="46"/>
  <c r="V7" i="46"/>
  <c r="U7" i="46"/>
  <c r="T7" i="46"/>
  <c r="S7" i="46"/>
  <c r="R7" i="46"/>
  <c r="Q7" i="46"/>
  <c r="P7" i="46"/>
  <c r="O7" i="46"/>
  <c r="N7" i="46"/>
  <c r="L7" i="46"/>
  <c r="K7" i="46"/>
  <c r="J7" i="46"/>
  <c r="I7" i="46"/>
  <c r="H7" i="46"/>
  <c r="G7" i="46"/>
  <c r="F7" i="46"/>
  <c r="E7" i="46"/>
  <c r="D7" i="46"/>
  <c r="C7" i="46"/>
  <c r="Z6" i="46"/>
  <c r="Y6" i="46"/>
  <c r="X6" i="46"/>
  <c r="W6" i="46"/>
  <c r="V6" i="46"/>
  <c r="U6" i="46"/>
  <c r="T6" i="46"/>
  <c r="S6" i="46"/>
  <c r="R6" i="46"/>
  <c r="Q6" i="46"/>
  <c r="P6" i="46"/>
  <c r="O6" i="46"/>
  <c r="N6" i="46"/>
  <c r="M6" i="46"/>
  <c r="L6" i="46"/>
  <c r="K6" i="46"/>
  <c r="J6" i="46"/>
  <c r="I6" i="46"/>
  <c r="H6" i="46"/>
  <c r="G6" i="46"/>
  <c r="F6" i="46"/>
  <c r="E6" i="46"/>
  <c r="D6" i="46"/>
  <c r="C6" i="46"/>
  <c r="Z5" i="46"/>
  <c r="Y5" i="46"/>
  <c r="X5" i="46"/>
  <c r="W5" i="46"/>
  <c r="V5" i="46"/>
  <c r="U5" i="46"/>
  <c r="T5" i="46"/>
  <c r="S5" i="46"/>
  <c r="R5" i="46"/>
  <c r="Q5" i="46"/>
  <c r="P5" i="46"/>
  <c r="O5" i="46"/>
  <c r="L5" i="46"/>
  <c r="E25" i="46" s="1"/>
  <c r="K5" i="46"/>
  <c r="J5" i="46"/>
  <c r="I5" i="46"/>
  <c r="H5" i="46"/>
  <c r="G5" i="46"/>
  <c r="F5" i="46"/>
  <c r="E5" i="46"/>
  <c r="D5" i="46"/>
  <c r="C5" i="46"/>
  <c r="Z4" i="46"/>
  <c r="Y4" i="46"/>
  <c r="X4" i="46"/>
  <c r="W4" i="46"/>
  <c r="V4" i="46"/>
  <c r="U4" i="46"/>
  <c r="T4" i="46"/>
  <c r="S4" i="46"/>
  <c r="R4" i="46"/>
  <c r="Q4" i="46"/>
  <c r="P4" i="46"/>
  <c r="O4" i="46"/>
  <c r="N4" i="46"/>
  <c r="M4" i="46"/>
  <c r="L4" i="46"/>
  <c r="K4" i="46"/>
  <c r="J4" i="46"/>
  <c r="I4" i="46"/>
  <c r="H4" i="46"/>
  <c r="G4" i="46"/>
  <c r="F4" i="46"/>
  <c r="E4" i="46"/>
  <c r="D4" i="46"/>
  <c r="C4" i="46"/>
  <c r="Z3" i="46"/>
  <c r="Y3" i="46"/>
  <c r="X3" i="46"/>
  <c r="W3" i="46"/>
  <c r="V3" i="46"/>
  <c r="U3" i="46"/>
  <c r="T3" i="46"/>
  <c r="S3" i="46"/>
  <c r="R3" i="46"/>
  <c r="Q3" i="46"/>
  <c r="P3" i="46"/>
  <c r="O3" i="46"/>
  <c r="L3" i="46"/>
  <c r="K3" i="46"/>
  <c r="J3" i="46"/>
  <c r="I3" i="46"/>
  <c r="H3" i="46"/>
  <c r="G3" i="46"/>
  <c r="F3" i="46"/>
  <c r="E3" i="46"/>
  <c r="D3" i="46"/>
  <c r="C3" i="46"/>
  <c r="H23" i="46" l="1"/>
  <c r="D24" i="46"/>
  <c r="H24" i="46"/>
  <c r="D25" i="46"/>
  <c r="D33" i="46"/>
  <c r="F37" i="46"/>
  <c r="H38" i="46"/>
  <c r="L38" i="46" s="1"/>
  <c r="R38" i="46" s="1"/>
  <c r="E29" i="46"/>
  <c r="K24" i="46"/>
  <c r="Q24" i="46" s="1"/>
  <c r="C24" i="46"/>
  <c r="J24" i="46" s="1"/>
  <c r="P24" i="46" s="1"/>
  <c r="F24" i="46"/>
  <c r="C25" i="46"/>
  <c r="C33" i="46"/>
  <c r="C32" i="46"/>
  <c r="E34" i="46"/>
  <c r="F35" i="46"/>
  <c r="E23" i="46"/>
  <c r="L23" i="46" s="1"/>
  <c r="R23" i="46" s="1"/>
  <c r="F25" i="46"/>
  <c r="C26" i="46"/>
  <c r="F26" i="46"/>
  <c r="C27" i="46"/>
  <c r="E32" i="46"/>
  <c r="L32" i="46" s="1"/>
  <c r="R32" i="46" s="1"/>
  <c r="F33" i="46"/>
  <c r="H34" i="46"/>
  <c r="E36" i="46"/>
  <c r="E37" i="46"/>
  <c r="C23" i="46"/>
  <c r="J23" i="46" s="1"/>
  <c r="P23" i="46" s="1"/>
  <c r="H25" i="46"/>
  <c r="D27" i="46"/>
  <c r="F31" i="46"/>
  <c r="C36" i="46"/>
  <c r="H37" i="46"/>
  <c r="E38" i="46"/>
  <c r="C30" i="46"/>
  <c r="C35" i="46"/>
  <c r="E28" i="46"/>
  <c r="F30" i="46"/>
  <c r="C31" i="46"/>
  <c r="J31" i="46" s="1"/>
  <c r="P31" i="46" s="1"/>
  <c r="H32" i="46"/>
  <c r="J32" i="46" s="1"/>
  <c r="P32" i="46" s="1"/>
  <c r="D23" i="46"/>
  <c r="K23" i="46" s="1"/>
  <c r="Q23" i="46" s="1"/>
  <c r="E26" i="46"/>
  <c r="E27" i="46"/>
  <c r="D32" i="46"/>
  <c r="F34" i="46"/>
  <c r="H36" i="46"/>
  <c r="D37" i="46"/>
  <c r="H35" i="46"/>
  <c r="E24" i="46"/>
  <c r="L24" i="46" s="1"/>
  <c r="R24" i="46" s="1"/>
  <c r="C34" i="46"/>
  <c r="F38" i="46"/>
  <c r="F27" i="46"/>
  <c r="C28" i="46"/>
  <c r="F28" i="46"/>
  <c r="C29" i="46"/>
  <c r="D30" i="46"/>
  <c r="H30" i="46"/>
  <c r="D31" i="46"/>
  <c r="K31" i="46" s="1"/>
  <c r="Q31" i="46" s="1"/>
  <c r="D35" i="46"/>
  <c r="K35" i="46" s="1"/>
  <c r="Q35" i="46" s="1"/>
  <c r="H29" i="46"/>
  <c r="L29" i="46" s="1"/>
  <c r="R29" i="46" s="1"/>
  <c r="D34" i="46"/>
  <c r="F23" i="46"/>
  <c r="H27" i="46"/>
  <c r="D28" i="46"/>
  <c r="H28" i="46"/>
  <c r="D29" i="46"/>
  <c r="E30" i="46"/>
  <c r="L30" i="46" s="1"/>
  <c r="R30" i="46" s="1"/>
  <c r="E31" i="46"/>
  <c r="L31" i="46" s="1"/>
  <c r="R31" i="46" s="1"/>
  <c r="E35" i="46"/>
  <c r="L35" i="46" s="1"/>
  <c r="R35" i="46" s="1"/>
  <c r="D38" i="46"/>
  <c r="D26" i="46"/>
  <c r="H26" i="46"/>
  <c r="F32" i="46"/>
  <c r="H33" i="46"/>
  <c r="J33" i="46" s="1"/>
  <c r="P33" i="46" s="1"/>
  <c r="F36" i="46"/>
  <c r="C37" i="46"/>
  <c r="AD38" i="46"/>
  <c r="K36" i="46"/>
  <c r="Q36" i="46" s="1"/>
  <c r="J35" i="46"/>
  <c r="P35" i="46" s="1"/>
  <c r="X32" i="46"/>
  <c r="X38" i="46" s="1"/>
  <c r="Y33" i="46"/>
  <c r="AA34" i="46"/>
  <c r="AC35" i="46"/>
  <c r="AC38" i="46" s="1"/>
  <c r="V52" i="46"/>
  <c r="V53" i="46"/>
  <c r="V54" i="46"/>
  <c r="V55" i="46"/>
  <c r="Y32" i="46"/>
  <c r="Y38" i="46" s="1"/>
  <c r="AA33" i="46"/>
  <c r="AB34" i="46"/>
  <c r="AD35" i="46"/>
  <c r="W52" i="46"/>
  <c r="W53" i="46"/>
  <c r="W54" i="46"/>
  <c r="AA32" i="46"/>
  <c r="AB33" i="46"/>
  <c r="AF35" i="46"/>
  <c r="AB32" i="46"/>
  <c r="AB38" i="46" s="1"/>
  <c r="AA55" i="46"/>
  <c r="AA52" i="46"/>
  <c r="AA53" i="46"/>
  <c r="AA54" i="46"/>
  <c r="AB55" i="46"/>
  <c r="AB52" i="46"/>
  <c r="AB53" i="46"/>
  <c r="AB54" i="46"/>
  <c r="AC55" i="46"/>
  <c r="AF32" i="46"/>
  <c r="AG33" i="46"/>
  <c r="AC52" i="46"/>
  <c r="AC53" i="46"/>
  <c r="AC54" i="46"/>
  <c r="AD55" i="46"/>
  <c r="AG32" i="46"/>
  <c r="AD52" i="46"/>
  <c r="AD53" i="46"/>
  <c r="AF55" i="46"/>
  <c r="AF52" i="46"/>
  <c r="AF53" i="46"/>
  <c r="AF54" i="46"/>
  <c r="AG55" i="46"/>
  <c r="AG52" i="46"/>
  <c r="AG53" i="46"/>
  <c r="AH55" i="46"/>
  <c r="AH52" i="46"/>
  <c r="AH58" i="46" s="1"/>
  <c r="AH53" i="46"/>
  <c r="AH54" i="46"/>
  <c r="J25" i="46" l="1"/>
  <c r="P25" i="46" s="1"/>
  <c r="L25" i="46"/>
  <c r="R25" i="46" s="1"/>
  <c r="L34" i="46"/>
  <c r="R34" i="46" s="1"/>
  <c r="K38" i="46"/>
  <c r="Q38" i="46" s="1"/>
  <c r="K34" i="46"/>
  <c r="Q34" i="46" s="1"/>
  <c r="J34" i="46"/>
  <c r="P34" i="46" s="1"/>
  <c r="L36" i="46"/>
  <c r="R36" i="46" s="1"/>
  <c r="K25" i="46"/>
  <c r="Q25" i="46" s="1"/>
  <c r="L37" i="46"/>
  <c r="R37" i="46" s="1"/>
  <c r="J36" i="46"/>
  <c r="P36" i="46" s="1"/>
  <c r="L28" i="46"/>
  <c r="R28" i="46" s="1"/>
  <c r="J27" i="46"/>
  <c r="P27" i="46" s="1"/>
  <c r="L26" i="46"/>
  <c r="R26" i="46" s="1"/>
  <c r="L33" i="46"/>
  <c r="R33" i="46" s="1"/>
  <c r="J26" i="46"/>
  <c r="P26" i="46" s="1"/>
  <c r="K37" i="46"/>
  <c r="Q37" i="46" s="1"/>
  <c r="J30" i="46"/>
  <c r="P30" i="46" s="1"/>
  <c r="K27" i="46"/>
  <c r="Q27" i="46" s="1"/>
  <c r="J37" i="46"/>
  <c r="P37" i="46" s="1"/>
  <c r="K28" i="46"/>
  <c r="Q28" i="46" s="1"/>
  <c r="K30" i="46"/>
  <c r="Q30" i="46" s="1"/>
  <c r="K29" i="46"/>
  <c r="Q29" i="46" s="1"/>
  <c r="K33" i="46"/>
  <c r="Q33" i="46" s="1"/>
  <c r="J29" i="46"/>
  <c r="P29" i="46" s="1"/>
  <c r="K26" i="46"/>
  <c r="Q26" i="46" s="1"/>
  <c r="K32" i="46"/>
  <c r="Q32" i="46" s="1"/>
  <c r="J28" i="46"/>
  <c r="P28" i="46" s="1"/>
  <c r="L27" i="46"/>
  <c r="R27" i="46" s="1"/>
  <c r="AC58" i="46"/>
  <c r="AF58" i="46"/>
  <c r="AB58" i="46"/>
  <c r="AD58" i="46"/>
  <c r="AA58" i="46"/>
  <c r="AG58" i="46"/>
  <c r="AF38" i="46"/>
  <c r="V58" i="46"/>
  <c r="AA38" i="46"/>
  <c r="W58" i="46"/>
  <c r="AG38" i="46"/>
  <c r="AM111" i="45" l="1"/>
  <c r="AL111" i="45"/>
  <c r="AK111" i="45"/>
  <c r="AH111" i="45"/>
  <c r="AG111" i="45"/>
  <c r="AF111" i="45"/>
  <c r="AC111" i="45"/>
  <c r="AB111" i="45"/>
  <c r="AA111" i="45"/>
  <c r="X111" i="45"/>
  <c r="W111" i="45"/>
  <c r="V111" i="45"/>
  <c r="AM110" i="45"/>
  <c r="AL110" i="45"/>
  <c r="AK110" i="45"/>
  <c r="AH110" i="45"/>
  <c r="AG110" i="45"/>
  <c r="AF110" i="45"/>
  <c r="AC110" i="45"/>
  <c r="AB110" i="45"/>
  <c r="AA110" i="45"/>
  <c r="X110" i="45"/>
  <c r="W110" i="45"/>
  <c r="V110" i="45"/>
  <c r="AM109" i="45"/>
  <c r="AL109" i="45"/>
  <c r="AK109" i="45"/>
  <c r="AH109" i="45"/>
  <c r="AG109" i="45"/>
  <c r="AF109" i="45"/>
  <c r="AC109" i="45"/>
  <c r="AB109" i="45"/>
  <c r="AA109" i="45"/>
  <c r="X109" i="45"/>
  <c r="W109" i="45"/>
  <c r="V109" i="45"/>
  <c r="AM107" i="45"/>
  <c r="AL107" i="45"/>
  <c r="AK107" i="45"/>
  <c r="AH107" i="45"/>
  <c r="AG107" i="45"/>
  <c r="AF107" i="45"/>
  <c r="AC107" i="45"/>
  <c r="AB107" i="45"/>
  <c r="AA107" i="45"/>
  <c r="X107" i="45"/>
  <c r="W107" i="45"/>
  <c r="V107" i="45"/>
  <c r="Z95" i="45"/>
  <c r="Y95" i="45"/>
  <c r="X95" i="45"/>
  <c r="W95" i="45"/>
  <c r="V95" i="45"/>
  <c r="U95" i="45"/>
  <c r="T95" i="45"/>
  <c r="S95" i="45"/>
  <c r="R95" i="45"/>
  <c r="Q95" i="45"/>
  <c r="P95" i="45"/>
  <c r="O95" i="45"/>
  <c r="N95" i="45"/>
  <c r="M95" i="45"/>
  <c r="L95" i="45"/>
  <c r="K95" i="45"/>
  <c r="J95" i="45"/>
  <c r="I95" i="45"/>
  <c r="H95" i="45"/>
  <c r="G95" i="45"/>
  <c r="Z94" i="45"/>
  <c r="Y94" i="45"/>
  <c r="X94" i="45"/>
  <c r="W94" i="45"/>
  <c r="V94" i="45"/>
  <c r="U94" i="45"/>
  <c r="T94" i="45"/>
  <c r="S94" i="45"/>
  <c r="R94" i="45"/>
  <c r="Q94" i="45"/>
  <c r="P94" i="45"/>
  <c r="O94" i="45"/>
  <c r="L94" i="45"/>
  <c r="K94" i="45"/>
  <c r="J94" i="45"/>
  <c r="I94" i="45"/>
  <c r="H94" i="45"/>
  <c r="G94" i="45"/>
  <c r="F94" i="45"/>
  <c r="E94" i="45"/>
  <c r="D94" i="45"/>
  <c r="C94" i="45"/>
  <c r="Z93" i="45"/>
  <c r="Y93" i="45"/>
  <c r="X93" i="45"/>
  <c r="W93" i="45"/>
  <c r="V93" i="45"/>
  <c r="U93" i="45"/>
  <c r="T93" i="45"/>
  <c r="S93" i="45"/>
  <c r="R93" i="45"/>
  <c r="Q93" i="45"/>
  <c r="P93" i="45"/>
  <c r="O93" i="45"/>
  <c r="N93" i="45"/>
  <c r="M93" i="45"/>
  <c r="L93" i="45"/>
  <c r="J93" i="45"/>
  <c r="I93" i="45"/>
  <c r="H93" i="45"/>
  <c r="G93" i="45"/>
  <c r="F93" i="45"/>
  <c r="E93" i="45"/>
  <c r="D93" i="45"/>
  <c r="C93" i="45"/>
  <c r="Z92" i="45"/>
  <c r="Y92" i="45"/>
  <c r="X92" i="45"/>
  <c r="U92" i="45"/>
  <c r="T92" i="45"/>
  <c r="S92" i="45"/>
  <c r="R92" i="45"/>
  <c r="Q92" i="45"/>
  <c r="P92" i="45"/>
  <c r="L92" i="45"/>
  <c r="E111" i="45" s="1"/>
  <c r="I92" i="45"/>
  <c r="H92" i="45"/>
  <c r="G92" i="45"/>
  <c r="F92" i="45"/>
  <c r="E92" i="45"/>
  <c r="D92" i="45"/>
  <c r="C92" i="45"/>
  <c r="Y91" i="45"/>
  <c r="X91" i="45"/>
  <c r="W91" i="45"/>
  <c r="V91" i="45"/>
  <c r="U91" i="45"/>
  <c r="T91" i="45"/>
  <c r="S91" i="45"/>
  <c r="R91" i="45"/>
  <c r="Q91" i="45"/>
  <c r="P91" i="45"/>
  <c r="O91" i="45"/>
  <c r="N91" i="45"/>
  <c r="M91" i="45"/>
  <c r="L91" i="45"/>
  <c r="J91" i="45"/>
  <c r="I91" i="45"/>
  <c r="H91" i="45"/>
  <c r="F91" i="45"/>
  <c r="E91" i="45"/>
  <c r="D91" i="45"/>
  <c r="C91" i="45"/>
  <c r="X90" i="45"/>
  <c r="W90" i="45"/>
  <c r="V90" i="45"/>
  <c r="U90" i="45"/>
  <c r="T90" i="45"/>
  <c r="S90" i="45"/>
  <c r="R90" i="45"/>
  <c r="Q90" i="45"/>
  <c r="P90" i="45"/>
  <c r="O90" i="45"/>
  <c r="L90" i="45"/>
  <c r="K90" i="45"/>
  <c r="J90" i="45"/>
  <c r="I90" i="45"/>
  <c r="H90" i="45"/>
  <c r="G90" i="45"/>
  <c r="F90" i="45"/>
  <c r="E90" i="45"/>
  <c r="D90" i="45"/>
  <c r="C90" i="45"/>
  <c r="Z89" i="45"/>
  <c r="X89" i="45"/>
  <c r="W89" i="45"/>
  <c r="V89" i="45"/>
  <c r="U89" i="45"/>
  <c r="T89" i="45"/>
  <c r="S89" i="45"/>
  <c r="Q89" i="45"/>
  <c r="P89" i="45"/>
  <c r="O89" i="45"/>
  <c r="N89" i="45"/>
  <c r="M89" i="45"/>
  <c r="L89" i="45"/>
  <c r="E108" i="45" s="1"/>
  <c r="K89" i="45"/>
  <c r="J89" i="45"/>
  <c r="I89" i="45"/>
  <c r="H89" i="45"/>
  <c r="G89" i="45"/>
  <c r="F89" i="45"/>
  <c r="E89" i="45"/>
  <c r="D89" i="45"/>
  <c r="Z88" i="45"/>
  <c r="Y88" i="45"/>
  <c r="X88" i="45"/>
  <c r="W88" i="45"/>
  <c r="V88" i="45"/>
  <c r="U88" i="45"/>
  <c r="T88" i="45"/>
  <c r="S88" i="45"/>
  <c r="R88" i="45"/>
  <c r="Q88" i="45"/>
  <c r="P88" i="45"/>
  <c r="K88" i="45"/>
  <c r="J88" i="45"/>
  <c r="I88" i="45"/>
  <c r="H88" i="45"/>
  <c r="G88" i="45"/>
  <c r="F88" i="45"/>
  <c r="E88" i="45"/>
  <c r="D88" i="45"/>
  <c r="C88" i="45"/>
  <c r="Z87" i="45"/>
  <c r="Y87" i="45"/>
  <c r="X87" i="45"/>
  <c r="W87" i="45"/>
  <c r="V87" i="45"/>
  <c r="U87" i="45"/>
  <c r="T87" i="45"/>
  <c r="S87" i="45"/>
  <c r="R87" i="45"/>
  <c r="Q87" i="45"/>
  <c r="P87" i="45"/>
  <c r="O87" i="45"/>
  <c r="N87" i="45"/>
  <c r="M87" i="45"/>
  <c r="L87" i="45"/>
  <c r="K87" i="45"/>
  <c r="J87" i="45"/>
  <c r="I87" i="45"/>
  <c r="H87" i="45"/>
  <c r="G87" i="45"/>
  <c r="F87" i="45"/>
  <c r="E87" i="45"/>
  <c r="D87" i="45"/>
  <c r="Z86" i="45"/>
  <c r="Y86" i="45"/>
  <c r="X86" i="45"/>
  <c r="V86" i="45"/>
  <c r="U86" i="45"/>
  <c r="T86" i="45"/>
  <c r="S86" i="45"/>
  <c r="R86" i="45"/>
  <c r="Q86" i="45"/>
  <c r="P86" i="45"/>
  <c r="O86" i="45"/>
  <c r="L86" i="45"/>
  <c r="K86" i="45"/>
  <c r="J86" i="45"/>
  <c r="I86" i="45"/>
  <c r="H86" i="45"/>
  <c r="G86" i="45"/>
  <c r="F86" i="45"/>
  <c r="E86" i="45"/>
  <c r="D86" i="45"/>
  <c r="C86" i="45"/>
  <c r="Z85" i="45"/>
  <c r="Y85" i="45"/>
  <c r="X85" i="45"/>
  <c r="W85" i="45"/>
  <c r="V85" i="45"/>
  <c r="U85" i="45"/>
  <c r="T85" i="45"/>
  <c r="S85" i="45"/>
  <c r="R85" i="45"/>
  <c r="Q85" i="45"/>
  <c r="P85" i="45"/>
  <c r="O85" i="45"/>
  <c r="N85" i="45"/>
  <c r="M85" i="45"/>
  <c r="L85" i="45"/>
  <c r="K85" i="45"/>
  <c r="J85" i="45"/>
  <c r="I85" i="45"/>
  <c r="H85" i="45"/>
  <c r="G85" i="45"/>
  <c r="F85" i="45"/>
  <c r="E85" i="45"/>
  <c r="D85" i="45"/>
  <c r="C85" i="45"/>
  <c r="Z84" i="45"/>
  <c r="Y84" i="45"/>
  <c r="X84" i="45"/>
  <c r="W84" i="45"/>
  <c r="V84" i="45"/>
  <c r="T84" i="45"/>
  <c r="S84" i="45"/>
  <c r="R84" i="45"/>
  <c r="Q84" i="45"/>
  <c r="P84" i="45"/>
  <c r="O84" i="45"/>
  <c r="N84" i="45"/>
  <c r="L84" i="45"/>
  <c r="K84" i="45"/>
  <c r="J84" i="45"/>
  <c r="I84" i="45"/>
  <c r="H84" i="45"/>
  <c r="G84" i="45"/>
  <c r="F84" i="45"/>
  <c r="E84" i="45"/>
  <c r="D84" i="45"/>
  <c r="C84" i="45"/>
  <c r="Z83" i="45"/>
  <c r="Y83" i="45"/>
  <c r="X83" i="45"/>
  <c r="W83" i="45"/>
  <c r="V83" i="45"/>
  <c r="U83" i="45"/>
  <c r="T83" i="45"/>
  <c r="S83" i="45"/>
  <c r="R83" i="45"/>
  <c r="Q83" i="45"/>
  <c r="P83" i="45"/>
  <c r="O83" i="45"/>
  <c r="N83" i="45"/>
  <c r="M83" i="45"/>
  <c r="L83" i="45"/>
  <c r="E102" i="45" s="1"/>
  <c r="K83" i="45"/>
  <c r="J83" i="45"/>
  <c r="I83" i="45"/>
  <c r="H83" i="45"/>
  <c r="G83" i="45"/>
  <c r="F83" i="45"/>
  <c r="E83" i="45"/>
  <c r="D83" i="45"/>
  <c r="C83" i="45"/>
  <c r="Z82" i="45"/>
  <c r="Y82" i="45"/>
  <c r="X82" i="45"/>
  <c r="W82" i="45"/>
  <c r="V82" i="45"/>
  <c r="U82" i="45"/>
  <c r="T82" i="45"/>
  <c r="S82" i="45"/>
  <c r="R82" i="45"/>
  <c r="Q82" i="45"/>
  <c r="P82" i="45"/>
  <c r="O82" i="45"/>
  <c r="L82" i="45"/>
  <c r="K82" i="45"/>
  <c r="J82" i="45"/>
  <c r="I82" i="45"/>
  <c r="H82" i="45"/>
  <c r="G82" i="45"/>
  <c r="F82" i="45"/>
  <c r="E82" i="45"/>
  <c r="D82" i="45"/>
  <c r="C82" i="45"/>
  <c r="Z81" i="45"/>
  <c r="Y81" i="45"/>
  <c r="X81" i="45"/>
  <c r="W81" i="45"/>
  <c r="V81" i="45"/>
  <c r="U81" i="45"/>
  <c r="T81" i="45"/>
  <c r="Q81" i="45"/>
  <c r="P81" i="45"/>
  <c r="O81" i="45"/>
  <c r="N81" i="45"/>
  <c r="M81" i="45"/>
  <c r="L81" i="45"/>
  <c r="K81" i="45"/>
  <c r="J81" i="45"/>
  <c r="I81" i="45"/>
  <c r="H81" i="45"/>
  <c r="D100" i="45" s="1"/>
  <c r="G81" i="45"/>
  <c r="F81" i="45"/>
  <c r="E81" i="45"/>
  <c r="D81" i="45"/>
  <c r="C81" i="45"/>
  <c r="Z80" i="45"/>
  <c r="Y80" i="45"/>
  <c r="X80" i="45"/>
  <c r="W80" i="45"/>
  <c r="V80" i="45"/>
  <c r="U80" i="45"/>
  <c r="T80" i="45"/>
  <c r="S80" i="45"/>
  <c r="R80" i="45"/>
  <c r="Q80" i="45"/>
  <c r="P80" i="45"/>
  <c r="O80" i="45"/>
  <c r="L80" i="45"/>
  <c r="K80" i="45"/>
  <c r="J80" i="45"/>
  <c r="I80" i="45"/>
  <c r="H80" i="45"/>
  <c r="G80" i="45"/>
  <c r="F80" i="45"/>
  <c r="E80" i="45"/>
  <c r="D80" i="45"/>
  <c r="C80" i="45"/>
  <c r="H103" i="45" l="1"/>
  <c r="E103" i="45"/>
  <c r="F106" i="45"/>
  <c r="F105" i="45"/>
  <c r="F100" i="45"/>
  <c r="E110" i="45"/>
  <c r="C101" i="45"/>
  <c r="D104" i="45"/>
  <c r="H104" i="45"/>
  <c r="D105" i="45"/>
  <c r="K105" i="45" s="1"/>
  <c r="Q105" i="45" s="1"/>
  <c r="E106" i="45"/>
  <c r="F107" i="45"/>
  <c r="H108" i="45"/>
  <c r="L108" i="45" s="1"/>
  <c r="R108" i="45" s="1"/>
  <c r="D111" i="45"/>
  <c r="L103" i="45"/>
  <c r="R103" i="45" s="1"/>
  <c r="C109" i="45"/>
  <c r="F111" i="45"/>
  <c r="F103" i="45"/>
  <c r="M103" i="45" s="1"/>
  <c r="S103" i="45" s="1"/>
  <c r="H105" i="45"/>
  <c r="E109" i="45"/>
  <c r="C110" i="45"/>
  <c r="M105" i="45"/>
  <c r="S105" i="45" s="1"/>
  <c r="H110" i="45"/>
  <c r="L110" i="45" s="1"/>
  <c r="R110" i="45" s="1"/>
  <c r="E101" i="45"/>
  <c r="L101" i="45" s="1"/>
  <c r="R101" i="45" s="1"/>
  <c r="C104" i="45"/>
  <c r="F104" i="45"/>
  <c r="C105" i="45"/>
  <c r="D106" i="45"/>
  <c r="H106" i="45"/>
  <c r="D107" i="45"/>
  <c r="F109" i="45"/>
  <c r="M109" i="45" s="1"/>
  <c r="S109" i="45" s="1"/>
  <c r="D110" i="45"/>
  <c r="F101" i="45"/>
  <c r="M101" i="45" s="1"/>
  <c r="S101" i="45" s="1"/>
  <c r="F102" i="45"/>
  <c r="M102" i="45" s="1"/>
  <c r="S102" i="45" s="1"/>
  <c r="E100" i="45"/>
  <c r="L100" i="45" s="1"/>
  <c r="R100" i="45" s="1"/>
  <c r="C102" i="45"/>
  <c r="C103" i="45"/>
  <c r="J103" i="45" s="1"/>
  <c r="P103" i="45" s="1"/>
  <c r="C108" i="45"/>
  <c r="F108" i="45"/>
  <c r="H109" i="45"/>
  <c r="D109" i="45"/>
  <c r="H111" i="45"/>
  <c r="L111" i="45" s="1"/>
  <c r="R111" i="45" s="1"/>
  <c r="H101" i="45"/>
  <c r="J101" i="45" s="1"/>
  <c r="P101" i="45" s="1"/>
  <c r="H102" i="45"/>
  <c r="L102" i="45" s="1"/>
  <c r="R102" i="45" s="1"/>
  <c r="C111" i="45"/>
  <c r="J111" i="45" s="1"/>
  <c r="P111" i="45" s="1"/>
  <c r="K100" i="45"/>
  <c r="Q100" i="45" s="1"/>
  <c r="C100" i="45"/>
  <c r="D102" i="45"/>
  <c r="D103" i="45"/>
  <c r="K103" i="45" s="1"/>
  <c r="Q103" i="45" s="1"/>
  <c r="D108" i="45"/>
  <c r="F110" i="45"/>
  <c r="H100" i="45"/>
  <c r="M100" i="45" s="1"/>
  <c r="S100" i="45" s="1"/>
  <c r="D101" i="45"/>
  <c r="E104" i="45"/>
  <c r="L104" i="45" s="1"/>
  <c r="R104" i="45" s="1"/>
  <c r="E105" i="45"/>
  <c r="L105" i="45" s="1"/>
  <c r="R105" i="45" s="1"/>
  <c r="C106" i="45"/>
  <c r="J106" i="45" s="1"/>
  <c r="P106" i="45" s="1"/>
  <c r="C107" i="45"/>
  <c r="H107" i="45"/>
  <c r="J105" i="45" l="1"/>
  <c r="P105" i="45" s="1"/>
  <c r="J100" i="45"/>
  <c r="P100" i="45" s="1"/>
  <c r="M104" i="45"/>
  <c r="S104" i="45" s="1"/>
  <c r="J102" i="45"/>
  <c r="P102" i="45" s="1"/>
  <c r="J104" i="45"/>
  <c r="P104" i="45" s="1"/>
  <c r="M107" i="45"/>
  <c r="S107" i="45" s="1"/>
  <c r="K101" i="45"/>
  <c r="Q101" i="45" s="1"/>
  <c r="M111" i="45"/>
  <c r="S111" i="45" s="1"/>
  <c r="K111" i="45"/>
  <c r="Q111" i="45" s="1"/>
  <c r="K107" i="45"/>
  <c r="Q107" i="45" s="1"/>
  <c r="K104" i="45"/>
  <c r="Q104" i="45" s="1"/>
  <c r="K108" i="45"/>
  <c r="Q108" i="45" s="1"/>
  <c r="J109" i="45"/>
  <c r="P109" i="45" s="1"/>
  <c r="M108" i="45"/>
  <c r="S108" i="45" s="1"/>
  <c r="L106" i="45"/>
  <c r="R106" i="45" s="1"/>
  <c r="K102" i="45"/>
  <c r="Q102" i="45" s="1"/>
  <c r="J108" i="45"/>
  <c r="P108" i="45" s="1"/>
  <c r="K106" i="45"/>
  <c r="Q106" i="45" s="1"/>
  <c r="K109" i="45"/>
  <c r="Q109" i="45" s="1"/>
  <c r="M106" i="45"/>
  <c r="S106" i="45" s="1"/>
  <c r="K110" i="45"/>
  <c r="Q110" i="45" s="1"/>
  <c r="J110" i="45"/>
  <c r="P110" i="45" s="1"/>
  <c r="L109" i="45"/>
  <c r="R109" i="45" s="1"/>
  <c r="J107" i="45"/>
  <c r="P107" i="45" s="1"/>
  <c r="M110" i="45"/>
  <c r="S110" i="45" s="1"/>
  <c r="AQ72" i="45"/>
  <c r="AP72" i="45"/>
  <c r="AO72" i="45"/>
  <c r="AM72" i="45"/>
  <c r="AL72" i="45"/>
  <c r="AK72" i="45"/>
  <c r="AH72" i="45"/>
  <c r="AG72" i="45"/>
  <c r="AF72" i="45"/>
  <c r="AC72" i="45"/>
  <c r="AB72" i="45"/>
  <c r="AA72" i="45"/>
  <c r="X72" i="45"/>
  <c r="W72" i="45"/>
  <c r="V72" i="45"/>
  <c r="AQ71" i="45"/>
  <c r="AP71" i="45"/>
  <c r="AO71" i="45"/>
  <c r="AM71" i="45"/>
  <c r="AL71" i="45"/>
  <c r="AK71" i="45"/>
  <c r="AH71" i="45"/>
  <c r="AG71" i="45"/>
  <c r="AF71" i="45"/>
  <c r="AC71" i="45"/>
  <c r="AB71" i="45"/>
  <c r="AA71" i="45"/>
  <c r="X71" i="45"/>
  <c r="W71" i="45"/>
  <c r="V71" i="45"/>
  <c r="AQ70" i="45"/>
  <c r="AP70" i="45"/>
  <c r="AO70" i="45"/>
  <c r="AM70" i="45"/>
  <c r="AL70" i="45"/>
  <c r="AK70" i="45"/>
  <c r="AH70" i="45"/>
  <c r="AG70" i="45"/>
  <c r="AF70" i="45"/>
  <c r="AC70" i="45"/>
  <c r="AB70" i="45"/>
  <c r="AA70" i="45"/>
  <c r="X70" i="45"/>
  <c r="W70" i="45"/>
  <c r="V70" i="45"/>
  <c r="AQ68" i="45"/>
  <c r="AP68" i="45"/>
  <c r="AO68" i="45"/>
  <c r="AM68" i="45"/>
  <c r="AL68" i="45"/>
  <c r="AK68" i="45"/>
  <c r="AH68" i="45"/>
  <c r="AG68" i="45"/>
  <c r="AF68" i="45"/>
  <c r="AC68" i="45"/>
  <c r="AB68" i="45"/>
  <c r="AA68" i="45"/>
  <c r="X68" i="45"/>
  <c r="W68" i="45"/>
  <c r="V68" i="45"/>
  <c r="Z56" i="45"/>
  <c r="Y56" i="45"/>
  <c r="X56" i="45"/>
  <c r="W56" i="45"/>
  <c r="V56" i="45"/>
  <c r="U56" i="45"/>
  <c r="T56" i="45"/>
  <c r="S56" i="45"/>
  <c r="R56" i="45"/>
  <c r="Q56" i="45"/>
  <c r="P56" i="45"/>
  <c r="O56" i="45"/>
  <c r="N56" i="45"/>
  <c r="M56" i="45"/>
  <c r="L56" i="45"/>
  <c r="K56" i="45"/>
  <c r="J56" i="45"/>
  <c r="I56" i="45"/>
  <c r="H56" i="45"/>
  <c r="G56" i="45"/>
  <c r="Z55" i="45"/>
  <c r="Y55" i="45"/>
  <c r="X55" i="45"/>
  <c r="W55" i="45"/>
  <c r="V55" i="45"/>
  <c r="U55" i="45"/>
  <c r="T55" i="45"/>
  <c r="S55" i="45"/>
  <c r="R55" i="45"/>
  <c r="Q55" i="45"/>
  <c r="P55" i="45"/>
  <c r="O55" i="45"/>
  <c r="L55" i="45"/>
  <c r="K55" i="45"/>
  <c r="J55" i="45"/>
  <c r="I55" i="45"/>
  <c r="H55" i="45"/>
  <c r="G55" i="45"/>
  <c r="F55" i="45"/>
  <c r="E55" i="45"/>
  <c r="D55" i="45"/>
  <c r="C55" i="45"/>
  <c r="Z54" i="45"/>
  <c r="Y54" i="45"/>
  <c r="X54" i="45"/>
  <c r="W54" i="45"/>
  <c r="V54" i="45"/>
  <c r="U54" i="45"/>
  <c r="T54" i="45"/>
  <c r="S54" i="45"/>
  <c r="R54" i="45"/>
  <c r="Q54" i="45"/>
  <c r="P54" i="45"/>
  <c r="O54" i="45"/>
  <c r="N54" i="45"/>
  <c r="M54" i="45"/>
  <c r="L54" i="45"/>
  <c r="J54" i="45"/>
  <c r="I54" i="45"/>
  <c r="H54" i="45"/>
  <c r="G54" i="45"/>
  <c r="F54" i="45"/>
  <c r="E54" i="45"/>
  <c r="D54" i="45"/>
  <c r="C54" i="45"/>
  <c r="Z53" i="45"/>
  <c r="Y53" i="45"/>
  <c r="X53" i="45"/>
  <c r="W53" i="45"/>
  <c r="U53" i="45"/>
  <c r="T53" i="45"/>
  <c r="S53" i="45"/>
  <c r="R53" i="45"/>
  <c r="Q53" i="45"/>
  <c r="P53" i="45"/>
  <c r="L53" i="45"/>
  <c r="K53" i="45"/>
  <c r="J53" i="45"/>
  <c r="I53" i="45"/>
  <c r="H53" i="45"/>
  <c r="G53" i="45"/>
  <c r="F53" i="45"/>
  <c r="E53" i="45"/>
  <c r="D53" i="45"/>
  <c r="C53" i="45"/>
  <c r="Y52" i="45"/>
  <c r="X52" i="45"/>
  <c r="W52" i="45"/>
  <c r="V52" i="45"/>
  <c r="U52" i="45"/>
  <c r="T52" i="45"/>
  <c r="S52" i="45"/>
  <c r="R52" i="45"/>
  <c r="Q52" i="45"/>
  <c r="P52" i="45"/>
  <c r="O52" i="45"/>
  <c r="N52" i="45"/>
  <c r="M52" i="45"/>
  <c r="L52" i="45"/>
  <c r="J52" i="45"/>
  <c r="I52" i="45"/>
  <c r="H52" i="45"/>
  <c r="F52" i="45"/>
  <c r="E52" i="45"/>
  <c r="D52" i="45"/>
  <c r="C52" i="45"/>
  <c r="X51" i="45"/>
  <c r="W51" i="45"/>
  <c r="V51" i="45"/>
  <c r="U51" i="45"/>
  <c r="T51" i="45"/>
  <c r="S51" i="45"/>
  <c r="R51" i="45"/>
  <c r="Q51" i="45"/>
  <c r="P51" i="45"/>
  <c r="O51" i="45"/>
  <c r="L51" i="45"/>
  <c r="K51" i="45"/>
  <c r="J51" i="45"/>
  <c r="I51" i="45"/>
  <c r="H51" i="45"/>
  <c r="G51" i="45"/>
  <c r="F51" i="45"/>
  <c r="E51" i="45"/>
  <c r="D51" i="45"/>
  <c r="C51" i="45"/>
  <c r="Z50" i="45"/>
  <c r="X50" i="45"/>
  <c r="W50" i="45"/>
  <c r="V50" i="45"/>
  <c r="U50" i="45"/>
  <c r="T50" i="45"/>
  <c r="S50" i="45"/>
  <c r="Q50" i="45"/>
  <c r="P50" i="45"/>
  <c r="O50" i="45"/>
  <c r="N50" i="45"/>
  <c r="M50" i="45"/>
  <c r="L50" i="45"/>
  <c r="K50" i="45"/>
  <c r="J50" i="45"/>
  <c r="I50" i="45"/>
  <c r="H50" i="45"/>
  <c r="G50" i="45"/>
  <c r="F50" i="45"/>
  <c r="E50" i="45"/>
  <c r="D50" i="45"/>
  <c r="Z49" i="45"/>
  <c r="Y49" i="45"/>
  <c r="X49" i="45"/>
  <c r="W49" i="45"/>
  <c r="V49" i="45"/>
  <c r="U49" i="45"/>
  <c r="T49" i="45"/>
  <c r="S49" i="45"/>
  <c r="R49" i="45"/>
  <c r="Q49" i="45"/>
  <c r="P49" i="45"/>
  <c r="O49" i="45"/>
  <c r="L49" i="45"/>
  <c r="K49" i="45"/>
  <c r="J49" i="45"/>
  <c r="I49" i="45"/>
  <c r="H49" i="45"/>
  <c r="G49" i="45"/>
  <c r="F49" i="45"/>
  <c r="E49" i="45"/>
  <c r="D49" i="45"/>
  <c r="C49" i="45"/>
  <c r="Z48" i="45"/>
  <c r="Y48" i="45"/>
  <c r="X48" i="45"/>
  <c r="W48" i="45"/>
  <c r="V48" i="45"/>
  <c r="U48" i="45"/>
  <c r="T48" i="45"/>
  <c r="S48" i="45"/>
  <c r="R48" i="45"/>
  <c r="Q48" i="45"/>
  <c r="P48" i="45"/>
  <c r="O48" i="45"/>
  <c r="N48" i="45"/>
  <c r="M48" i="45"/>
  <c r="L48" i="45"/>
  <c r="K48" i="45"/>
  <c r="J48" i="45"/>
  <c r="I48" i="45"/>
  <c r="H48" i="45"/>
  <c r="G48" i="45"/>
  <c r="F48" i="45"/>
  <c r="E48" i="45"/>
  <c r="D48" i="45"/>
  <c r="Z47" i="45"/>
  <c r="Y47" i="45"/>
  <c r="X47" i="45"/>
  <c r="V47" i="45"/>
  <c r="U47" i="45"/>
  <c r="T47" i="45"/>
  <c r="S47" i="45"/>
  <c r="R47" i="45"/>
  <c r="Q47" i="45"/>
  <c r="P47" i="45"/>
  <c r="O47" i="45"/>
  <c r="L47" i="45"/>
  <c r="K47" i="45"/>
  <c r="J47" i="45"/>
  <c r="I47" i="45"/>
  <c r="H47" i="45"/>
  <c r="G47" i="45"/>
  <c r="F47" i="45"/>
  <c r="E47" i="45"/>
  <c r="D47" i="45"/>
  <c r="C47" i="45"/>
  <c r="Z46" i="45"/>
  <c r="Y46" i="45"/>
  <c r="X46" i="45"/>
  <c r="W46" i="45"/>
  <c r="V46" i="45"/>
  <c r="U46" i="45"/>
  <c r="T46" i="45"/>
  <c r="S46" i="45"/>
  <c r="R46" i="45"/>
  <c r="Q46" i="45"/>
  <c r="P46" i="45"/>
  <c r="O46" i="45"/>
  <c r="N46" i="45"/>
  <c r="M46" i="45"/>
  <c r="L46" i="45"/>
  <c r="K46" i="45"/>
  <c r="J46" i="45"/>
  <c r="I46" i="45"/>
  <c r="H46" i="45"/>
  <c r="G46" i="45"/>
  <c r="F46" i="45"/>
  <c r="E46" i="45"/>
  <c r="D46" i="45"/>
  <c r="C46" i="45"/>
  <c r="Z45" i="45"/>
  <c r="Y45" i="45"/>
  <c r="X45" i="45"/>
  <c r="W45" i="45"/>
  <c r="V45" i="45"/>
  <c r="T45" i="45"/>
  <c r="S45" i="45"/>
  <c r="R45" i="45"/>
  <c r="Q45" i="45"/>
  <c r="P45" i="45"/>
  <c r="O45" i="45"/>
  <c r="N45" i="45"/>
  <c r="L45" i="45"/>
  <c r="K45" i="45"/>
  <c r="J45" i="45"/>
  <c r="I45" i="45"/>
  <c r="H45" i="45"/>
  <c r="G45" i="45"/>
  <c r="F45" i="45"/>
  <c r="E45" i="45"/>
  <c r="D45" i="45"/>
  <c r="C45" i="45"/>
  <c r="Z44" i="45"/>
  <c r="Y44" i="45"/>
  <c r="X44" i="45"/>
  <c r="W44" i="45"/>
  <c r="V44" i="45"/>
  <c r="U44" i="45"/>
  <c r="T44" i="45"/>
  <c r="S44" i="45"/>
  <c r="R44" i="45"/>
  <c r="Q44" i="45"/>
  <c r="P44" i="45"/>
  <c r="O44" i="45"/>
  <c r="N44" i="45"/>
  <c r="M44" i="45"/>
  <c r="L44" i="45"/>
  <c r="K44" i="45"/>
  <c r="J44" i="45"/>
  <c r="I44" i="45"/>
  <c r="H44" i="45"/>
  <c r="G44" i="45"/>
  <c r="F44" i="45"/>
  <c r="E44" i="45"/>
  <c r="D44" i="45"/>
  <c r="C44" i="45"/>
  <c r="Z43" i="45"/>
  <c r="Y43" i="45"/>
  <c r="X43" i="45"/>
  <c r="W43" i="45"/>
  <c r="V43" i="45"/>
  <c r="U43" i="45"/>
  <c r="T43" i="45"/>
  <c r="S43" i="45"/>
  <c r="R43" i="45"/>
  <c r="Q43" i="45"/>
  <c r="P43" i="45"/>
  <c r="O43" i="45"/>
  <c r="L43" i="45"/>
  <c r="K43" i="45"/>
  <c r="E62" i="45" s="1"/>
  <c r="J43" i="45"/>
  <c r="I43" i="45"/>
  <c r="H43" i="45"/>
  <c r="G43" i="45"/>
  <c r="F43" i="45"/>
  <c r="E43" i="45"/>
  <c r="D43" i="45"/>
  <c r="C43" i="45"/>
  <c r="Z42" i="45"/>
  <c r="Y42" i="45"/>
  <c r="X42" i="45"/>
  <c r="W42" i="45"/>
  <c r="V42" i="45"/>
  <c r="U42" i="45"/>
  <c r="T42" i="45"/>
  <c r="S42" i="45"/>
  <c r="R42" i="45"/>
  <c r="Q42" i="45"/>
  <c r="P42" i="45"/>
  <c r="O42" i="45"/>
  <c r="N42" i="45"/>
  <c r="M42" i="45"/>
  <c r="L42" i="45"/>
  <c r="K42" i="45"/>
  <c r="J42" i="45"/>
  <c r="I42" i="45"/>
  <c r="H42" i="45"/>
  <c r="G42" i="45"/>
  <c r="F42" i="45"/>
  <c r="E42" i="45"/>
  <c r="D42" i="45"/>
  <c r="C42" i="45"/>
  <c r="Z41" i="45"/>
  <c r="Y41" i="45"/>
  <c r="X41" i="45"/>
  <c r="W41" i="45"/>
  <c r="V41" i="45"/>
  <c r="U41" i="45"/>
  <c r="T41" i="45"/>
  <c r="S41" i="45"/>
  <c r="R41" i="45"/>
  <c r="Q41" i="45"/>
  <c r="P41" i="45"/>
  <c r="O41" i="45"/>
  <c r="L41" i="45"/>
  <c r="K41" i="45"/>
  <c r="J41" i="45"/>
  <c r="I41" i="45"/>
  <c r="H41" i="45"/>
  <c r="G41" i="45"/>
  <c r="F41" i="45"/>
  <c r="E41" i="45"/>
  <c r="D41" i="45"/>
  <c r="C41" i="45"/>
  <c r="E70" i="45" l="1"/>
  <c r="D61" i="45"/>
  <c r="D62" i="45"/>
  <c r="H64" i="45"/>
  <c r="E65" i="45"/>
  <c r="H65" i="45"/>
  <c r="K65" i="45" s="1"/>
  <c r="Q65" i="45" s="1"/>
  <c r="E66" i="45"/>
  <c r="F67" i="45"/>
  <c r="M67" i="45" s="1"/>
  <c r="S67" i="45" s="1"/>
  <c r="C68" i="45"/>
  <c r="G69" i="45"/>
  <c r="C72" i="45"/>
  <c r="J72" i="45" s="1"/>
  <c r="P72" i="45" s="1"/>
  <c r="C61" i="45"/>
  <c r="F61" i="45"/>
  <c r="C62" i="45"/>
  <c r="D65" i="45"/>
  <c r="G65" i="45"/>
  <c r="D66" i="45"/>
  <c r="E67" i="45"/>
  <c r="H67" i="45"/>
  <c r="J67" i="45" s="1"/>
  <c r="P67" i="45" s="1"/>
  <c r="E68" i="45"/>
  <c r="L68" i="45" s="1"/>
  <c r="R68" i="45" s="1"/>
  <c r="E72" i="45"/>
  <c r="F62" i="45"/>
  <c r="C63" i="45"/>
  <c r="J63" i="45" s="1"/>
  <c r="P63" i="45" s="1"/>
  <c r="F63" i="45"/>
  <c r="M63" i="45" s="1"/>
  <c r="S63" i="45" s="1"/>
  <c r="C64" i="45"/>
  <c r="G66" i="45"/>
  <c r="H68" i="45"/>
  <c r="C70" i="45"/>
  <c r="D71" i="45"/>
  <c r="G64" i="45"/>
  <c r="N64" i="45" s="1"/>
  <c r="T64" i="45" s="1"/>
  <c r="F69" i="45"/>
  <c r="H71" i="45"/>
  <c r="E71" i="45"/>
  <c r="H70" i="45"/>
  <c r="L70" i="45" s="1"/>
  <c r="R70" i="45" s="1"/>
  <c r="G61" i="45"/>
  <c r="L65" i="45"/>
  <c r="R65" i="45" s="1"/>
  <c r="D70" i="45"/>
  <c r="C67" i="45"/>
  <c r="D69" i="45"/>
  <c r="F71" i="45"/>
  <c r="G72" i="45"/>
  <c r="H62" i="45"/>
  <c r="E63" i="45"/>
  <c r="H63" i="45"/>
  <c r="E64" i="45"/>
  <c r="L64" i="45" s="1"/>
  <c r="R64" i="45" s="1"/>
  <c r="F66" i="45"/>
  <c r="G68" i="45"/>
  <c r="H61" i="45"/>
  <c r="N61" i="45" s="1"/>
  <c r="T61" i="45" s="1"/>
  <c r="C65" i="45"/>
  <c r="F65" i="45"/>
  <c r="C66" i="45"/>
  <c r="D67" i="45"/>
  <c r="G67" i="45"/>
  <c r="D68" i="45"/>
  <c r="K68" i="45" s="1"/>
  <c r="Q68" i="45" s="1"/>
  <c r="H69" i="45"/>
  <c r="D72" i="45"/>
  <c r="H72" i="45"/>
  <c r="L72" i="45" s="1"/>
  <c r="R72" i="45" s="1"/>
  <c r="C71" i="45"/>
  <c r="E61" i="45"/>
  <c r="F64" i="45"/>
  <c r="M64" i="45" s="1"/>
  <c r="S64" i="45" s="1"/>
  <c r="E69" i="45"/>
  <c r="F70" i="45"/>
  <c r="G71" i="45"/>
  <c r="G70" i="45"/>
  <c r="G62" i="45"/>
  <c r="D63" i="45"/>
  <c r="G63" i="45"/>
  <c r="D64" i="45"/>
  <c r="K64" i="45" s="1"/>
  <c r="Q64" i="45" s="1"/>
  <c r="H66" i="45"/>
  <c r="N66" i="45" s="1"/>
  <c r="T66" i="45" s="1"/>
  <c r="F68" i="45"/>
  <c r="C69" i="45"/>
  <c r="F72" i="45"/>
  <c r="M71" i="45" l="1"/>
  <c r="S71" i="45" s="1"/>
  <c r="K63" i="45"/>
  <c r="Q63" i="45" s="1"/>
  <c r="M65" i="45"/>
  <c r="S65" i="45" s="1"/>
  <c r="J65" i="45"/>
  <c r="P65" i="45" s="1"/>
  <c r="K70" i="45"/>
  <c r="Q70" i="45" s="1"/>
  <c r="J64" i="45"/>
  <c r="P64" i="45" s="1"/>
  <c r="M62" i="45"/>
  <c r="S62" i="45" s="1"/>
  <c r="M72" i="45"/>
  <c r="S72" i="45" s="1"/>
  <c r="J71" i="45"/>
  <c r="P71" i="45" s="1"/>
  <c r="L67" i="45"/>
  <c r="R67" i="45" s="1"/>
  <c r="K67" i="45"/>
  <c r="Q67" i="45" s="1"/>
  <c r="N70" i="45"/>
  <c r="T70" i="45" s="1"/>
  <c r="N69" i="45"/>
  <c r="T69" i="45" s="1"/>
  <c r="M69" i="45"/>
  <c r="S69" i="45" s="1"/>
  <c r="N65" i="45"/>
  <c r="T65" i="45" s="1"/>
  <c r="N67" i="45"/>
  <c r="T67" i="45" s="1"/>
  <c r="N72" i="45"/>
  <c r="T72" i="45" s="1"/>
  <c r="J70" i="45"/>
  <c r="P70" i="45" s="1"/>
  <c r="J68" i="45"/>
  <c r="P68" i="45" s="1"/>
  <c r="M68" i="45"/>
  <c r="S68" i="45" s="1"/>
  <c r="M70" i="45"/>
  <c r="S70" i="45" s="1"/>
  <c r="L66" i="45"/>
  <c r="R66" i="45" s="1"/>
  <c r="K71" i="45"/>
  <c r="Q71" i="45" s="1"/>
  <c r="J66" i="45"/>
  <c r="P66" i="45" s="1"/>
  <c r="K62" i="45"/>
  <c r="Q62" i="45" s="1"/>
  <c r="N71" i="45"/>
  <c r="T71" i="45" s="1"/>
  <c r="J62" i="45"/>
  <c r="P62" i="45" s="1"/>
  <c r="M66" i="45"/>
  <c r="S66" i="45" s="1"/>
  <c r="L62" i="45"/>
  <c r="R62" i="45" s="1"/>
  <c r="K69" i="45"/>
  <c r="Q69" i="45" s="1"/>
  <c r="L69" i="45"/>
  <c r="R69" i="45" s="1"/>
  <c r="N68" i="45"/>
  <c r="T68" i="45" s="1"/>
  <c r="J69" i="45"/>
  <c r="P69" i="45" s="1"/>
  <c r="L71" i="45"/>
  <c r="R71" i="45" s="1"/>
  <c r="M61" i="45"/>
  <c r="S61" i="45" s="1"/>
  <c r="K66" i="45"/>
  <c r="Q66" i="45" s="1"/>
  <c r="K72" i="45"/>
  <c r="Q72" i="45" s="1"/>
  <c r="N63" i="45"/>
  <c r="T63" i="45" s="1"/>
  <c r="L63" i="45"/>
  <c r="R63" i="45" s="1"/>
  <c r="L61" i="45"/>
  <c r="R61" i="45" s="1"/>
  <c r="K61" i="45"/>
  <c r="Q61" i="45" s="1"/>
  <c r="N62" i="45"/>
  <c r="T62" i="45" s="1"/>
  <c r="J61" i="45"/>
  <c r="P61" i="45" s="1"/>
  <c r="AH34" i="45"/>
  <c r="AG34" i="45"/>
  <c r="AF34" i="45"/>
  <c r="AC34" i="45"/>
  <c r="AB34" i="45"/>
  <c r="AA34" i="45"/>
  <c r="V34" i="45"/>
  <c r="AH33" i="45"/>
  <c r="AG33" i="45"/>
  <c r="AF33" i="45"/>
  <c r="AC33" i="45"/>
  <c r="AB33" i="45"/>
  <c r="AA33" i="45"/>
  <c r="W33" i="45"/>
  <c r="AH32" i="45"/>
  <c r="AG32" i="45"/>
  <c r="AF32" i="45"/>
  <c r="AC32" i="45"/>
  <c r="AB32" i="45"/>
  <c r="AA32" i="45"/>
  <c r="X32" i="45"/>
  <c r="AM30" i="45"/>
  <c r="AL30" i="45"/>
  <c r="AK30" i="45"/>
  <c r="AM34" i="45" s="1"/>
  <c r="AH30" i="45"/>
  <c r="AG30" i="45"/>
  <c r="AF30" i="45"/>
  <c r="AC30" i="45"/>
  <c r="AB30" i="45"/>
  <c r="AA30" i="45"/>
  <c r="X30" i="45"/>
  <c r="W30" i="45"/>
  <c r="V30" i="45"/>
  <c r="V33" i="45" s="1"/>
  <c r="Z18" i="45"/>
  <c r="Y18" i="45"/>
  <c r="X18" i="45"/>
  <c r="W18" i="45"/>
  <c r="V18" i="45"/>
  <c r="U18" i="45"/>
  <c r="T18" i="45"/>
  <c r="S18" i="45"/>
  <c r="R18" i="45"/>
  <c r="Q18" i="45"/>
  <c r="P18" i="45"/>
  <c r="O18" i="45"/>
  <c r="N18" i="45"/>
  <c r="M18" i="45"/>
  <c r="L18" i="45"/>
  <c r="K18" i="45"/>
  <c r="J18" i="45"/>
  <c r="I18" i="45"/>
  <c r="H18" i="45"/>
  <c r="G18" i="45"/>
  <c r="Z17" i="45"/>
  <c r="Y17" i="45"/>
  <c r="X17" i="45"/>
  <c r="W17" i="45"/>
  <c r="V17" i="45"/>
  <c r="U17" i="45"/>
  <c r="T17" i="45"/>
  <c r="S17" i="45"/>
  <c r="R17" i="45"/>
  <c r="Q17" i="45"/>
  <c r="P17" i="45"/>
  <c r="O17" i="45"/>
  <c r="L17" i="45"/>
  <c r="K17" i="45"/>
  <c r="J17" i="45"/>
  <c r="I17" i="45"/>
  <c r="H17" i="45"/>
  <c r="G17" i="45"/>
  <c r="F17" i="45"/>
  <c r="E17" i="45"/>
  <c r="D17" i="45"/>
  <c r="C17" i="45"/>
  <c r="Z16" i="45"/>
  <c r="Y16" i="45"/>
  <c r="X16" i="45"/>
  <c r="W16" i="45"/>
  <c r="V16" i="45"/>
  <c r="U16" i="45"/>
  <c r="T16" i="45"/>
  <c r="S16" i="45"/>
  <c r="R16" i="45"/>
  <c r="Q16" i="45"/>
  <c r="P16" i="45"/>
  <c r="O16" i="45"/>
  <c r="N16" i="45"/>
  <c r="M16" i="45"/>
  <c r="L16" i="45"/>
  <c r="J16" i="45"/>
  <c r="I16" i="45"/>
  <c r="H16" i="45"/>
  <c r="G16" i="45"/>
  <c r="F16" i="45"/>
  <c r="E16" i="45"/>
  <c r="D16" i="45"/>
  <c r="C16" i="45"/>
  <c r="Z15" i="45"/>
  <c r="Y15" i="45"/>
  <c r="X15" i="45"/>
  <c r="W15" i="45"/>
  <c r="V15" i="45"/>
  <c r="U15" i="45"/>
  <c r="T15" i="45"/>
  <c r="S15" i="45"/>
  <c r="R15" i="45"/>
  <c r="Q15" i="45"/>
  <c r="P15" i="45"/>
  <c r="O15" i="45"/>
  <c r="L15" i="45"/>
  <c r="K15" i="45"/>
  <c r="J15" i="45"/>
  <c r="I15" i="45"/>
  <c r="H15" i="45"/>
  <c r="G15" i="45"/>
  <c r="F15" i="45"/>
  <c r="E15" i="45"/>
  <c r="D15" i="45"/>
  <c r="C15" i="45"/>
  <c r="Y14" i="45"/>
  <c r="X14" i="45"/>
  <c r="W14" i="45"/>
  <c r="V14" i="45"/>
  <c r="U14" i="45"/>
  <c r="T14" i="45"/>
  <c r="S14" i="45"/>
  <c r="R14" i="45"/>
  <c r="Q14" i="45"/>
  <c r="P14" i="45"/>
  <c r="O14" i="45"/>
  <c r="N14" i="45"/>
  <c r="M14" i="45"/>
  <c r="L14" i="45"/>
  <c r="J14" i="45"/>
  <c r="I14" i="45"/>
  <c r="H14" i="45"/>
  <c r="F14" i="45"/>
  <c r="E14" i="45"/>
  <c r="D14" i="45"/>
  <c r="C14" i="45"/>
  <c r="X13" i="45"/>
  <c r="W13" i="45"/>
  <c r="V13" i="45"/>
  <c r="U13" i="45"/>
  <c r="T13" i="45"/>
  <c r="S13" i="45"/>
  <c r="R13" i="45"/>
  <c r="Q13" i="45"/>
  <c r="P13" i="45"/>
  <c r="O13" i="45"/>
  <c r="L13" i="45"/>
  <c r="K13" i="45"/>
  <c r="J13" i="45"/>
  <c r="I13" i="45"/>
  <c r="H13" i="45"/>
  <c r="G13" i="45"/>
  <c r="F13" i="45"/>
  <c r="E13" i="45"/>
  <c r="D13" i="45"/>
  <c r="C13" i="45"/>
  <c r="Z12" i="45"/>
  <c r="X12" i="45"/>
  <c r="W12" i="45"/>
  <c r="V12" i="45"/>
  <c r="U12" i="45"/>
  <c r="T12" i="45"/>
  <c r="S12" i="45"/>
  <c r="Q12" i="45"/>
  <c r="P12" i="45"/>
  <c r="O12" i="45"/>
  <c r="N12" i="45"/>
  <c r="M12" i="45"/>
  <c r="L12" i="45"/>
  <c r="K12" i="45"/>
  <c r="J12" i="45"/>
  <c r="I12" i="45"/>
  <c r="H12" i="45"/>
  <c r="G12" i="45"/>
  <c r="F12" i="45"/>
  <c r="E12" i="45"/>
  <c r="D12" i="45"/>
  <c r="Z11" i="45"/>
  <c r="Y11" i="45"/>
  <c r="X11" i="45"/>
  <c r="W11" i="45"/>
  <c r="V11" i="45"/>
  <c r="U11" i="45"/>
  <c r="T11" i="45"/>
  <c r="S11" i="45"/>
  <c r="R11" i="45"/>
  <c r="Q11" i="45"/>
  <c r="P11" i="45"/>
  <c r="O11" i="45"/>
  <c r="L11" i="45"/>
  <c r="K11" i="45"/>
  <c r="J11" i="45"/>
  <c r="I11" i="45"/>
  <c r="H11" i="45"/>
  <c r="G11" i="45"/>
  <c r="F11" i="45"/>
  <c r="E11" i="45"/>
  <c r="D11" i="45"/>
  <c r="C11" i="45"/>
  <c r="Z10" i="45"/>
  <c r="Y10" i="45"/>
  <c r="X10" i="45"/>
  <c r="W10" i="45"/>
  <c r="V10" i="45"/>
  <c r="U10" i="45"/>
  <c r="T10" i="45"/>
  <c r="S10" i="45"/>
  <c r="R10" i="45"/>
  <c r="Q10" i="45"/>
  <c r="P10" i="45"/>
  <c r="O10" i="45"/>
  <c r="N10" i="45"/>
  <c r="M10" i="45"/>
  <c r="L10" i="45"/>
  <c r="K10" i="45"/>
  <c r="J10" i="45"/>
  <c r="I10" i="45"/>
  <c r="H10" i="45"/>
  <c r="G10" i="45"/>
  <c r="F10" i="45"/>
  <c r="E10" i="45"/>
  <c r="D10" i="45"/>
  <c r="Z9" i="45"/>
  <c r="Y9" i="45"/>
  <c r="X9" i="45"/>
  <c r="V9" i="45"/>
  <c r="U9" i="45"/>
  <c r="T9" i="45"/>
  <c r="S9" i="45"/>
  <c r="R9" i="45"/>
  <c r="Q9" i="45"/>
  <c r="P9" i="45"/>
  <c r="O9" i="45"/>
  <c r="L9" i="45"/>
  <c r="K9" i="45"/>
  <c r="J9" i="45"/>
  <c r="I9" i="45"/>
  <c r="H9" i="45"/>
  <c r="G9" i="45"/>
  <c r="F9" i="45"/>
  <c r="E9" i="45"/>
  <c r="D9" i="45"/>
  <c r="C9" i="45"/>
  <c r="Z8" i="45"/>
  <c r="Y8" i="45"/>
  <c r="X8" i="45"/>
  <c r="W8" i="45"/>
  <c r="V8" i="45"/>
  <c r="U8" i="45"/>
  <c r="T8" i="45"/>
  <c r="S8" i="45"/>
  <c r="R8" i="45"/>
  <c r="Q8" i="45"/>
  <c r="P8" i="45"/>
  <c r="O8" i="45"/>
  <c r="N8" i="45"/>
  <c r="M8" i="45"/>
  <c r="L8" i="45"/>
  <c r="K8" i="45"/>
  <c r="J8" i="45"/>
  <c r="I8" i="45"/>
  <c r="H8" i="45"/>
  <c r="G8" i="45"/>
  <c r="F8" i="45"/>
  <c r="E8" i="45"/>
  <c r="D8" i="45"/>
  <c r="C8" i="45"/>
  <c r="Z7" i="45"/>
  <c r="Y7" i="45"/>
  <c r="X7" i="45"/>
  <c r="W7" i="45"/>
  <c r="V7" i="45"/>
  <c r="U7" i="45"/>
  <c r="T7" i="45"/>
  <c r="S7" i="45"/>
  <c r="R7" i="45"/>
  <c r="Q7" i="45"/>
  <c r="P7" i="45"/>
  <c r="O7" i="45"/>
  <c r="N7" i="45"/>
  <c r="L7" i="45"/>
  <c r="K7" i="45"/>
  <c r="J7" i="45"/>
  <c r="I7" i="45"/>
  <c r="H7" i="45"/>
  <c r="G7" i="45"/>
  <c r="F7" i="45"/>
  <c r="E7" i="45"/>
  <c r="D7" i="45"/>
  <c r="C7" i="45"/>
  <c r="Z6" i="45"/>
  <c r="Y6" i="45"/>
  <c r="X6" i="45"/>
  <c r="W6" i="45"/>
  <c r="V6" i="45"/>
  <c r="U6" i="45"/>
  <c r="T6" i="45"/>
  <c r="S6" i="45"/>
  <c r="R6" i="45"/>
  <c r="Q6" i="45"/>
  <c r="P6" i="45"/>
  <c r="O6" i="45"/>
  <c r="N6" i="45"/>
  <c r="M6" i="45"/>
  <c r="L6" i="45"/>
  <c r="K6" i="45"/>
  <c r="J6" i="45"/>
  <c r="I6" i="45"/>
  <c r="H6" i="45"/>
  <c r="G6" i="45"/>
  <c r="F6" i="45"/>
  <c r="E6" i="45"/>
  <c r="D6" i="45"/>
  <c r="C6" i="45"/>
  <c r="Z5" i="45"/>
  <c r="Y5" i="45"/>
  <c r="X5" i="45"/>
  <c r="W5" i="45"/>
  <c r="V5" i="45"/>
  <c r="U5" i="45"/>
  <c r="T5" i="45"/>
  <c r="S5" i="45"/>
  <c r="R5" i="45"/>
  <c r="Q5" i="45"/>
  <c r="P5" i="45"/>
  <c r="O5" i="45"/>
  <c r="L5" i="45"/>
  <c r="K5" i="45"/>
  <c r="J5" i="45"/>
  <c r="I5" i="45"/>
  <c r="H5" i="45"/>
  <c r="G5" i="45"/>
  <c r="F5" i="45"/>
  <c r="E5" i="45"/>
  <c r="D5" i="45"/>
  <c r="C5" i="45"/>
  <c r="Z4" i="45"/>
  <c r="Y4" i="45"/>
  <c r="X4" i="45"/>
  <c r="W4" i="45"/>
  <c r="V4" i="45"/>
  <c r="U4" i="45"/>
  <c r="T4" i="45"/>
  <c r="S4" i="45"/>
  <c r="R4" i="45"/>
  <c r="Q4" i="45"/>
  <c r="P4" i="45"/>
  <c r="O4" i="45"/>
  <c r="N4" i="45"/>
  <c r="M4" i="45"/>
  <c r="L4" i="45"/>
  <c r="K4" i="45"/>
  <c r="J4" i="45"/>
  <c r="I4" i="45"/>
  <c r="H4" i="45"/>
  <c r="G4" i="45"/>
  <c r="F4" i="45"/>
  <c r="E4" i="45"/>
  <c r="D4" i="45"/>
  <c r="C4" i="45"/>
  <c r="Z3" i="45"/>
  <c r="Y3" i="45"/>
  <c r="X3" i="45"/>
  <c r="W3" i="45"/>
  <c r="V3" i="45"/>
  <c r="U3" i="45"/>
  <c r="T3" i="45"/>
  <c r="S3" i="45"/>
  <c r="R3" i="45"/>
  <c r="Q3" i="45"/>
  <c r="P3" i="45"/>
  <c r="O3" i="45"/>
  <c r="L3" i="45"/>
  <c r="K3" i="45"/>
  <c r="J3" i="45"/>
  <c r="I3" i="45"/>
  <c r="H3" i="45"/>
  <c r="G3" i="45"/>
  <c r="F3" i="45"/>
  <c r="E3" i="45"/>
  <c r="D3" i="45"/>
  <c r="C3" i="45"/>
  <c r="F32" i="45" l="1"/>
  <c r="H28" i="45"/>
  <c r="D33" i="45"/>
  <c r="E23" i="45"/>
  <c r="E24" i="45"/>
  <c r="F26" i="45"/>
  <c r="E25" i="45"/>
  <c r="E26" i="45"/>
  <c r="E32" i="45"/>
  <c r="C33" i="45"/>
  <c r="D23" i="45"/>
  <c r="H23" i="45"/>
  <c r="L23" i="45" s="1"/>
  <c r="R23" i="45" s="1"/>
  <c r="D24" i="45"/>
  <c r="E33" i="45"/>
  <c r="D32" i="45"/>
  <c r="E27" i="45"/>
  <c r="E28" i="45"/>
  <c r="L28" i="45" s="1"/>
  <c r="R28" i="45" s="1"/>
  <c r="C29" i="45"/>
  <c r="F29" i="45"/>
  <c r="C30" i="45"/>
  <c r="C34" i="45"/>
  <c r="D34" i="45"/>
  <c r="E34" i="45"/>
  <c r="M29" i="45"/>
  <c r="S29" i="45" s="1"/>
  <c r="D31" i="45"/>
  <c r="F33" i="45"/>
  <c r="F28" i="45"/>
  <c r="H30" i="45"/>
  <c r="H31" i="45"/>
  <c r="H34" i="45"/>
  <c r="F27" i="45"/>
  <c r="H29" i="45"/>
  <c r="D30" i="45"/>
  <c r="C27" i="45"/>
  <c r="C28" i="45"/>
  <c r="J28" i="45" s="1"/>
  <c r="P28" i="45" s="1"/>
  <c r="D29" i="45"/>
  <c r="K29" i="45" s="1"/>
  <c r="Q29" i="45" s="1"/>
  <c r="F24" i="45"/>
  <c r="C25" i="45"/>
  <c r="F25" i="45"/>
  <c r="C26" i="45"/>
  <c r="E31" i="45"/>
  <c r="L31" i="45" s="1"/>
  <c r="R31" i="45" s="1"/>
  <c r="H33" i="45"/>
  <c r="C23" i="45"/>
  <c r="F23" i="45"/>
  <c r="C24" i="45"/>
  <c r="C32" i="45"/>
  <c r="H26" i="45"/>
  <c r="M26" i="45" s="1"/>
  <c r="S26" i="45" s="1"/>
  <c r="D27" i="45"/>
  <c r="H27" i="45"/>
  <c r="D28" i="45"/>
  <c r="K28" i="45" s="1"/>
  <c r="Q28" i="45" s="1"/>
  <c r="E29" i="45"/>
  <c r="E30" i="45"/>
  <c r="H24" i="45"/>
  <c r="L24" i="45" s="1"/>
  <c r="R24" i="45" s="1"/>
  <c r="D25" i="45"/>
  <c r="H25" i="45"/>
  <c r="L25" i="45" s="1"/>
  <c r="R25" i="45" s="1"/>
  <c r="D26" i="45"/>
  <c r="C31" i="45"/>
  <c r="F31" i="45"/>
  <c r="H32" i="45"/>
  <c r="L32" i="45" s="1"/>
  <c r="R32" i="45" s="1"/>
  <c r="F30" i="45"/>
  <c r="F34" i="45"/>
  <c r="M28" i="45"/>
  <c r="S28" i="45" s="1"/>
  <c r="X33" i="45"/>
  <c r="W34" i="45"/>
  <c r="X34" i="45"/>
  <c r="AK32" i="45"/>
  <c r="AL32" i="45"/>
  <c r="AK33" i="45"/>
  <c r="AM32" i="45"/>
  <c r="AL33" i="45"/>
  <c r="AK34" i="45"/>
  <c r="V32" i="45"/>
  <c r="AM33" i="45"/>
  <c r="AL34" i="45"/>
  <c r="W32" i="45"/>
  <c r="K23" i="45" l="1"/>
  <c r="Q23" i="45" s="1"/>
  <c r="M32" i="45"/>
  <c r="S32" i="45" s="1"/>
  <c r="K30" i="45"/>
  <c r="Q30" i="45" s="1"/>
  <c r="K26" i="45"/>
  <c r="Q26" i="45" s="1"/>
  <c r="M23" i="45"/>
  <c r="S23" i="45" s="1"/>
  <c r="J29" i="45"/>
  <c r="P29" i="45" s="1"/>
  <c r="J23" i="45"/>
  <c r="P23" i="45" s="1"/>
  <c r="M27" i="45"/>
  <c r="S27" i="45" s="1"/>
  <c r="L33" i="45"/>
  <c r="R33" i="45" s="1"/>
  <c r="L26" i="45"/>
  <c r="R26" i="45" s="1"/>
  <c r="J26" i="45"/>
  <c r="P26" i="45" s="1"/>
  <c r="J30" i="45"/>
  <c r="P30" i="45" s="1"/>
  <c r="M25" i="45"/>
  <c r="S25" i="45" s="1"/>
  <c r="L29" i="45"/>
  <c r="R29" i="45" s="1"/>
  <c r="J25" i="45"/>
  <c r="P25" i="45" s="1"/>
  <c r="K34" i="45"/>
  <c r="Q34" i="45" s="1"/>
  <c r="M34" i="45"/>
  <c r="S34" i="45" s="1"/>
  <c r="M30" i="45"/>
  <c r="S30" i="45" s="1"/>
  <c r="J27" i="45"/>
  <c r="P27" i="45" s="1"/>
  <c r="M24" i="45"/>
  <c r="S24" i="45" s="1"/>
  <c r="L34" i="45"/>
  <c r="R34" i="45" s="1"/>
  <c r="L30" i="45"/>
  <c r="R30" i="45" s="1"/>
  <c r="J34" i="45"/>
  <c r="P34" i="45" s="1"/>
  <c r="M31" i="45"/>
  <c r="S31" i="45" s="1"/>
  <c r="J31" i="45"/>
  <c r="P31" i="45" s="1"/>
  <c r="M33" i="45"/>
  <c r="S33" i="45" s="1"/>
  <c r="L27" i="45"/>
  <c r="R27" i="45" s="1"/>
  <c r="J32" i="45"/>
  <c r="P32" i="45" s="1"/>
  <c r="K32" i="45"/>
  <c r="Q32" i="45" s="1"/>
  <c r="J24" i="45"/>
  <c r="P24" i="45" s="1"/>
  <c r="K24" i="45"/>
  <c r="Q24" i="45" s="1"/>
  <c r="K25" i="45"/>
  <c r="Q25" i="45" s="1"/>
  <c r="J33" i="45"/>
  <c r="P33" i="45" s="1"/>
  <c r="K27" i="45"/>
  <c r="Q27" i="45" s="1"/>
  <c r="K31" i="45"/>
  <c r="Q31" i="45" s="1"/>
  <c r="K33" i="45"/>
  <c r="Q33" i="45" s="1"/>
  <c r="G5" i="38"/>
  <c r="AD23" i="38"/>
  <c r="AD22" i="38"/>
  <c r="AD21" i="38"/>
  <c r="AD20" i="38"/>
  <c r="AD19" i="38"/>
  <c r="AD18" i="38"/>
  <c r="AD17" i="38"/>
  <c r="AD16" i="38"/>
  <c r="AD15" i="38"/>
  <c r="AD14" i="38"/>
  <c r="AD13" i="38"/>
  <c r="AD12" i="38"/>
  <c r="AD11" i="38"/>
  <c r="AD10" i="38"/>
  <c r="AD9" i="38"/>
  <c r="AD8" i="38"/>
  <c r="AD7" i="38"/>
  <c r="AD6" i="38"/>
  <c r="AD5" i="38"/>
  <c r="R23" i="38"/>
  <c r="R22" i="38"/>
  <c r="R21" i="38"/>
  <c r="R20" i="38"/>
  <c r="R19" i="38"/>
  <c r="R18" i="38"/>
  <c r="R17" i="38"/>
  <c r="R16" i="38"/>
  <c r="R15" i="38"/>
  <c r="R14" i="38"/>
  <c r="R13" i="38"/>
  <c r="R12" i="38"/>
  <c r="R11" i="38"/>
  <c r="R10" i="38"/>
  <c r="R9" i="38"/>
  <c r="R8" i="38"/>
  <c r="R7" i="38"/>
  <c r="R6" i="38"/>
  <c r="R5" i="38"/>
  <c r="G23" i="38"/>
  <c r="G22" i="38"/>
  <c r="G21" i="38"/>
  <c r="G20" i="38"/>
  <c r="G19" i="38"/>
  <c r="G18" i="38"/>
  <c r="G17" i="38"/>
  <c r="G16" i="38"/>
  <c r="G15" i="38"/>
  <c r="G14" i="38"/>
  <c r="G13" i="38"/>
  <c r="G12" i="38"/>
  <c r="G11" i="38"/>
  <c r="G10" i="38"/>
  <c r="G9" i="38"/>
  <c r="G8" i="38"/>
  <c r="G7" i="38"/>
  <c r="G6" i="38"/>
  <c r="P42" i="27" l="1"/>
  <c r="O42" i="27"/>
  <c r="R42" i="27" s="1"/>
  <c r="P40" i="27"/>
  <c r="O40" i="27"/>
  <c r="R40" i="27" s="1"/>
  <c r="P38" i="27"/>
  <c r="O38" i="27"/>
  <c r="R38" i="27" s="1"/>
  <c r="R36" i="27"/>
  <c r="P36" i="27"/>
  <c r="O36" i="27"/>
  <c r="P34" i="27"/>
  <c r="O34" i="27"/>
  <c r="R34" i="27" s="1"/>
  <c r="P27" i="27"/>
  <c r="O27" i="27"/>
  <c r="R27" i="27" s="1"/>
  <c r="R25" i="27"/>
  <c r="P25" i="27"/>
  <c r="O25" i="27"/>
  <c r="P23" i="27"/>
  <c r="O23" i="27"/>
  <c r="R23" i="27" s="1"/>
  <c r="P21" i="27"/>
  <c r="O21" i="27"/>
  <c r="R21" i="27" s="1"/>
  <c r="P19" i="27"/>
  <c r="O19" i="27"/>
  <c r="R19" i="27" s="1"/>
  <c r="P12" i="27"/>
  <c r="O12" i="27"/>
  <c r="R12" i="27" s="1"/>
  <c r="P10" i="27"/>
  <c r="O10" i="27"/>
  <c r="R10" i="27" s="1"/>
  <c r="P8" i="27"/>
  <c r="R8" i="27" s="1"/>
  <c r="O8" i="27"/>
  <c r="P6" i="27"/>
  <c r="O6" i="27"/>
  <c r="R6" i="27" s="1"/>
  <c r="P4" i="27"/>
  <c r="O4" i="27"/>
  <c r="R4" i="27" s="1"/>
  <c r="M23" i="23" l="1"/>
  <c r="O23" i="23" s="1"/>
  <c r="M22" i="23"/>
  <c r="O22" i="23" s="1"/>
  <c r="M17" i="23"/>
  <c r="O17" i="23" s="1"/>
  <c r="M16" i="23"/>
  <c r="O16" i="23" s="1"/>
  <c r="M11" i="23"/>
  <c r="O11" i="23" s="1"/>
  <c r="O10" i="23"/>
  <c r="M10" i="23"/>
  <c r="M5" i="23"/>
  <c r="O5" i="23" s="1"/>
  <c r="M4" i="23"/>
  <c r="O4" i="23" s="1"/>
  <c r="O140" i="25" l="1"/>
  <c r="V137" i="25"/>
  <c r="R137" i="25"/>
  <c r="N137" i="25"/>
  <c r="J137" i="25"/>
  <c r="F137" i="25"/>
  <c r="B137" i="25"/>
  <c r="W127" i="25"/>
  <c r="V127" i="25"/>
  <c r="U127" i="25"/>
  <c r="T127" i="25"/>
  <c r="S127" i="25"/>
  <c r="R127" i="25"/>
  <c r="Q127" i="25"/>
  <c r="P127" i="25"/>
  <c r="O127" i="25"/>
  <c r="N127" i="25"/>
  <c r="M127" i="25"/>
  <c r="L127" i="25"/>
  <c r="K127" i="25"/>
  <c r="J127" i="25"/>
  <c r="I127" i="25"/>
  <c r="H127" i="25"/>
  <c r="G127" i="25"/>
  <c r="F127" i="25"/>
  <c r="E127" i="25"/>
  <c r="D127" i="25"/>
  <c r="C127" i="25"/>
  <c r="B127" i="25"/>
  <c r="W116" i="25"/>
  <c r="V116" i="25"/>
  <c r="U116" i="25"/>
  <c r="T116" i="25"/>
  <c r="S116" i="25"/>
  <c r="R116" i="25"/>
  <c r="Q116" i="25"/>
  <c r="P116" i="25"/>
  <c r="O116" i="25"/>
  <c r="N116" i="25"/>
  <c r="M116" i="25"/>
  <c r="L116" i="25"/>
  <c r="K116" i="25"/>
  <c r="J116" i="25"/>
  <c r="I116" i="25"/>
  <c r="H116" i="25"/>
  <c r="G116" i="25"/>
  <c r="F116" i="25"/>
  <c r="E116" i="25"/>
  <c r="D116" i="25"/>
  <c r="C116" i="25"/>
  <c r="B116" i="25"/>
  <c r="V106" i="25"/>
  <c r="R106" i="25"/>
  <c r="N106" i="25"/>
  <c r="J106" i="25"/>
  <c r="F106" i="25"/>
  <c r="B106" i="25"/>
  <c r="M16" i="18" l="1"/>
  <c r="M15" i="18"/>
  <c r="M10" i="18"/>
  <c r="M9" i="18"/>
  <c r="M4" i="18"/>
  <c r="M3" i="18"/>
  <c r="M16" i="12" l="1"/>
  <c r="M15" i="12"/>
  <c r="M10" i="12"/>
  <c r="M9" i="12"/>
  <c r="M4" i="12"/>
  <c r="M3" i="12"/>
  <c r="AD28" i="8" l="1"/>
  <c r="AD27" i="8"/>
  <c r="AD26" i="8"/>
  <c r="AD25" i="8"/>
  <c r="AD24" i="8"/>
  <c r="AD23" i="8"/>
  <c r="AD22" i="8"/>
  <c r="AD21" i="8"/>
  <c r="AD20" i="8"/>
  <c r="AD19" i="8"/>
  <c r="AD18" i="8"/>
  <c r="AD17" i="8"/>
  <c r="AD16" i="8"/>
  <c r="AD15" i="8"/>
  <c r="AD14" i="8"/>
  <c r="AD13" i="8"/>
  <c r="AD12" i="8"/>
  <c r="AD10" i="8"/>
  <c r="AD8" i="8"/>
  <c r="AD7" i="8"/>
  <c r="S28" i="8"/>
  <c r="S27" i="8"/>
  <c r="S26" i="8"/>
  <c r="S25" i="8"/>
  <c r="S24" i="8"/>
  <c r="S23" i="8"/>
  <c r="S22" i="8"/>
  <c r="S21" i="8"/>
  <c r="S20" i="8"/>
  <c r="S19" i="8"/>
  <c r="S18" i="8"/>
  <c r="S17" i="8"/>
  <c r="S16" i="8"/>
  <c r="S15" i="8"/>
  <c r="S14" i="8"/>
  <c r="S13" i="8"/>
  <c r="S12" i="8"/>
  <c r="S10" i="8"/>
  <c r="S8" i="8"/>
  <c r="S7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0" i="8"/>
  <c r="G8" i="8"/>
  <c r="G7" i="8"/>
</calcChain>
</file>

<file path=xl/sharedStrings.xml><?xml version="1.0" encoding="utf-8"?>
<sst xmlns="http://schemas.openxmlformats.org/spreadsheetml/2006/main" count="6836" uniqueCount="417">
  <si>
    <t>daf-16::mNeongreen::TurboID::3xFLAG</t>
  </si>
  <si>
    <t>daf-2(e1370); daf-16::mNeongreen::TurboID::3xFLAG</t>
  </si>
  <si>
    <t>Protein IDs</t>
  </si>
  <si>
    <t>Protein names</t>
  </si>
  <si>
    <t>Gene names</t>
  </si>
  <si>
    <t>Total</t>
  </si>
  <si>
    <r>
      <t>log</t>
    </r>
    <r>
      <rPr>
        <b/>
        <vertAlign val="sub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>FC_</t>
    </r>
    <r>
      <rPr>
        <b/>
        <i/>
        <sz val="11"/>
        <color theme="1"/>
        <rFont val="Calibri"/>
        <family val="2"/>
        <scheme val="minor"/>
      </rPr>
      <t>daf-2; daf-16-TbID</t>
    </r>
    <r>
      <rPr>
        <b/>
        <sz val="11"/>
        <color theme="1"/>
        <rFont val="Calibri"/>
        <family val="2"/>
        <scheme val="minor"/>
      </rPr>
      <t>_vs_</t>
    </r>
    <r>
      <rPr>
        <b/>
        <i/>
        <sz val="11"/>
        <color theme="1"/>
        <rFont val="Calibri"/>
        <family val="2"/>
        <scheme val="minor"/>
      </rPr>
      <t>daf-16-TbID</t>
    </r>
  </si>
  <si>
    <r>
      <t>P.Value_</t>
    </r>
    <r>
      <rPr>
        <b/>
        <i/>
        <sz val="11"/>
        <color theme="1"/>
        <rFont val="Calibri"/>
        <family val="2"/>
        <scheme val="minor"/>
      </rPr>
      <t>daf-2; daf-16-TbID</t>
    </r>
    <r>
      <rPr>
        <b/>
        <sz val="11"/>
        <color theme="1"/>
        <rFont val="Calibri"/>
        <family val="2"/>
        <scheme val="minor"/>
      </rPr>
      <t>_vs_</t>
    </r>
    <r>
      <rPr>
        <b/>
        <i/>
        <sz val="11"/>
        <color theme="1"/>
        <rFont val="Calibri"/>
        <family val="2"/>
        <scheme val="minor"/>
      </rPr>
      <t>daf-16-TbID</t>
    </r>
  </si>
  <si>
    <t>madf-11</t>
  </si>
  <si>
    <t>Q09477</t>
  </si>
  <si>
    <t>Zinc finger protein dpff-1</t>
  </si>
  <si>
    <t>dpff-1</t>
  </si>
  <si>
    <t>Q9N4C3</t>
  </si>
  <si>
    <t>XPC (Xeroderma Pigmentosum group C) DNA repair gene homolog</t>
  </si>
  <si>
    <t>xpc-1</t>
  </si>
  <si>
    <t>V6CLN5</t>
  </si>
  <si>
    <t>Zinc Finger and Homeobox</t>
  </si>
  <si>
    <t>zfh-2</t>
  </si>
  <si>
    <t>P30630;CON__tr|G3MYZ3|G3MYZ3_BOVIN</t>
  </si>
  <si>
    <t>Protein lin-9</t>
  </si>
  <si>
    <t>lin-9</t>
  </si>
  <si>
    <t>Q95QG8</t>
  </si>
  <si>
    <t>RNA polymerase II subunit A C-terminal domain phosphatase</t>
  </si>
  <si>
    <t>fcp-1</t>
  </si>
  <si>
    <t>G5EEY5</t>
  </si>
  <si>
    <t>HMG box domain-containing protein</t>
  </si>
  <si>
    <t>pbrm-1</t>
  </si>
  <si>
    <t>Q9U263;Q95XE2</t>
  </si>
  <si>
    <t>Histone-lysine N-methyltransferase set-26</t>
  </si>
  <si>
    <t>set-26</t>
  </si>
  <si>
    <t>P34447</t>
  </si>
  <si>
    <t>Zinc finger protein zfp-1</t>
  </si>
  <si>
    <t>zfp-1</t>
  </si>
  <si>
    <t>P53016</t>
  </si>
  <si>
    <t>Replication factor C subunit 4</t>
  </si>
  <si>
    <t>rfc-4</t>
  </si>
  <si>
    <t>U4PCM1</t>
  </si>
  <si>
    <t>pre-mRNA 3 end processing protein pfs-2</t>
  </si>
  <si>
    <t>pfs-2</t>
  </si>
  <si>
    <t>Q18508</t>
  </si>
  <si>
    <t>Protein mel-28</t>
  </si>
  <si>
    <t>mel-28</t>
  </si>
  <si>
    <t>Q93230</t>
  </si>
  <si>
    <t>Vacuolar protein sorting-associated protein 72 homolog</t>
  </si>
  <si>
    <t>C17E4.6</t>
  </si>
  <si>
    <t>E9P861</t>
  </si>
  <si>
    <t>PHD-type domain-containing protein</t>
  </si>
  <si>
    <t>taf-3</t>
  </si>
  <si>
    <t>G5EC45</t>
  </si>
  <si>
    <t>Replication stress response regulator SDE2</t>
  </si>
  <si>
    <t>sde-2</t>
  </si>
  <si>
    <t>G5EDF0</t>
  </si>
  <si>
    <t>Grainyhead-like protein 1 homolog</t>
  </si>
  <si>
    <t>grh-1</t>
  </si>
  <si>
    <t>G5EF07</t>
  </si>
  <si>
    <t>BTAF (TBP-associated factor) homolog</t>
  </si>
  <si>
    <t>btf-1</t>
  </si>
  <si>
    <t>Q4JFH9</t>
  </si>
  <si>
    <t>CREB homolog crh-2</t>
  </si>
  <si>
    <t>crh-2</t>
  </si>
  <si>
    <t>H2KYH3</t>
  </si>
  <si>
    <t>E3 ubiquitin-protein ligase RING2 homolog spat-3</t>
  </si>
  <si>
    <t>spat-3</t>
  </si>
  <si>
    <t>Q22139</t>
  </si>
  <si>
    <t>Suppressor/Enhancer of Lin-12</t>
  </si>
  <si>
    <t>sel-13</t>
  </si>
  <si>
    <t>G5EGN3</t>
  </si>
  <si>
    <t>GATA-like transcription factor ELT-6</t>
  </si>
  <si>
    <t>elt-6</t>
  </si>
  <si>
    <t>A5JYT9</t>
  </si>
  <si>
    <t>Relative of Woc homolog</t>
  </si>
  <si>
    <t>row-1</t>
  </si>
  <si>
    <t>Q2A950</t>
  </si>
  <si>
    <t>PHD finger protein 10</t>
  </si>
  <si>
    <t>phf-10</t>
  </si>
  <si>
    <t>Q27522</t>
  </si>
  <si>
    <t>Probable S-adenosylmethionine synthase 5</t>
  </si>
  <si>
    <t>sams-5</t>
  </si>
  <si>
    <t>G5EGM3</t>
  </si>
  <si>
    <t>Transcription initiation factor TFIID subunit 1</t>
  </si>
  <si>
    <t>taf-1</t>
  </si>
  <si>
    <t>Q21701</t>
  </si>
  <si>
    <t>Nuclear hormone receptor family member nhr-12</t>
  </si>
  <si>
    <t>nhr-12</t>
  </si>
  <si>
    <t>O17917</t>
  </si>
  <si>
    <t>Probable E3 ubiquitin-protein ligase rnf113</t>
  </si>
  <si>
    <t>rnf-113</t>
  </si>
  <si>
    <t>Q17886</t>
  </si>
  <si>
    <t>Protein NASP homolog 1</t>
  </si>
  <si>
    <t>nasp-1</t>
  </si>
  <si>
    <t>Q9BL39</t>
  </si>
  <si>
    <t>swsn-3</t>
  </si>
  <si>
    <t>Q7JM44</t>
  </si>
  <si>
    <t>Transcription factor sma-9</t>
  </si>
  <si>
    <t>sma-9</t>
  </si>
  <si>
    <t>P34618</t>
  </si>
  <si>
    <t>Chromo domain-containing protein cec-1</t>
  </si>
  <si>
    <t>cec-1</t>
  </si>
  <si>
    <t>TransThyretin-Related family domain</t>
  </si>
  <si>
    <t>Moesin/ezrin/radixin homolog 1</t>
  </si>
  <si>
    <t>daf-16</t>
  </si>
  <si>
    <t>tba-1</t>
  </si>
  <si>
    <t>mtcl-1</t>
  </si>
  <si>
    <t>tag-241</t>
  </si>
  <si>
    <t>G5EEN4</t>
  </si>
  <si>
    <t>Germinal center kinase 3</t>
  </si>
  <si>
    <t>gck-3</t>
  </si>
  <si>
    <t>Q18286</t>
  </si>
  <si>
    <t>Exocyst complex component 6</t>
  </si>
  <si>
    <t>sec-15</t>
  </si>
  <si>
    <t>P34288</t>
  </si>
  <si>
    <t>GTPase-activating protein pac-1</t>
  </si>
  <si>
    <t>pac-1</t>
  </si>
  <si>
    <t>O61861</t>
  </si>
  <si>
    <t>Actin-related protein 2/3 complex subunit 5</t>
  </si>
  <si>
    <t>arx-7</t>
  </si>
  <si>
    <t>O17905</t>
  </si>
  <si>
    <t>frm-3</t>
  </si>
  <si>
    <t>Q9TW65</t>
  </si>
  <si>
    <t>Dystrophin-1</t>
  </si>
  <si>
    <t>dys-1</t>
  </si>
  <si>
    <t>Q45EK1</t>
  </si>
  <si>
    <t>ttr-36</t>
  </si>
  <si>
    <t>Q23165</t>
  </si>
  <si>
    <t>AdaPTin or adaptin-related protein</t>
  </si>
  <si>
    <t>apt-9</t>
  </si>
  <si>
    <t>Q9TW45</t>
  </si>
  <si>
    <t>Serine/threonine-protein kinase par-1</t>
  </si>
  <si>
    <t>par-1</t>
  </si>
  <si>
    <t>P46873</t>
  </si>
  <si>
    <t>Osmotic avoidance abnormal protein 3</t>
  </si>
  <si>
    <t>osm-3</t>
  </si>
  <si>
    <t>Q86NH1</t>
  </si>
  <si>
    <t>Rho GTPase-activating protein syd-1</t>
  </si>
  <si>
    <t>syd-1</t>
  </si>
  <si>
    <t>Q95QX5</t>
  </si>
  <si>
    <t>GAT domain-containing protein</t>
  </si>
  <si>
    <t>tmyb-1</t>
  </si>
  <si>
    <t>C07A12.7</t>
  </si>
  <si>
    <t>P23678</t>
  </si>
  <si>
    <t>Kinesin-like protein unc-104</t>
  </si>
  <si>
    <t>unc-104</t>
  </si>
  <si>
    <t>set 1</t>
  </si>
  <si>
    <t>set 3</t>
  </si>
  <si>
    <t>set 2</t>
  </si>
  <si>
    <t>a-tubulin</t>
  </si>
  <si>
    <t>flag</t>
  </si>
  <si>
    <t>ratio</t>
  </si>
  <si>
    <t>RNAi</t>
  </si>
  <si>
    <t>ctrl</t>
  </si>
  <si>
    <t>daf-2</t>
  </si>
  <si>
    <t>Set 1</t>
  </si>
  <si>
    <t>Set 2</t>
  </si>
  <si>
    <t>Set 3</t>
  </si>
  <si>
    <t>ZFH-2::AID::mScarlet::3xFLAG</t>
  </si>
  <si>
    <t>Set1</t>
  </si>
  <si>
    <t>zfh-2::mSc::3xFLAG; mtl-1::mNG::3xFLAG</t>
  </si>
  <si>
    <t>zfh-2::mSc::3xFLAG; mtl-1::mNG::3xFLAG; eft-3p::TIR1::BFP</t>
  </si>
  <si>
    <t>Set2</t>
  </si>
  <si>
    <t>Set3</t>
  </si>
  <si>
    <t>Time   </t>
  </si>
  <si>
    <t>   At Risk   </t>
  </si>
  <si>
    <t>   Dead   </t>
  </si>
  <si>
    <t>   Censored   </t>
  </si>
  <si>
    <t>   Percent Mortality(%)  </t>
  </si>
  <si>
    <t>   S_hat   </t>
  </si>
  <si>
    <t>   Var S_hat   </t>
  </si>
  <si>
    <t>   SE(S)   </t>
  </si>
  <si>
    <t>   Survival Time   </t>
  </si>
  <si>
    <t>N2</t>
  </si>
  <si>
    <t>zfh-2::mSc::AID::3xFLAG</t>
  </si>
  <si>
    <t>zfh-2::mSc::AID::3xFLAG; eft-3p::TIR1::BFP</t>
  </si>
  <si>
    <t>daf-16(mgDf50); zfh-2::mSc::AID::3xFLAG</t>
  </si>
  <si>
    <t>daf-16(mgDf50); zfh-2::mSc::AID::3xFLAG; eft-3p::TIR1::BFP</t>
  </si>
  <si>
    <t>daf-16(mgDf50); daf-2(e1370); zfh-2::mSc::AID::3xFLAG</t>
  </si>
  <si>
    <t>daf-16(mgDf50); daf-2(e1370); zfh-2::mSc::AID::3xFLAG; eft-3p::TIR1::BFP</t>
  </si>
  <si>
    <t>daf-2(e1370); zfh-2::mSc::AID::3xFLAG</t>
  </si>
  <si>
    <t>daf-2(e1370); zfh-2::mSc::AID::3xFLAG; eft-3p::TIR1::BFP</t>
  </si>
  <si>
    <t>par-1::mScarlet::AID::3xFLAG</t>
  </si>
  <si>
    <t>par-1::mSc::3xFLAG; mtl-1::mNG::3xFLAG</t>
  </si>
  <si>
    <t>par-1::mSc::3xFLAG; mtl-1::mNG::3xFLAG; eft-3p::TIR1::BFP</t>
  </si>
  <si>
    <t>daf16 mNG late L4 stage</t>
  </si>
  <si>
    <t>none</t>
  </si>
  <si>
    <t>low</t>
  </si>
  <si>
    <t>medium</t>
  </si>
  <si>
    <t>high</t>
  </si>
  <si>
    <t>daf-2-D</t>
  </si>
  <si>
    <t>S249A</t>
  </si>
  <si>
    <t>S249D</t>
  </si>
  <si>
    <t>daf-2-A</t>
  </si>
  <si>
    <t>WT</t>
  </si>
  <si>
    <t>%</t>
  </si>
  <si>
    <t xml:space="preserve">low </t>
  </si>
  <si>
    <t xml:space="preserve">medium </t>
  </si>
  <si>
    <t>Sum</t>
  </si>
  <si>
    <t>RepI</t>
  </si>
  <si>
    <t>RepII</t>
  </si>
  <si>
    <t>RepIII</t>
  </si>
  <si>
    <t>daf-16-mNG day 4 and day10 adult</t>
  </si>
  <si>
    <t>DAY4</t>
  </si>
  <si>
    <t xml:space="preserve">here all images look more </t>
  </si>
  <si>
    <t xml:space="preserve">or less quite similar </t>
  </si>
  <si>
    <t>looks the most</t>
  </si>
  <si>
    <t>nuclear</t>
  </si>
  <si>
    <t>looks overall</t>
  </si>
  <si>
    <t>quite nuclear but</t>
  </si>
  <si>
    <t>less than data set A</t>
  </si>
  <si>
    <t xml:space="preserve">doesn’t look nulcear at all </t>
  </si>
  <si>
    <t xml:space="preserve">in this data set </t>
  </si>
  <si>
    <t xml:space="preserve">images look dimer compared to </t>
  </si>
  <si>
    <t xml:space="preserve">C and D look quite similar </t>
  </si>
  <si>
    <t>otheres</t>
  </si>
  <si>
    <t xml:space="preserve">probably C dimmer </t>
  </si>
  <si>
    <t>can see any nuclear localization</t>
  </si>
  <si>
    <t>clear!</t>
  </si>
  <si>
    <t xml:space="preserve">quality of images is really </t>
  </si>
  <si>
    <t>bad</t>
  </si>
  <si>
    <t>Second time scoring</t>
  </si>
  <si>
    <t>DAY10</t>
  </si>
  <si>
    <t>B</t>
  </si>
  <si>
    <t>C</t>
  </si>
  <si>
    <t xml:space="preserve">harder to score because the images are very faint </t>
  </si>
  <si>
    <t>there are 2 lines which are quite similar in positive nuclaer localization</t>
  </si>
  <si>
    <t>sometimes it is not 100% clear if medium or high</t>
  </si>
  <si>
    <t xml:space="preserve">no and low is quite obvious </t>
  </si>
  <si>
    <t>par-1-mSc-AID depletion-daf-16-mNG nuc.loc</t>
  </si>
  <si>
    <t>Control</t>
  </si>
  <si>
    <t>daf-2(e1370)</t>
  </si>
  <si>
    <t>par-1-AID-TIR1</t>
  </si>
  <si>
    <t>akt-1(ok525)</t>
  </si>
  <si>
    <t>par-1-AID-TIR2</t>
  </si>
  <si>
    <t>par-1-AID-TIR3</t>
  </si>
  <si>
    <t>par-1-AID-TIR4</t>
  </si>
  <si>
    <t>par-1-AID-TIR5</t>
  </si>
  <si>
    <t>par-1-AID-TIR6</t>
  </si>
  <si>
    <t>par-1-AID-TIR7</t>
  </si>
  <si>
    <t>par-1-AID-TIR8</t>
  </si>
  <si>
    <t>par-1-AID-TIR9</t>
  </si>
  <si>
    <t>par-1-AID-TIR10</t>
  </si>
  <si>
    <t>par-1-AID-TIR11</t>
  </si>
  <si>
    <t>par-1-AID-TIR12</t>
  </si>
  <si>
    <t>par-1-AID-TIR13</t>
  </si>
  <si>
    <t>par-1-AID-TIR14</t>
  </si>
  <si>
    <t>par-1-AID-TIR15</t>
  </si>
  <si>
    <t>par-1-AID-TIR16</t>
  </si>
  <si>
    <t>par-1-AID-TIR17</t>
  </si>
  <si>
    <t>par-1-AID-TIR18</t>
  </si>
  <si>
    <t>par-1-AID-TIR19</t>
  </si>
  <si>
    <t>set3</t>
  </si>
  <si>
    <t>set1</t>
  </si>
  <si>
    <t>par-1-AID-TIR20</t>
  </si>
  <si>
    <t>par-1-AID-TIR21</t>
  </si>
  <si>
    <t>par-1-AID-TIR22</t>
  </si>
  <si>
    <t>par-1-AID-TIR23</t>
  </si>
  <si>
    <t>HA-tag</t>
  </si>
  <si>
    <t>Normalized to no TIR1</t>
  </si>
  <si>
    <t>par-1::mSc::3xFLAG; daf-16::mNG::HA</t>
  </si>
  <si>
    <t>par-1::mSc::3xFLAG; daf-16::mNG::HA; eft-3p::TIR1::BFP</t>
  </si>
  <si>
    <t>Set4</t>
  </si>
  <si>
    <t>Plate 1</t>
  </si>
  <si>
    <t>Plate 2</t>
  </si>
  <si>
    <t>Plate 3</t>
  </si>
  <si>
    <t>Combined</t>
  </si>
  <si>
    <t>Ratio</t>
  </si>
  <si>
    <t>Dauer</t>
  </si>
  <si>
    <t xml:space="preserve">Total </t>
  </si>
  <si>
    <t>daf-16 (WT)-mNG-HA</t>
  </si>
  <si>
    <t>daf-2(e1370); daf-16 (WT)-mNG-HA</t>
  </si>
  <si>
    <t>daf-2(e1370); daf-16 (S249A)-mNG-HA</t>
  </si>
  <si>
    <t>daf-2(e1370); daf-16 (S249D)-mNG-HA</t>
  </si>
  <si>
    <t>N2 DMSO</t>
  </si>
  <si>
    <t>daf-16(mgDf50) DMSO</t>
  </si>
  <si>
    <t>N2 20 uM 39621</t>
  </si>
  <si>
    <t>daf-16(mgDf50) 20 uM 39621</t>
  </si>
  <si>
    <t>par-1::mSc::AID::3xFLAG</t>
  </si>
  <si>
    <t>par-1::mSc::AID::3xFLAG; eft-3p::TIR1::BFP</t>
  </si>
  <si>
    <t>daf-16(mgDf50); par-1::mSc::AID::3xFLAG</t>
  </si>
  <si>
    <t>daf-16(mgDf50); par-1::mSc::AID::3xFLAG; eft-3p::TIR1::BFP</t>
  </si>
  <si>
    <t>daf-2(e1370); par-1::mSc::AID::3xFLAG</t>
  </si>
  <si>
    <t>daf-2(e1370); par-1::mSc::AID::3xFLAG; eft-3p::TIR1::BFP</t>
  </si>
  <si>
    <t>daf-16(WT)::mNG::HA</t>
  </si>
  <si>
    <t>daf-16(S249A)::mNG::HA</t>
  </si>
  <si>
    <t>daf-16(S249D)::mNG::HA</t>
  </si>
  <si>
    <t>daf-2(e1370); daf-16(WT)::mNG::HA</t>
  </si>
  <si>
    <t>daf-2(e1370); daf-16(S249A)::mNG::HA</t>
  </si>
  <si>
    <t>daf-2(e1370); daf-16(S249D)::mNG::HA</t>
  </si>
  <si>
    <t>daf-16(WT)::mNG::HA; par-1::mSc::AID::3xFLAG</t>
  </si>
  <si>
    <t>daf-16(WT)::mNG::HA; par-1::mSc::AID::3xFLAG; eft-3p::TIR1::BFP</t>
  </si>
  <si>
    <t>daf-2(e1370); daf-16(WT)::mNG::HA; par-1::mSc::AID::3xFLAG</t>
  </si>
  <si>
    <t>daf-2(e1370); daf-16(WT)::mNG::HA; par-1::mSc::AID::3xFLAG; eft-3p::TIR1::BFP</t>
  </si>
  <si>
    <t>daf-16(S249D)::mNG::HA; par-1::mSc::AID::3xFLAG</t>
  </si>
  <si>
    <t>daf-16(S249D)::mNG::HA; par-1::mSc::AID::3xFLAG; eft-3p::TIR1::BFP</t>
  </si>
  <si>
    <t>daf-2(e1370); daf-16(S249D)::mNG::HA; par-1::mSc::AID::3xFLAG</t>
  </si>
  <si>
    <t>daf-2(e1370); daf-16(S249D)::mNG::HA; par-1::mSc::AID::3xFLAG; eft-3p::TIR1::BFP</t>
  </si>
  <si>
    <t>daf-16(WT)</t>
  </si>
  <si>
    <t>daf-16(S249D)</t>
  </si>
  <si>
    <t>daf-16(WT); akt-1(ok525); akt-2(ok393)</t>
  </si>
  <si>
    <t xml:space="preserve">daf-16(S249D); akt-1(ok525); akt-2(ok393) </t>
  </si>
  <si>
    <t xml:space="preserve"> par-1(WT)</t>
  </si>
  <si>
    <t xml:space="preserve"> par-1(KRSS)</t>
  </si>
  <si>
    <t>par-1(KA1)</t>
  </si>
  <si>
    <t>par-1(T983A)</t>
  </si>
  <si>
    <t>par-1(WT)</t>
  </si>
  <si>
    <t>par-1(KRSS)</t>
  </si>
  <si>
    <t>set2</t>
  </si>
  <si>
    <t>High</t>
  </si>
  <si>
    <t>Medium</t>
  </si>
  <si>
    <t>Low</t>
  </si>
  <si>
    <t>None</t>
  </si>
  <si>
    <t>A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</si>
  <si>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</si>
  <si>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</si>
  <si>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</si>
  <si>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</si>
  <si>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</si>
  <si>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</si>
  <si>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</si>
  <si>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</si>
  <si>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</si>
  <si>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</si>
  <si>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</si>
  <si>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</si>
  <si>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</si>
  <si>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minus tba1</t>
  </si>
  <si>
    <t>1/2^</t>
  </si>
  <si>
    <t>dpff</t>
  </si>
  <si>
    <t>a</t>
  </si>
  <si>
    <t>daf-2;daf-16</t>
  </si>
  <si>
    <t>b</t>
  </si>
  <si>
    <t>c</t>
  </si>
  <si>
    <t>d</t>
  </si>
  <si>
    <t>daf-2,daf-16</t>
  </si>
  <si>
    <t>Plate #1</t>
  </si>
  <si>
    <t>Plate #2</t>
  </si>
  <si>
    <t>pbrm1</t>
  </si>
  <si>
    <t>abt-9</t>
  </si>
  <si>
    <t>Plate #3</t>
  </si>
  <si>
    <t>tmyb</t>
  </si>
  <si>
    <t>sod-3</t>
  </si>
  <si>
    <t>mtl-1</t>
  </si>
  <si>
    <t>sod</t>
  </si>
  <si>
    <t>mtl1</t>
  </si>
  <si>
    <t>dod11</t>
  </si>
  <si>
    <t>dod-8</t>
  </si>
  <si>
    <t>zfh-2TIR1</t>
  </si>
  <si>
    <t>zfh-2;daf-16</t>
  </si>
  <si>
    <t>zfh-2;daf-16 TIR1</t>
  </si>
  <si>
    <t>par-1,TIR1</t>
  </si>
  <si>
    <t xml:space="preserve">MARK2 </t>
  </si>
  <si>
    <t>Foxo3a</t>
  </si>
  <si>
    <t>T325E</t>
  </si>
  <si>
    <t>S249</t>
  </si>
  <si>
    <t>MARK2</t>
  </si>
  <si>
    <t>S249A250A</t>
  </si>
  <si>
    <t>No peptide</t>
  </si>
  <si>
    <t>No ATP</t>
  </si>
  <si>
    <t>No Kinase</t>
  </si>
  <si>
    <t>DAF-16</t>
  </si>
  <si>
    <t>MEX-5</t>
  </si>
  <si>
    <t xml:space="preserve">Genotype: </t>
  </si>
  <si>
    <t xml:space="preserve">Start Day: </t>
  </si>
  <si>
    <t>26.01.2024</t>
  </si>
  <si>
    <t xml:space="preserve">Day1 </t>
  </si>
  <si>
    <t>Day2</t>
  </si>
  <si>
    <t>Day3</t>
  </si>
  <si>
    <t>Day4</t>
  </si>
  <si>
    <t>Day5</t>
  </si>
  <si>
    <t>Day6</t>
  </si>
  <si>
    <t>Day7</t>
  </si>
  <si>
    <t>Worm1</t>
  </si>
  <si>
    <t>Worm2</t>
  </si>
  <si>
    <t>Worm3</t>
  </si>
  <si>
    <t>Worm4</t>
  </si>
  <si>
    <t>Worm5</t>
  </si>
  <si>
    <t>Worm6</t>
  </si>
  <si>
    <t>worm lost on Day 4</t>
  </si>
  <si>
    <t>Worm7</t>
  </si>
  <si>
    <t>Worm8</t>
  </si>
  <si>
    <t>Worm9</t>
  </si>
  <si>
    <t>Worm10</t>
  </si>
  <si>
    <t>Worm11</t>
  </si>
  <si>
    <t>Worm12</t>
  </si>
  <si>
    <t>Worm13</t>
  </si>
  <si>
    <t>worm lost on Day 3</t>
  </si>
  <si>
    <t>Worm14</t>
  </si>
  <si>
    <t xml:space="preserve">no animals removed plate </t>
  </si>
  <si>
    <t>Worm15</t>
  </si>
  <si>
    <t>daf-2(e1370);daf-16(WT)::mNG::HA</t>
  </si>
  <si>
    <t>daf-2(e1370);daf-16(S249A)::mNG::HA</t>
  </si>
  <si>
    <t>daf-2(e1370);daf-16(S249D)::mNG::HA</t>
  </si>
  <si>
    <t>% N2 [160]</t>
  </si>
  <si>
    <t>#days</t>
  </si>
  <si>
    <t>dead</t>
  </si>
  <si>
    <t>censored</t>
  </si>
  <si>
    <t>% daf-16(WT)::mNG::HA [160]</t>
  </si>
  <si>
    <t>% daf-16(S249A)::mNG::HA [160]</t>
  </si>
  <si>
    <t>% daf-16(S249D)::mNG::HA [160]</t>
  </si>
  <si>
    <t>% daf-2(e1370); daf-16(WT)::mNG::HA [160]</t>
  </si>
  <si>
    <t>% daf-2(e1370); daf-16(S249A)::mNG::HA [160]</t>
  </si>
  <si>
    <t>% daf-2(e1370); daf-16(S249D)::mNG::HA [160]</t>
  </si>
  <si>
    <t>% N2 [200]</t>
  </si>
  <si>
    <t>% daf-16(WT)::mNG::HA; par-1::mSc::AID::3xFLAG [160]</t>
  </si>
  <si>
    <t>% daf-16(WT)::mNG::HA; par-1::mSc::AID::3xFLAG; eft-3p::TIR1::BFP [200]</t>
  </si>
  <si>
    <t>% daf-16(S249D)::mNG::HA; par-1::mSc::AID::3xFLAG [160]</t>
  </si>
  <si>
    <t>% daf-16(S249D)::mNG::HA; par-1::mSc::AID::3xFLAG; eft-3p::TIR1::BFP [160]</t>
  </si>
  <si>
    <t>% daf-2(e1370); daf-16(WT)::mNG::HA; par-1::mSc::AID::3xFLAG [200]</t>
  </si>
  <si>
    <t>ime   </t>
  </si>
  <si>
    <t>% daf-2(e1370); daf-16(WT)::mNG::HA; par-1::mSc::AID::3xFLAG; eft-3p::TIR1::BFP [200]</t>
  </si>
  <si>
    <t>% daf-2(e1370); daf-16(S249D)::mNG::HA; par-1::mSc::AID::3xFLAG [200]</t>
  </si>
  <si>
    <t>% daf-2(e1370); daf-16(S249D)::mNG::HA; par-1::mSc::AID::3xFLAG; eft-3p::TIR1::BFP [160]</t>
  </si>
  <si>
    <t>no TIR1</t>
  </si>
  <si>
    <t>TIR1</t>
  </si>
  <si>
    <t>% daf-16(WT) [160]</t>
  </si>
  <si>
    <t>% daf-16(S249D) [160]</t>
  </si>
  <si>
    <t>% daf-16(WT); akt-1(ok525); akt-2(ok393) [160]</t>
  </si>
  <si>
    <t>% daf-16(S249D); akt-1(ok525); akt-2(ok393) [160]</t>
  </si>
  <si>
    <t>Please see Supplementary Data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</si>
</sst>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20"/>
      <color theme="1"/>
      <name val="Arial"/>
      <family val="2"/>
    </font>
    <font>
      <sz val="10"/>
      <color theme="1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top" wrapText="1"/>
    </xf>
    <xf numFmtId="0" fontId="4" fillId="0" borderId="0" xfId="0" applyFont="1"/>
    <xf numFmtId="0" fontId="1" fillId="0" borderId="0" xfId="0" applyFont="1"/>
    <xf numFmtId="0" fontId="5" fillId="0" borderId="0" xfId="0" applyFont="1" applyAlignment="1">
      <alignment vertical="center" wrapText="1"/>
    </xf>
    <xf numFmtId="10" fontId="5" fillId="0" borderId="0" xfId="0" applyNumberFormat="1" applyFont="1" applyAlignment="1">
      <alignment vertical="center" wrapText="1"/>
    </xf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0" fillId="2" borderId="0" xfId="0" applyFill="1"/>
    <xf numFmtId="0" fontId="5" fillId="0" borderId="0" xfId="0" applyFont="1" applyAlignment="1">
      <alignment vertical="center"/>
    </xf>
    <xf numFmtId="0" fontId="0" fillId="3" borderId="0" xfId="0" applyFont="1" applyFill="1"/>
    <xf numFmtId="0" fontId="8" fillId="0" borderId="0" xfId="0" applyFont="1"/>
    <xf numFmtId="0" fontId="9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6" fillId="0" borderId="0" xfId="0" quotePrefix="1" applyFont="1"/>
    <xf numFmtId="0" fontId="0" fillId="0" borderId="0" xfId="0" applyAlignment="1">
      <alignment horizontal="right"/>
    </xf>
    <xf numFmtId="0" fontId="6" fillId="0" borderId="0" xfId="0" quotePrefix="1" applyFont="1" applyAlignment="1">
      <alignment horizontal="right"/>
    </xf>
    <xf numFmtId="0" fontId="6" fillId="0" borderId="0" xfId="0" applyFont="1" applyAlignment="1">
      <alignment horizontal="right"/>
    </xf>
    <xf numFmtId="0" fontId="0" fillId="0" borderId="0" xfId="0" quotePrefix="1"/>
    <xf numFmtId="0" fontId="1" fillId="4" borderId="0" xfId="0" applyFont="1" applyFill="1"/>
    <xf numFmtId="0" fontId="1" fillId="0" borderId="0" xfId="0" applyFont="1" applyAlignment="1">
      <alignment horizontal="center"/>
    </xf>
    <xf numFmtId="0" fontId="0" fillId="0" borderId="0" xfId="0" applyBorder="1" applyAlignment="1">
      <alignment horizontal="right"/>
    </xf>
    <xf numFmtId="0" fontId="0" fillId="6" borderId="0" xfId="0" applyFill="1" applyBorder="1" applyAlignment="1">
      <alignment horizontal="right"/>
    </xf>
    <xf numFmtId="0" fontId="0" fillId="7" borderId="0" xfId="0" applyFill="1" applyBorder="1" applyAlignment="1">
      <alignment horizontal="right"/>
    </xf>
    <xf numFmtId="0" fontId="0" fillId="8" borderId="0" xfId="0" applyFill="1" applyBorder="1" applyAlignment="1">
      <alignment horizontal="right"/>
    </xf>
    <xf numFmtId="0" fontId="0" fillId="10" borderId="0" xfId="0" applyFill="1" applyBorder="1" applyAlignment="1">
      <alignment horizontal="right"/>
    </xf>
    <xf numFmtId="0" fontId="0" fillId="11" borderId="0" xfId="0" applyFill="1" applyBorder="1" applyAlignment="1">
      <alignment horizontal="right"/>
    </xf>
    <xf numFmtId="0" fontId="0" fillId="12" borderId="0" xfId="0" applyFill="1" applyBorder="1" applyAlignment="1">
      <alignment horizontal="right"/>
    </xf>
    <xf numFmtId="0" fontId="0" fillId="5" borderId="0" xfId="0" applyFill="1"/>
    <xf numFmtId="0" fontId="0" fillId="9" borderId="0" xfId="0" applyFill="1"/>
    <xf numFmtId="0" fontId="0" fillId="4" borderId="0" xfId="0" applyFill="1"/>
    <xf numFmtId="0" fontId="0" fillId="6" borderId="0" xfId="0" applyFill="1"/>
    <xf numFmtId="0" fontId="0" fillId="10" borderId="0" xfId="0" applyFill="1"/>
    <xf numFmtId="0" fontId="0" fillId="7" borderId="0" xfId="0" applyFill="1"/>
    <xf numFmtId="0" fontId="0" fillId="11" borderId="0" xfId="0" applyFill="1"/>
    <xf numFmtId="0" fontId="0" fillId="8" borderId="0" xfId="0" applyFill="1"/>
    <xf numFmtId="0" fontId="0" fillId="12" borderId="0" xfId="0" applyFill="1"/>
    <xf numFmtId="0" fontId="0" fillId="4" borderId="10" xfId="0" applyFill="1" applyBorder="1" applyAlignment="1">
      <alignment horizontal="right"/>
    </xf>
    <xf numFmtId="0" fontId="0" fillId="10" borderId="11" xfId="0" applyFill="1" applyBorder="1" applyAlignment="1">
      <alignment horizontal="right"/>
    </xf>
    <xf numFmtId="0" fontId="0" fillId="4" borderId="12" xfId="0" applyFill="1" applyBorder="1" applyAlignment="1">
      <alignment horizontal="right"/>
    </xf>
    <xf numFmtId="0" fontId="0" fillId="7" borderId="12" xfId="0" applyFill="1" applyBorder="1" applyAlignment="1">
      <alignment horizontal="right"/>
    </xf>
    <xf numFmtId="0" fontId="0" fillId="5" borderId="0" xfId="0" applyFill="1" applyBorder="1" applyAlignment="1">
      <alignment horizontal="right"/>
    </xf>
    <xf numFmtId="0" fontId="0" fillId="7" borderId="13" xfId="0" applyFill="1" applyBorder="1" applyAlignment="1">
      <alignment horizontal="right"/>
    </xf>
    <xf numFmtId="0" fontId="0" fillId="5" borderId="14" xfId="0" applyFill="1" applyBorder="1" applyAlignment="1">
      <alignment horizontal="right"/>
    </xf>
    <xf numFmtId="0" fontId="0" fillId="9" borderId="0" xfId="0" applyFill="1" applyBorder="1" applyAlignment="1">
      <alignment horizontal="right"/>
    </xf>
    <xf numFmtId="0" fontId="0" fillId="4" borderId="0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0" fillId="13" borderId="0" xfId="0" applyFill="1" applyBorder="1" applyAlignment="1">
      <alignment horizontal="right"/>
    </xf>
    <xf numFmtId="0" fontId="0" fillId="13" borderId="0" xfId="0" applyFill="1"/>
    <xf numFmtId="0" fontId="0" fillId="3" borderId="0" xfId="0" applyFill="1" applyBorder="1" applyAlignment="1">
      <alignment horizontal="righ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externalLink" Target="externalLinks/externalLink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externalLink" Target="externalLinks/externalLink1.xml"/><Relationship Id="rId62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externalLink" Target="externalLinks/externalLink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externalLink" Target="externalLinks/externalLink4.xml"/><Relationship Id="rId61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externalLink" Target="externalLinks/externalLink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tiff"/><Relationship Id="rId2" Type="http://schemas.openxmlformats.org/officeDocument/2006/relationships/image" Target="../media/image4.tiff"/><Relationship Id="rId1" Type="http://schemas.openxmlformats.org/officeDocument/2006/relationships/image" Target="../media/image3.tiff"/><Relationship Id="rId6" Type="http://schemas.openxmlformats.org/officeDocument/2006/relationships/image" Target="../media/image8.tiff"/><Relationship Id="rId5" Type="http://schemas.openxmlformats.org/officeDocument/2006/relationships/image" Target="../media/image7.tiff"/><Relationship Id="rId4" Type="http://schemas.openxmlformats.org/officeDocument/2006/relationships/image" Target="../media/image6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tiff"/><Relationship Id="rId1" Type="http://schemas.openxmlformats.org/officeDocument/2006/relationships/image" Target="../media/image10.tiff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tiff"/><Relationship Id="rId13" Type="http://schemas.openxmlformats.org/officeDocument/2006/relationships/image" Target="../media/image24.tiff"/><Relationship Id="rId3" Type="http://schemas.openxmlformats.org/officeDocument/2006/relationships/image" Target="../media/image14.tiff"/><Relationship Id="rId7" Type="http://schemas.openxmlformats.org/officeDocument/2006/relationships/image" Target="../media/image18.tiff"/><Relationship Id="rId12" Type="http://schemas.openxmlformats.org/officeDocument/2006/relationships/image" Target="../media/image23.tiff"/><Relationship Id="rId2" Type="http://schemas.openxmlformats.org/officeDocument/2006/relationships/image" Target="../media/image13.tiff"/><Relationship Id="rId1" Type="http://schemas.openxmlformats.org/officeDocument/2006/relationships/image" Target="../media/image12.tiff"/><Relationship Id="rId6" Type="http://schemas.openxmlformats.org/officeDocument/2006/relationships/image" Target="../media/image17.tiff"/><Relationship Id="rId11" Type="http://schemas.openxmlformats.org/officeDocument/2006/relationships/image" Target="../media/image22.tiff"/><Relationship Id="rId5" Type="http://schemas.openxmlformats.org/officeDocument/2006/relationships/image" Target="../media/image16.tiff"/><Relationship Id="rId10" Type="http://schemas.openxmlformats.org/officeDocument/2006/relationships/image" Target="../media/image21.tiff"/><Relationship Id="rId4" Type="http://schemas.openxmlformats.org/officeDocument/2006/relationships/image" Target="../media/image15.tiff"/><Relationship Id="rId9" Type="http://schemas.openxmlformats.org/officeDocument/2006/relationships/image" Target="../media/image20.tiff"/><Relationship Id="rId14" Type="http://schemas.openxmlformats.org/officeDocument/2006/relationships/image" Target="../media/image25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.tiff"/><Relationship Id="rId2" Type="http://schemas.openxmlformats.org/officeDocument/2006/relationships/image" Target="../media/image28.tiff"/><Relationship Id="rId1" Type="http://schemas.openxmlformats.org/officeDocument/2006/relationships/image" Target="../media/image27.tiff"/><Relationship Id="rId6" Type="http://schemas.openxmlformats.org/officeDocument/2006/relationships/image" Target="../media/image32.tiff"/><Relationship Id="rId5" Type="http://schemas.openxmlformats.org/officeDocument/2006/relationships/image" Target="../media/image31.tiff"/><Relationship Id="rId4" Type="http://schemas.openxmlformats.org/officeDocument/2006/relationships/image" Target="../media/image30.tiff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tiff"/><Relationship Id="rId13" Type="http://schemas.openxmlformats.org/officeDocument/2006/relationships/image" Target="../media/image41.tiff"/><Relationship Id="rId3" Type="http://schemas.openxmlformats.org/officeDocument/2006/relationships/image" Target="../media/image18.tiff"/><Relationship Id="rId7" Type="http://schemas.openxmlformats.org/officeDocument/2006/relationships/image" Target="../media/image35.tiff"/><Relationship Id="rId12" Type="http://schemas.openxmlformats.org/officeDocument/2006/relationships/image" Target="../media/image40.tiff"/><Relationship Id="rId2" Type="http://schemas.openxmlformats.org/officeDocument/2006/relationships/image" Target="../media/image15.tiff"/><Relationship Id="rId1" Type="http://schemas.openxmlformats.org/officeDocument/2006/relationships/image" Target="../media/image14.tiff"/><Relationship Id="rId6" Type="http://schemas.openxmlformats.org/officeDocument/2006/relationships/image" Target="../media/image34.tiff"/><Relationship Id="rId11" Type="http://schemas.openxmlformats.org/officeDocument/2006/relationships/image" Target="../media/image39.tiff"/><Relationship Id="rId5" Type="http://schemas.openxmlformats.org/officeDocument/2006/relationships/image" Target="../media/image33.tiff"/><Relationship Id="rId10" Type="http://schemas.openxmlformats.org/officeDocument/2006/relationships/image" Target="../media/image38.tiff"/><Relationship Id="rId4" Type="http://schemas.openxmlformats.org/officeDocument/2006/relationships/image" Target="../media/image19.tiff"/><Relationship Id="rId9" Type="http://schemas.openxmlformats.org/officeDocument/2006/relationships/image" Target="../media/image37.tiff"/><Relationship Id="rId14" Type="http://schemas.openxmlformats.org/officeDocument/2006/relationships/image" Target="../media/image25.tiff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4.jpeg"/><Relationship Id="rId2" Type="http://schemas.openxmlformats.org/officeDocument/2006/relationships/image" Target="../media/image43.jpeg"/><Relationship Id="rId1" Type="http://schemas.openxmlformats.org/officeDocument/2006/relationships/image" Target="../media/image42.jpeg"/><Relationship Id="rId4" Type="http://schemas.openxmlformats.org/officeDocument/2006/relationships/image" Target="../media/image45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47.tiff"/><Relationship Id="rId1" Type="http://schemas.openxmlformats.org/officeDocument/2006/relationships/image" Target="../media/image46.jpeg"/><Relationship Id="rId6" Type="http://schemas.openxmlformats.org/officeDocument/2006/relationships/image" Target="../media/image51.jpeg"/><Relationship Id="rId5" Type="http://schemas.openxmlformats.org/officeDocument/2006/relationships/image" Target="../media/image50.jpeg"/><Relationship Id="rId4" Type="http://schemas.openxmlformats.org/officeDocument/2006/relationships/image" Target="../media/image49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4.jpeg"/><Relationship Id="rId2" Type="http://schemas.openxmlformats.org/officeDocument/2006/relationships/image" Target="../media/image53.jpeg"/><Relationship Id="rId1" Type="http://schemas.openxmlformats.org/officeDocument/2006/relationships/image" Target="../media/image52.jpeg"/><Relationship Id="rId6" Type="http://schemas.openxmlformats.org/officeDocument/2006/relationships/image" Target="../media/image57.jpeg"/><Relationship Id="rId5" Type="http://schemas.openxmlformats.org/officeDocument/2006/relationships/image" Target="../media/image56.jpeg"/><Relationship Id="rId4" Type="http://schemas.openxmlformats.org/officeDocument/2006/relationships/image" Target="../media/image55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0.png"/><Relationship Id="rId2" Type="http://schemas.openxmlformats.org/officeDocument/2006/relationships/image" Target="../media/image59.png"/><Relationship Id="rId1" Type="http://schemas.openxmlformats.org/officeDocument/2006/relationships/image" Target="../media/image58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2.jpeg"/><Relationship Id="rId1" Type="http://schemas.openxmlformats.org/officeDocument/2006/relationships/image" Target="../media/image6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5.tiff"/><Relationship Id="rId2" Type="http://schemas.openxmlformats.org/officeDocument/2006/relationships/image" Target="../media/image64.tiff"/><Relationship Id="rId1" Type="http://schemas.openxmlformats.org/officeDocument/2006/relationships/image" Target="../media/image63.tif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68.tiff"/><Relationship Id="rId2" Type="http://schemas.openxmlformats.org/officeDocument/2006/relationships/image" Target="../media/image67.tiff"/><Relationship Id="rId1" Type="http://schemas.openxmlformats.org/officeDocument/2006/relationships/image" Target="../media/image66.tiff"/><Relationship Id="rId6" Type="http://schemas.openxmlformats.org/officeDocument/2006/relationships/image" Target="../media/image71.tiff"/><Relationship Id="rId5" Type="http://schemas.openxmlformats.org/officeDocument/2006/relationships/image" Target="../media/image70.tiff"/><Relationship Id="rId4" Type="http://schemas.openxmlformats.org/officeDocument/2006/relationships/image" Target="../media/image69.tiff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74.jpeg"/><Relationship Id="rId2" Type="http://schemas.openxmlformats.org/officeDocument/2006/relationships/image" Target="../media/image73.jpeg"/><Relationship Id="rId1" Type="http://schemas.openxmlformats.org/officeDocument/2006/relationships/image" Target="../media/image72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7.jpeg"/><Relationship Id="rId2" Type="http://schemas.openxmlformats.org/officeDocument/2006/relationships/image" Target="../media/image76.jpeg"/><Relationship Id="rId1" Type="http://schemas.openxmlformats.org/officeDocument/2006/relationships/image" Target="../media/image75.jpeg"/><Relationship Id="rId4" Type="http://schemas.openxmlformats.org/officeDocument/2006/relationships/image" Target="../media/image78.jpeg"/></Relationships>
</file>

<file path=xl/drawings/_rels/drawing18.xml.rels><?xml version="1.0" encoding="UTF-8" standalone="yes"?>
<Relationships xmlns="http://schemas.openxmlformats.org/package/2006/relationships"><Relationship Id="rId8" Type="http://schemas.openxmlformats.org/officeDocument/2006/relationships/image" Target="../media/image86.jpeg"/><Relationship Id="rId3" Type="http://schemas.openxmlformats.org/officeDocument/2006/relationships/image" Target="../media/image81.jpeg"/><Relationship Id="rId7" Type="http://schemas.openxmlformats.org/officeDocument/2006/relationships/image" Target="../media/image85.jpeg"/><Relationship Id="rId2" Type="http://schemas.openxmlformats.org/officeDocument/2006/relationships/image" Target="../media/image80.jpeg"/><Relationship Id="rId1" Type="http://schemas.openxmlformats.org/officeDocument/2006/relationships/image" Target="../media/image79.jpeg"/><Relationship Id="rId6" Type="http://schemas.openxmlformats.org/officeDocument/2006/relationships/image" Target="../media/image84.jpeg"/><Relationship Id="rId5" Type="http://schemas.openxmlformats.org/officeDocument/2006/relationships/image" Target="../media/image83.jpeg"/><Relationship Id="rId4" Type="http://schemas.openxmlformats.org/officeDocument/2006/relationships/image" Target="../media/image82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7.tiff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90.tiff"/><Relationship Id="rId2" Type="http://schemas.openxmlformats.org/officeDocument/2006/relationships/image" Target="../media/image89.tiff"/><Relationship Id="rId1" Type="http://schemas.openxmlformats.org/officeDocument/2006/relationships/image" Target="../media/image88.tiff"/><Relationship Id="rId6" Type="http://schemas.openxmlformats.org/officeDocument/2006/relationships/image" Target="../media/image93.tiff"/><Relationship Id="rId5" Type="http://schemas.openxmlformats.org/officeDocument/2006/relationships/image" Target="../media/image92.tiff"/><Relationship Id="rId4" Type="http://schemas.openxmlformats.org/officeDocument/2006/relationships/image" Target="../media/image91.tiff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4.tiff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95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907</xdr:colOff>
      <xdr:row>5</xdr:row>
      <xdr:rowOff>18142</xdr:rowOff>
    </xdr:from>
    <xdr:to>
      <xdr:col>7</xdr:col>
      <xdr:colOff>314575</xdr:colOff>
      <xdr:row>23</xdr:row>
      <xdr:rowOff>65313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6478" y="925285"/>
          <a:ext cx="3352597" cy="3312885"/>
        </a:xfrm>
        <a:prstGeom prst="rect">
          <a:avLst/>
        </a:prstGeom>
      </xdr:spPr>
    </xdr:pic>
    <xdr:clientData/>
  </xdr:twoCellAnchor>
  <xdr:twoCellAnchor editAs="oneCell">
    <xdr:from>
      <xdr:col>8</xdr:col>
      <xdr:colOff>353786</xdr:colOff>
      <xdr:row>5</xdr:row>
      <xdr:rowOff>18143</xdr:rowOff>
    </xdr:from>
    <xdr:to>
      <xdr:col>14</xdr:col>
      <xdr:colOff>27215</xdr:colOff>
      <xdr:row>23</xdr:row>
      <xdr:rowOff>72572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6072" y="925286"/>
          <a:ext cx="3320143" cy="33201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412750</xdr:colOff>
      <xdr:row>3</xdr:row>
      <xdr:rowOff>142875</xdr:rowOff>
    </xdr:from>
    <xdr:to>
      <xdr:col>11</xdr:col>
      <xdr:colOff>151080</xdr:colOff>
      <xdr:row>18</xdr:row>
      <xdr:rowOff>313568</xdr:rowOff>
    </xdr:to>
    <xdr:grpSp>
      <xdr:nvGrpSpPr>
        <xdr:cNvPr id="61" name="Group 60"/>
        <xdr:cNvGrpSpPr/>
      </xdr:nvGrpSpPr>
      <xdr:grpSpPr>
        <a:xfrm>
          <a:off x="412750" y="1095375"/>
          <a:ext cx="6374080" cy="4933193"/>
          <a:chOff x="2853115" y="422674"/>
          <a:chExt cx="6374080" cy="4933193"/>
        </a:xfrm>
      </xdr:grpSpPr>
      <xdr:pic>
        <xdr:nvPicPr>
          <xdr:cNvPr id="62" name="Picture 61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319" t="796" r="9345" b="17176"/>
          <a:stretch/>
        </xdr:blipFill>
        <xdr:spPr>
          <a:xfrm>
            <a:off x="3787266" y="701098"/>
            <a:ext cx="5439929" cy="4654769"/>
          </a:xfrm>
          <a:prstGeom prst="rect">
            <a:avLst/>
          </a:prstGeom>
        </xdr:spPr>
      </xdr:pic>
      <xdr:sp macro="" textlink="">
        <xdr:nvSpPr>
          <xdr:cNvPr id="63" name="TextBox 4"/>
          <xdr:cNvSpPr txBox="1"/>
        </xdr:nvSpPr>
        <xdr:spPr>
          <a:xfrm rot="16200000">
            <a:off x="5360771" y="1245101"/>
            <a:ext cx="83046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Ctrl</a:t>
            </a:r>
          </a:p>
        </xdr:txBody>
      </xdr:sp>
      <xdr:sp macro="" textlink="">
        <xdr:nvSpPr>
          <xdr:cNvPr id="64" name="TextBox 6"/>
          <xdr:cNvSpPr txBox="1"/>
        </xdr:nvSpPr>
        <xdr:spPr>
          <a:xfrm rot="16200000">
            <a:off x="6101235" y="1248613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5" name="TextBox 7"/>
          <xdr:cNvSpPr txBox="1"/>
        </xdr:nvSpPr>
        <xdr:spPr>
          <a:xfrm rot="16200000">
            <a:off x="4542406" y="1246219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cec-1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6" name="TextBox 9"/>
          <xdr:cNvSpPr txBox="1"/>
        </xdr:nvSpPr>
        <xdr:spPr>
          <a:xfrm rot="16200000">
            <a:off x="3931970" y="1042888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tmyb-1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7" name="TextBox 10"/>
          <xdr:cNvSpPr txBox="1"/>
        </xdr:nvSpPr>
        <xdr:spPr>
          <a:xfrm rot="16200000">
            <a:off x="6503721" y="1239606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dpff-1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8" name="TextBox 11"/>
          <xdr:cNvSpPr txBox="1"/>
        </xdr:nvSpPr>
        <xdr:spPr>
          <a:xfrm rot="16200000">
            <a:off x="6864834" y="1246220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fcp-1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9" name="TextBox 12"/>
          <xdr:cNvSpPr txBox="1"/>
        </xdr:nvSpPr>
        <xdr:spPr>
          <a:xfrm rot="16200000">
            <a:off x="7235899" y="1239605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grh-1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0" name="TextBox 13"/>
          <xdr:cNvSpPr txBox="1"/>
        </xdr:nvSpPr>
        <xdr:spPr>
          <a:xfrm rot="16200000">
            <a:off x="7647264" y="1246219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lin-9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1" name="TextBox 15"/>
          <xdr:cNvSpPr txBox="1"/>
        </xdr:nvSpPr>
        <xdr:spPr>
          <a:xfrm>
            <a:off x="3233096" y="141437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72" name="TextBox 16"/>
          <xdr:cNvSpPr txBox="1"/>
        </xdr:nvSpPr>
        <xdr:spPr>
          <a:xfrm>
            <a:off x="3233096" y="1878404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73" name="TextBox 17"/>
          <xdr:cNvSpPr txBox="1"/>
        </xdr:nvSpPr>
        <xdr:spPr>
          <a:xfrm>
            <a:off x="3233096" y="380197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74" name="TextBox 18"/>
          <xdr:cNvSpPr txBox="1"/>
        </xdr:nvSpPr>
        <xdr:spPr>
          <a:xfrm>
            <a:off x="3233096" y="426600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75" name="TextBox 20"/>
          <xdr:cNvSpPr txBox="1"/>
        </xdr:nvSpPr>
        <xdr:spPr>
          <a:xfrm>
            <a:off x="2853115" y="2289712"/>
            <a:ext cx="153748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Non-specific</a:t>
            </a:r>
          </a:p>
        </xdr:txBody>
      </xdr:sp>
      <xdr:sp macro="" textlink="">
        <xdr:nvSpPr>
          <xdr:cNvPr id="76" name="TextBox 21"/>
          <xdr:cNvSpPr txBox="1"/>
        </xdr:nvSpPr>
        <xdr:spPr>
          <a:xfrm>
            <a:off x="2853115" y="4710625"/>
            <a:ext cx="153748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Non-specific</a:t>
            </a:r>
          </a:p>
        </xdr:txBody>
      </xdr:sp>
      <xdr:sp macro="" textlink="">
        <xdr:nvSpPr>
          <xdr:cNvPr id="77" name="TextBox 22"/>
          <xdr:cNvSpPr txBox="1"/>
        </xdr:nvSpPr>
        <xdr:spPr>
          <a:xfrm rot="16200000">
            <a:off x="4538569" y="3570153"/>
            <a:ext cx="83046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8" name="TextBox 23"/>
          <xdr:cNvSpPr txBox="1"/>
        </xdr:nvSpPr>
        <xdr:spPr>
          <a:xfrm rot="16200000">
            <a:off x="5338707" y="3558038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pfs-2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9" name="TextBox 24"/>
          <xdr:cNvSpPr txBox="1"/>
        </xdr:nvSpPr>
        <xdr:spPr>
          <a:xfrm rot="16200000">
            <a:off x="5760040" y="3564652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sde-2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0" name="TextBox 25"/>
          <xdr:cNvSpPr txBox="1"/>
        </xdr:nvSpPr>
        <xdr:spPr>
          <a:xfrm rot="16200000">
            <a:off x="5911972" y="3357476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sel-13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1" name="TextBox 26"/>
          <xdr:cNvSpPr txBox="1"/>
        </xdr:nvSpPr>
        <xdr:spPr>
          <a:xfrm rot="16200000">
            <a:off x="6519973" y="3558037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sma-9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2" name="TextBox 27"/>
          <xdr:cNvSpPr txBox="1"/>
        </xdr:nvSpPr>
        <xdr:spPr>
          <a:xfrm rot="16200000">
            <a:off x="6894445" y="356465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taf-3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3" name="TextBox 28"/>
          <xdr:cNvSpPr txBox="1"/>
        </xdr:nvSpPr>
        <xdr:spPr>
          <a:xfrm rot="16200000">
            <a:off x="7104889" y="3401560"/>
            <a:ext cx="115441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mtcl-1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4" name="TextBox 29"/>
          <xdr:cNvSpPr txBox="1"/>
        </xdr:nvSpPr>
        <xdr:spPr>
          <a:xfrm rot="16200000">
            <a:off x="7677419" y="3564650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zfh-2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5" name="TextBox 30"/>
          <xdr:cNvSpPr txBox="1"/>
        </xdr:nvSpPr>
        <xdr:spPr>
          <a:xfrm rot="16200000">
            <a:off x="7953412" y="3434751"/>
            <a:ext cx="104393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6" name="TextBox 31"/>
          <xdr:cNvSpPr txBox="1"/>
        </xdr:nvSpPr>
        <xdr:spPr>
          <a:xfrm rot="16200000">
            <a:off x="3869546" y="3268720"/>
            <a:ext cx="143337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mel-28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7" name="TextBox 32"/>
          <xdr:cNvSpPr txBox="1"/>
        </xdr:nvSpPr>
        <xdr:spPr>
          <a:xfrm rot="16200000">
            <a:off x="4842740" y="3454393"/>
            <a:ext cx="1050555" cy="3500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pbrm-1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8" name="TextBox 35"/>
          <xdr:cNvSpPr txBox="1"/>
        </xdr:nvSpPr>
        <xdr:spPr>
          <a:xfrm>
            <a:off x="5928716" y="422674"/>
            <a:ext cx="1493520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</xdr:grpSp>
    <xdr:clientData/>
  </xdr:twoCellAnchor>
  <xdr:twoCellAnchor>
    <xdr:from>
      <xdr:col>25</xdr:col>
      <xdr:colOff>365125</xdr:colOff>
      <xdr:row>4</xdr:row>
      <xdr:rowOff>95250</xdr:rowOff>
    </xdr:from>
    <xdr:to>
      <xdr:col>36</xdr:col>
      <xdr:colOff>182819</xdr:colOff>
      <xdr:row>16</xdr:row>
      <xdr:rowOff>314697</xdr:rowOff>
    </xdr:to>
    <xdr:grpSp>
      <xdr:nvGrpSpPr>
        <xdr:cNvPr id="89" name="Group 88"/>
        <xdr:cNvGrpSpPr/>
      </xdr:nvGrpSpPr>
      <xdr:grpSpPr>
        <a:xfrm>
          <a:off x="15446375" y="1365250"/>
          <a:ext cx="6453444" cy="4029447"/>
          <a:chOff x="2853115" y="849394"/>
          <a:chExt cx="6453444" cy="4029447"/>
        </a:xfrm>
      </xdr:grpSpPr>
      <xdr:pic>
        <xdr:nvPicPr>
          <xdr:cNvPr id="90" name="Picture 89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774" t="8975" r="14098" b="26175"/>
          <a:stretch/>
        </xdr:blipFill>
        <xdr:spPr>
          <a:xfrm>
            <a:off x="3826474" y="1149237"/>
            <a:ext cx="5480085" cy="3729604"/>
          </a:xfrm>
          <a:prstGeom prst="rect">
            <a:avLst/>
          </a:prstGeom>
        </xdr:spPr>
      </xdr:pic>
      <xdr:sp macro="" textlink="">
        <xdr:nvSpPr>
          <xdr:cNvPr id="91" name="TextBox 4"/>
          <xdr:cNvSpPr txBox="1"/>
        </xdr:nvSpPr>
        <xdr:spPr>
          <a:xfrm rot="16200000">
            <a:off x="5360771" y="1580381"/>
            <a:ext cx="83046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Ctrl</a:t>
            </a:r>
          </a:p>
        </xdr:txBody>
      </xdr:sp>
      <xdr:sp macro="" textlink="">
        <xdr:nvSpPr>
          <xdr:cNvPr id="92" name="TextBox 6"/>
          <xdr:cNvSpPr txBox="1"/>
        </xdr:nvSpPr>
        <xdr:spPr>
          <a:xfrm rot="16200000">
            <a:off x="6101235" y="1583893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3" name="TextBox 7"/>
          <xdr:cNvSpPr txBox="1"/>
        </xdr:nvSpPr>
        <xdr:spPr>
          <a:xfrm rot="16200000">
            <a:off x="4542406" y="1581499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cec-1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4" name="TextBox 9"/>
          <xdr:cNvSpPr txBox="1"/>
        </xdr:nvSpPr>
        <xdr:spPr>
          <a:xfrm rot="16200000">
            <a:off x="3931970" y="1378168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tmyb-1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5" name="TextBox 10"/>
          <xdr:cNvSpPr txBox="1"/>
        </xdr:nvSpPr>
        <xdr:spPr>
          <a:xfrm rot="16200000">
            <a:off x="6503721" y="1574886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dpff-1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6" name="TextBox 11"/>
          <xdr:cNvSpPr txBox="1"/>
        </xdr:nvSpPr>
        <xdr:spPr>
          <a:xfrm rot="16200000">
            <a:off x="6925794" y="1581500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fcp-1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7" name="TextBox 12"/>
          <xdr:cNvSpPr txBox="1"/>
        </xdr:nvSpPr>
        <xdr:spPr>
          <a:xfrm rot="16200000">
            <a:off x="7296859" y="1574885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grh-1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8" name="TextBox 13"/>
          <xdr:cNvSpPr txBox="1"/>
        </xdr:nvSpPr>
        <xdr:spPr>
          <a:xfrm rot="16200000">
            <a:off x="7708224" y="1581499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lin-9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9" name="TextBox 15"/>
          <xdr:cNvSpPr txBox="1"/>
        </xdr:nvSpPr>
        <xdr:spPr>
          <a:xfrm>
            <a:off x="3233096" y="196301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100" name="TextBox 16"/>
          <xdr:cNvSpPr txBox="1"/>
        </xdr:nvSpPr>
        <xdr:spPr>
          <a:xfrm>
            <a:off x="3233096" y="2294964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101" name="TextBox 17"/>
          <xdr:cNvSpPr txBox="1"/>
        </xdr:nvSpPr>
        <xdr:spPr>
          <a:xfrm>
            <a:off x="3233096" y="371053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102" name="TextBox 18"/>
          <xdr:cNvSpPr txBox="1"/>
        </xdr:nvSpPr>
        <xdr:spPr>
          <a:xfrm>
            <a:off x="3233096" y="406280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103" name="TextBox 20"/>
          <xdr:cNvSpPr txBox="1"/>
        </xdr:nvSpPr>
        <xdr:spPr>
          <a:xfrm>
            <a:off x="2853115" y="2645312"/>
            <a:ext cx="153748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Non-specific</a:t>
            </a:r>
          </a:p>
        </xdr:txBody>
      </xdr:sp>
      <xdr:sp macro="" textlink="">
        <xdr:nvSpPr>
          <xdr:cNvPr id="104" name="TextBox 21"/>
          <xdr:cNvSpPr txBox="1"/>
        </xdr:nvSpPr>
        <xdr:spPr>
          <a:xfrm>
            <a:off x="2853115" y="4365185"/>
            <a:ext cx="153748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Non-specific</a:t>
            </a:r>
          </a:p>
        </xdr:txBody>
      </xdr:sp>
      <xdr:sp macro="" textlink="">
        <xdr:nvSpPr>
          <xdr:cNvPr id="105" name="TextBox 22"/>
          <xdr:cNvSpPr txBox="1"/>
        </xdr:nvSpPr>
        <xdr:spPr>
          <a:xfrm rot="16200000">
            <a:off x="4538569" y="3570153"/>
            <a:ext cx="83046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6" name="TextBox 23"/>
          <xdr:cNvSpPr txBox="1"/>
        </xdr:nvSpPr>
        <xdr:spPr>
          <a:xfrm rot="16200000">
            <a:off x="5338707" y="3558038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pfs-2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7" name="TextBox 24"/>
          <xdr:cNvSpPr txBox="1"/>
        </xdr:nvSpPr>
        <xdr:spPr>
          <a:xfrm rot="16200000">
            <a:off x="5760040" y="3564652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sde-2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8" name="TextBox 25"/>
          <xdr:cNvSpPr txBox="1"/>
        </xdr:nvSpPr>
        <xdr:spPr>
          <a:xfrm rot="16200000">
            <a:off x="5911972" y="3357476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sel-13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9" name="TextBox 26"/>
          <xdr:cNvSpPr txBox="1"/>
        </xdr:nvSpPr>
        <xdr:spPr>
          <a:xfrm rot="16200000">
            <a:off x="6519973" y="3558037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sma-9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0" name="TextBox 27"/>
          <xdr:cNvSpPr txBox="1"/>
        </xdr:nvSpPr>
        <xdr:spPr>
          <a:xfrm rot="16200000">
            <a:off x="6894445" y="356465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taf-3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1" name="TextBox 28"/>
          <xdr:cNvSpPr txBox="1"/>
        </xdr:nvSpPr>
        <xdr:spPr>
          <a:xfrm rot="16200000">
            <a:off x="7104889" y="3401560"/>
            <a:ext cx="115441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mtcl-1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2" name="TextBox 29"/>
          <xdr:cNvSpPr txBox="1"/>
        </xdr:nvSpPr>
        <xdr:spPr>
          <a:xfrm rot="16200000">
            <a:off x="7677419" y="3564650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zfh-2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3" name="TextBox 30"/>
          <xdr:cNvSpPr txBox="1"/>
        </xdr:nvSpPr>
        <xdr:spPr>
          <a:xfrm rot="16200000">
            <a:off x="7953412" y="3434751"/>
            <a:ext cx="104393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4" name="TextBox 31"/>
          <xdr:cNvSpPr txBox="1"/>
        </xdr:nvSpPr>
        <xdr:spPr>
          <a:xfrm rot="16200000">
            <a:off x="3869546" y="3268720"/>
            <a:ext cx="143337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mel-28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5" name="TextBox 32"/>
          <xdr:cNvSpPr txBox="1"/>
        </xdr:nvSpPr>
        <xdr:spPr>
          <a:xfrm rot="16200000">
            <a:off x="4842740" y="3454393"/>
            <a:ext cx="1050555" cy="3500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pbrm-1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6" name="TextBox 35"/>
          <xdr:cNvSpPr txBox="1"/>
        </xdr:nvSpPr>
        <xdr:spPr>
          <a:xfrm>
            <a:off x="5928716" y="849394"/>
            <a:ext cx="1493520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</xdr:grpSp>
    <xdr:clientData/>
  </xdr:twoCellAnchor>
  <xdr:twoCellAnchor>
    <xdr:from>
      <xdr:col>0</xdr:col>
      <xdr:colOff>190500</xdr:colOff>
      <xdr:row>23</xdr:row>
      <xdr:rowOff>15875</xdr:rowOff>
    </xdr:from>
    <xdr:to>
      <xdr:col>10</xdr:col>
      <xdr:colOff>465522</xdr:colOff>
      <xdr:row>38</xdr:row>
      <xdr:rowOff>42780</xdr:rowOff>
    </xdr:to>
    <xdr:grpSp>
      <xdr:nvGrpSpPr>
        <xdr:cNvPr id="117" name="Group 116"/>
        <xdr:cNvGrpSpPr/>
      </xdr:nvGrpSpPr>
      <xdr:grpSpPr>
        <a:xfrm>
          <a:off x="190500" y="7318375"/>
          <a:ext cx="6307522" cy="4789405"/>
          <a:chOff x="2853115" y="412514"/>
          <a:chExt cx="6307522" cy="4789405"/>
        </a:xfrm>
      </xdr:grpSpPr>
      <xdr:pic>
        <xdr:nvPicPr>
          <xdr:cNvPr id="118" name="Picture 117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451" r="6839" b="16266"/>
          <a:stretch/>
        </xdr:blipFill>
        <xdr:spPr>
          <a:xfrm>
            <a:off x="3902882" y="629374"/>
            <a:ext cx="5257755" cy="4572545"/>
          </a:xfrm>
          <a:prstGeom prst="rect">
            <a:avLst/>
          </a:prstGeom>
        </xdr:spPr>
      </xdr:pic>
      <xdr:sp macro="" textlink="">
        <xdr:nvSpPr>
          <xdr:cNvPr id="119" name="TextBox 4"/>
          <xdr:cNvSpPr txBox="1"/>
        </xdr:nvSpPr>
        <xdr:spPr>
          <a:xfrm rot="16200000">
            <a:off x="5360771" y="1163821"/>
            <a:ext cx="83046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Ctrl</a:t>
            </a:r>
          </a:p>
        </xdr:txBody>
      </xdr:sp>
      <xdr:sp macro="" textlink="">
        <xdr:nvSpPr>
          <xdr:cNvPr id="120" name="TextBox 6"/>
          <xdr:cNvSpPr txBox="1"/>
        </xdr:nvSpPr>
        <xdr:spPr>
          <a:xfrm rot="16200000">
            <a:off x="6101235" y="1167333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1" name="TextBox 7"/>
          <xdr:cNvSpPr txBox="1"/>
        </xdr:nvSpPr>
        <xdr:spPr>
          <a:xfrm rot="16200000">
            <a:off x="4542406" y="1164939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cec-1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2" name="TextBox 9"/>
          <xdr:cNvSpPr txBox="1"/>
        </xdr:nvSpPr>
        <xdr:spPr>
          <a:xfrm rot="16200000">
            <a:off x="3972610" y="961608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tmyb-1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3" name="TextBox 10"/>
          <xdr:cNvSpPr txBox="1"/>
        </xdr:nvSpPr>
        <xdr:spPr>
          <a:xfrm rot="16200000">
            <a:off x="6503721" y="1158326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dpff-1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4" name="TextBox 11"/>
          <xdr:cNvSpPr txBox="1"/>
        </xdr:nvSpPr>
        <xdr:spPr>
          <a:xfrm rot="16200000">
            <a:off x="6905474" y="1164940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fcp-1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5" name="TextBox 12"/>
          <xdr:cNvSpPr txBox="1"/>
        </xdr:nvSpPr>
        <xdr:spPr>
          <a:xfrm rot="16200000">
            <a:off x="7256219" y="1158325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grh-1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6" name="TextBox 13"/>
          <xdr:cNvSpPr txBox="1"/>
        </xdr:nvSpPr>
        <xdr:spPr>
          <a:xfrm rot="16200000">
            <a:off x="7677744" y="1164939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lin-9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7" name="TextBox 15"/>
          <xdr:cNvSpPr txBox="1"/>
        </xdr:nvSpPr>
        <xdr:spPr>
          <a:xfrm>
            <a:off x="3233096" y="141437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128" name="TextBox 16"/>
          <xdr:cNvSpPr txBox="1"/>
        </xdr:nvSpPr>
        <xdr:spPr>
          <a:xfrm>
            <a:off x="3233096" y="1827604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129" name="TextBox 17"/>
          <xdr:cNvSpPr txBox="1"/>
        </xdr:nvSpPr>
        <xdr:spPr>
          <a:xfrm>
            <a:off x="3233096" y="369021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130" name="TextBox 18"/>
          <xdr:cNvSpPr txBox="1"/>
        </xdr:nvSpPr>
        <xdr:spPr>
          <a:xfrm>
            <a:off x="3233096" y="411360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131" name="TextBox 20"/>
          <xdr:cNvSpPr txBox="1"/>
        </xdr:nvSpPr>
        <xdr:spPr>
          <a:xfrm>
            <a:off x="2853115" y="2188112"/>
            <a:ext cx="153748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Non-specific</a:t>
            </a:r>
          </a:p>
        </xdr:txBody>
      </xdr:sp>
      <xdr:sp macro="" textlink="">
        <xdr:nvSpPr>
          <xdr:cNvPr id="132" name="TextBox 21"/>
          <xdr:cNvSpPr txBox="1"/>
        </xdr:nvSpPr>
        <xdr:spPr>
          <a:xfrm>
            <a:off x="2853115" y="4548065"/>
            <a:ext cx="153748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Non-specific</a:t>
            </a:r>
          </a:p>
        </xdr:txBody>
      </xdr:sp>
      <xdr:sp macro="" textlink="">
        <xdr:nvSpPr>
          <xdr:cNvPr id="133" name="TextBox 22"/>
          <xdr:cNvSpPr txBox="1"/>
        </xdr:nvSpPr>
        <xdr:spPr>
          <a:xfrm rot="16200000">
            <a:off x="4569049" y="3570153"/>
            <a:ext cx="83046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4" name="TextBox 23"/>
          <xdr:cNvSpPr txBox="1"/>
        </xdr:nvSpPr>
        <xdr:spPr>
          <a:xfrm rot="16200000">
            <a:off x="5369187" y="3558038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pfs-2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5" name="TextBox 24"/>
          <xdr:cNvSpPr txBox="1"/>
        </xdr:nvSpPr>
        <xdr:spPr>
          <a:xfrm rot="16200000">
            <a:off x="5760040" y="3564652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sde-2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6" name="TextBox 25"/>
          <xdr:cNvSpPr txBox="1"/>
        </xdr:nvSpPr>
        <xdr:spPr>
          <a:xfrm rot="16200000">
            <a:off x="5911972" y="3357476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sel-13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7" name="TextBox 26"/>
          <xdr:cNvSpPr txBox="1"/>
        </xdr:nvSpPr>
        <xdr:spPr>
          <a:xfrm rot="16200000">
            <a:off x="6519973" y="3558037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sma-9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8" name="TextBox 27"/>
          <xdr:cNvSpPr txBox="1"/>
        </xdr:nvSpPr>
        <xdr:spPr>
          <a:xfrm rot="16200000">
            <a:off x="6894445" y="356465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taf-3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39" name="TextBox 28"/>
          <xdr:cNvSpPr txBox="1"/>
        </xdr:nvSpPr>
        <xdr:spPr>
          <a:xfrm rot="16200000">
            <a:off x="7104889" y="3401560"/>
            <a:ext cx="115441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mtcl-1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0" name="TextBox 29"/>
          <xdr:cNvSpPr txBox="1"/>
        </xdr:nvSpPr>
        <xdr:spPr>
          <a:xfrm rot="16200000">
            <a:off x="7677419" y="3564650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zfh-2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1" name="TextBox 30"/>
          <xdr:cNvSpPr txBox="1"/>
        </xdr:nvSpPr>
        <xdr:spPr>
          <a:xfrm rot="16200000">
            <a:off x="7953412" y="3434751"/>
            <a:ext cx="104393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2" name="TextBox 31"/>
          <xdr:cNvSpPr txBox="1"/>
        </xdr:nvSpPr>
        <xdr:spPr>
          <a:xfrm rot="16200000">
            <a:off x="3900026" y="3268720"/>
            <a:ext cx="143337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mel-28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3" name="TextBox 32"/>
          <xdr:cNvSpPr txBox="1"/>
        </xdr:nvSpPr>
        <xdr:spPr>
          <a:xfrm rot="16200000">
            <a:off x="4873220" y="3454393"/>
            <a:ext cx="1050555" cy="3500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pbrm-1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4" name="TextBox 35"/>
          <xdr:cNvSpPr txBox="1"/>
        </xdr:nvSpPr>
        <xdr:spPr>
          <a:xfrm>
            <a:off x="5928716" y="412514"/>
            <a:ext cx="1493520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</xdr:grpSp>
    <xdr:clientData/>
  </xdr:twoCellAnchor>
  <xdr:twoCellAnchor>
    <xdr:from>
      <xdr:col>11</xdr:col>
      <xdr:colOff>206375</xdr:colOff>
      <xdr:row>3</xdr:row>
      <xdr:rowOff>111125</xdr:rowOff>
    </xdr:from>
    <xdr:to>
      <xdr:col>21</xdr:col>
      <xdr:colOff>318459</xdr:colOff>
      <xdr:row>18</xdr:row>
      <xdr:rowOff>201059</xdr:rowOff>
    </xdr:to>
    <xdr:grpSp>
      <xdr:nvGrpSpPr>
        <xdr:cNvPr id="145" name="Group 144"/>
        <xdr:cNvGrpSpPr/>
      </xdr:nvGrpSpPr>
      <xdr:grpSpPr>
        <a:xfrm>
          <a:off x="6842125" y="1063625"/>
          <a:ext cx="6144584" cy="4852434"/>
          <a:chOff x="3233096" y="584411"/>
          <a:chExt cx="6144584" cy="4852434"/>
        </a:xfrm>
      </xdr:grpSpPr>
      <xdr:pic>
        <xdr:nvPicPr>
          <xdr:cNvPr id="146" name="Picture 145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7837" t="18759" r="4613" b="1453"/>
          <a:stretch/>
        </xdr:blipFill>
        <xdr:spPr>
          <a:xfrm>
            <a:off x="3877502" y="934643"/>
            <a:ext cx="5500178" cy="4502202"/>
          </a:xfrm>
          <a:prstGeom prst="rect">
            <a:avLst/>
          </a:prstGeom>
        </xdr:spPr>
      </xdr:pic>
      <xdr:sp macro="" textlink="">
        <xdr:nvSpPr>
          <xdr:cNvPr id="147" name="TextBox 4"/>
          <xdr:cNvSpPr txBox="1"/>
        </xdr:nvSpPr>
        <xdr:spPr>
          <a:xfrm rot="16200000">
            <a:off x="5404506" y="1414457"/>
            <a:ext cx="83046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Ctrl</a:t>
            </a:r>
          </a:p>
        </xdr:txBody>
      </xdr:sp>
      <xdr:sp macro="" textlink="">
        <xdr:nvSpPr>
          <xdr:cNvPr id="148" name="TextBox 6"/>
          <xdr:cNvSpPr txBox="1"/>
        </xdr:nvSpPr>
        <xdr:spPr>
          <a:xfrm rot="16200000">
            <a:off x="6144970" y="1417969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49" name="TextBox 7"/>
          <xdr:cNvSpPr txBox="1"/>
        </xdr:nvSpPr>
        <xdr:spPr>
          <a:xfrm rot="16200000">
            <a:off x="4586141" y="1415575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cec-1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0" name="TextBox 9"/>
          <xdr:cNvSpPr txBox="1"/>
        </xdr:nvSpPr>
        <xdr:spPr>
          <a:xfrm rot="16200000">
            <a:off x="4016345" y="1212244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tmyb-1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1" name="TextBox 10"/>
          <xdr:cNvSpPr txBox="1"/>
        </xdr:nvSpPr>
        <xdr:spPr>
          <a:xfrm rot="16200000">
            <a:off x="6547456" y="1408962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dpff-1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2" name="TextBox 11"/>
          <xdr:cNvSpPr txBox="1"/>
        </xdr:nvSpPr>
        <xdr:spPr>
          <a:xfrm rot="16200000">
            <a:off x="6949209" y="1415576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fcp-1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3" name="TextBox 12"/>
          <xdr:cNvSpPr txBox="1"/>
        </xdr:nvSpPr>
        <xdr:spPr>
          <a:xfrm rot="16200000">
            <a:off x="7299954" y="140896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grh-1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4" name="TextBox 13"/>
          <xdr:cNvSpPr txBox="1"/>
        </xdr:nvSpPr>
        <xdr:spPr>
          <a:xfrm rot="16200000">
            <a:off x="7721479" y="1415575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lin-9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55" name="TextBox 15"/>
          <xdr:cNvSpPr txBox="1"/>
        </xdr:nvSpPr>
        <xdr:spPr>
          <a:xfrm>
            <a:off x="3233096" y="206461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156" name="TextBox 16"/>
          <xdr:cNvSpPr txBox="1"/>
        </xdr:nvSpPr>
        <xdr:spPr>
          <a:xfrm>
            <a:off x="3233096" y="2477844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157" name="TextBox 17"/>
          <xdr:cNvSpPr txBox="1"/>
        </xdr:nvSpPr>
        <xdr:spPr>
          <a:xfrm>
            <a:off x="3233096" y="410677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158" name="TextBox 18"/>
          <xdr:cNvSpPr txBox="1"/>
        </xdr:nvSpPr>
        <xdr:spPr>
          <a:xfrm>
            <a:off x="3233096" y="453016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159" name="TextBox 22"/>
          <xdr:cNvSpPr txBox="1"/>
        </xdr:nvSpPr>
        <xdr:spPr>
          <a:xfrm rot="16200000">
            <a:off x="4569049" y="3570153"/>
            <a:ext cx="83046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0" name="TextBox 23"/>
          <xdr:cNvSpPr txBox="1"/>
        </xdr:nvSpPr>
        <xdr:spPr>
          <a:xfrm rot="16200000">
            <a:off x="5369187" y="3558038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pfs-2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1" name="TextBox 24"/>
          <xdr:cNvSpPr txBox="1"/>
        </xdr:nvSpPr>
        <xdr:spPr>
          <a:xfrm rot="16200000">
            <a:off x="5760040" y="3564652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sde-2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2" name="TextBox 25"/>
          <xdr:cNvSpPr txBox="1"/>
        </xdr:nvSpPr>
        <xdr:spPr>
          <a:xfrm rot="16200000">
            <a:off x="5911972" y="3357476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sel-13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3" name="TextBox 26"/>
          <xdr:cNvSpPr txBox="1"/>
        </xdr:nvSpPr>
        <xdr:spPr>
          <a:xfrm rot="16200000">
            <a:off x="6519973" y="3558037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sma-9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4" name="TextBox 27"/>
          <xdr:cNvSpPr txBox="1"/>
        </xdr:nvSpPr>
        <xdr:spPr>
          <a:xfrm rot="16200000">
            <a:off x="6894445" y="356465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taf-3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5" name="TextBox 28"/>
          <xdr:cNvSpPr txBox="1"/>
        </xdr:nvSpPr>
        <xdr:spPr>
          <a:xfrm rot="16200000">
            <a:off x="7104889" y="3401560"/>
            <a:ext cx="115441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mtcl-1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6" name="TextBox 29"/>
          <xdr:cNvSpPr txBox="1"/>
        </xdr:nvSpPr>
        <xdr:spPr>
          <a:xfrm rot="16200000">
            <a:off x="7677419" y="3564650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zfh-2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7" name="TextBox 30"/>
          <xdr:cNvSpPr txBox="1"/>
        </xdr:nvSpPr>
        <xdr:spPr>
          <a:xfrm rot="16200000">
            <a:off x="7953412" y="3434751"/>
            <a:ext cx="104393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8" name="TextBox 31"/>
          <xdr:cNvSpPr txBox="1"/>
        </xdr:nvSpPr>
        <xdr:spPr>
          <a:xfrm rot="16200000">
            <a:off x="3900026" y="3268720"/>
            <a:ext cx="143337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mel-28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69" name="TextBox 32"/>
          <xdr:cNvSpPr txBox="1"/>
        </xdr:nvSpPr>
        <xdr:spPr>
          <a:xfrm rot="16200000">
            <a:off x="4873220" y="3454393"/>
            <a:ext cx="1050555" cy="3500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pbrm-1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0" name="TextBox 35"/>
          <xdr:cNvSpPr txBox="1"/>
        </xdr:nvSpPr>
        <xdr:spPr>
          <a:xfrm>
            <a:off x="5880831" y="584411"/>
            <a:ext cx="1493520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IB: a-tubulin</a:t>
            </a:r>
          </a:p>
        </xdr:txBody>
      </xdr:sp>
      <xdr:sp macro="" textlink="">
        <xdr:nvSpPr>
          <xdr:cNvPr id="171" name="TextBox 43"/>
          <xdr:cNvSpPr txBox="1"/>
        </xdr:nvSpPr>
        <xdr:spPr>
          <a:xfrm>
            <a:off x="3243256" y="168869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172" name="TextBox 44"/>
          <xdr:cNvSpPr txBox="1"/>
        </xdr:nvSpPr>
        <xdr:spPr>
          <a:xfrm>
            <a:off x="3259202" y="375363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</xdr:grpSp>
    <xdr:clientData/>
  </xdr:twoCellAnchor>
  <xdr:twoCellAnchor>
    <xdr:from>
      <xdr:col>36</xdr:col>
      <xdr:colOff>230908</xdr:colOff>
      <xdr:row>3</xdr:row>
      <xdr:rowOff>8575</xdr:rowOff>
    </xdr:from>
    <xdr:to>
      <xdr:col>46</xdr:col>
      <xdr:colOff>353152</xdr:colOff>
      <xdr:row>19</xdr:row>
      <xdr:rowOff>3301</xdr:rowOff>
    </xdr:to>
    <xdr:grpSp>
      <xdr:nvGrpSpPr>
        <xdr:cNvPr id="173" name="Group 172"/>
        <xdr:cNvGrpSpPr/>
      </xdr:nvGrpSpPr>
      <xdr:grpSpPr>
        <a:xfrm>
          <a:off x="21947908" y="961075"/>
          <a:ext cx="6154744" cy="5074726"/>
          <a:chOff x="3233096" y="452331"/>
          <a:chExt cx="6154744" cy="5074726"/>
        </a:xfrm>
      </xdr:grpSpPr>
      <xdr:pic>
        <xdr:nvPicPr>
          <xdr:cNvPr id="174" name="Picture 173"/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365" t="9630" r="10950" b="4132"/>
          <a:stretch/>
        </xdr:blipFill>
        <xdr:spPr>
          <a:xfrm>
            <a:off x="3866478" y="714536"/>
            <a:ext cx="5521362" cy="4812521"/>
          </a:xfrm>
          <a:prstGeom prst="rect">
            <a:avLst/>
          </a:prstGeom>
        </xdr:spPr>
      </xdr:pic>
      <xdr:sp macro="" textlink="">
        <xdr:nvSpPr>
          <xdr:cNvPr id="175" name="TextBox 4"/>
          <xdr:cNvSpPr txBox="1"/>
        </xdr:nvSpPr>
        <xdr:spPr>
          <a:xfrm rot="16200000">
            <a:off x="5293944" y="1237912"/>
            <a:ext cx="83046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Ctrl</a:t>
            </a:r>
          </a:p>
        </xdr:txBody>
      </xdr:sp>
      <xdr:sp macro="" textlink="">
        <xdr:nvSpPr>
          <xdr:cNvPr id="176" name="TextBox 6"/>
          <xdr:cNvSpPr txBox="1"/>
        </xdr:nvSpPr>
        <xdr:spPr>
          <a:xfrm rot="16200000">
            <a:off x="6034408" y="1241424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7" name="TextBox 7"/>
          <xdr:cNvSpPr txBox="1"/>
        </xdr:nvSpPr>
        <xdr:spPr>
          <a:xfrm rot="16200000">
            <a:off x="4475579" y="1239030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cec-1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8" name="TextBox 9"/>
          <xdr:cNvSpPr txBox="1"/>
        </xdr:nvSpPr>
        <xdr:spPr>
          <a:xfrm rot="16200000">
            <a:off x="3905783" y="1035699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tmyb-1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9" name="TextBox 10"/>
          <xdr:cNvSpPr txBox="1"/>
        </xdr:nvSpPr>
        <xdr:spPr>
          <a:xfrm rot="16200000">
            <a:off x="6436894" y="1232417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dpff-1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0" name="TextBox 11"/>
          <xdr:cNvSpPr txBox="1"/>
        </xdr:nvSpPr>
        <xdr:spPr>
          <a:xfrm rot="16200000">
            <a:off x="6838647" y="123903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fcp-1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1" name="TextBox 12"/>
          <xdr:cNvSpPr txBox="1"/>
        </xdr:nvSpPr>
        <xdr:spPr>
          <a:xfrm rot="16200000">
            <a:off x="7189392" y="1232416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grh-1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2" name="TextBox 13"/>
          <xdr:cNvSpPr txBox="1"/>
        </xdr:nvSpPr>
        <xdr:spPr>
          <a:xfrm rot="16200000">
            <a:off x="7610917" y="1239030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lin-9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3" name="TextBox 15"/>
          <xdr:cNvSpPr txBox="1"/>
        </xdr:nvSpPr>
        <xdr:spPr>
          <a:xfrm>
            <a:off x="3233096" y="189189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184" name="TextBox 16"/>
          <xdr:cNvSpPr txBox="1"/>
        </xdr:nvSpPr>
        <xdr:spPr>
          <a:xfrm>
            <a:off x="3233096" y="2366084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185" name="TextBox 17"/>
          <xdr:cNvSpPr txBox="1"/>
        </xdr:nvSpPr>
        <xdr:spPr>
          <a:xfrm>
            <a:off x="3233096" y="415757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186" name="TextBox 18"/>
          <xdr:cNvSpPr txBox="1"/>
        </xdr:nvSpPr>
        <xdr:spPr>
          <a:xfrm>
            <a:off x="3233096" y="463176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187" name="TextBox 22"/>
          <xdr:cNvSpPr txBox="1"/>
        </xdr:nvSpPr>
        <xdr:spPr>
          <a:xfrm rot="16200000">
            <a:off x="4569049" y="3570153"/>
            <a:ext cx="83046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8" name="TextBox 23"/>
          <xdr:cNvSpPr txBox="1"/>
        </xdr:nvSpPr>
        <xdr:spPr>
          <a:xfrm rot="16200000">
            <a:off x="5369187" y="3558038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pfs-2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9" name="TextBox 24"/>
          <xdr:cNvSpPr txBox="1"/>
        </xdr:nvSpPr>
        <xdr:spPr>
          <a:xfrm rot="16200000">
            <a:off x="5760040" y="3564652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sde-2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0" name="TextBox 25"/>
          <xdr:cNvSpPr txBox="1"/>
        </xdr:nvSpPr>
        <xdr:spPr>
          <a:xfrm rot="16200000">
            <a:off x="5911972" y="3357476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sel-13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1" name="TextBox 26"/>
          <xdr:cNvSpPr txBox="1"/>
        </xdr:nvSpPr>
        <xdr:spPr>
          <a:xfrm rot="16200000">
            <a:off x="6519973" y="3558037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sma-9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2" name="TextBox 27"/>
          <xdr:cNvSpPr txBox="1"/>
        </xdr:nvSpPr>
        <xdr:spPr>
          <a:xfrm rot="16200000">
            <a:off x="6894445" y="356465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taf-3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3" name="TextBox 28"/>
          <xdr:cNvSpPr txBox="1"/>
        </xdr:nvSpPr>
        <xdr:spPr>
          <a:xfrm rot="16200000">
            <a:off x="7104889" y="3401560"/>
            <a:ext cx="115441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mtcl-1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4" name="TextBox 29"/>
          <xdr:cNvSpPr txBox="1"/>
        </xdr:nvSpPr>
        <xdr:spPr>
          <a:xfrm rot="16200000">
            <a:off x="7677419" y="3564650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zfh-2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5" name="TextBox 30"/>
          <xdr:cNvSpPr txBox="1"/>
        </xdr:nvSpPr>
        <xdr:spPr>
          <a:xfrm rot="16200000">
            <a:off x="7953412" y="3434751"/>
            <a:ext cx="104393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6" name="TextBox 31"/>
          <xdr:cNvSpPr txBox="1"/>
        </xdr:nvSpPr>
        <xdr:spPr>
          <a:xfrm rot="16200000">
            <a:off x="3900026" y="3268720"/>
            <a:ext cx="143337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mel-28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7" name="TextBox 32"/>
          <xdr:cNvSpPr txBox="1"/>
        </xdr:nvSpPr>
        <xdr:spPr>
          <a:xfrm rot="16200000">
            <a:off x="4873220" y="3454393"/>
            <a:ext cx="1050555" cy="3500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pbrm-1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8" name="TextBox 35"/>
          <xdr:cNvSpPr txBox="1"/>
        </xdr:nvSpPr>
        <xdr:spPr>
          <a:xfrm>
            <a:off x="5880831" y="452331"/>
            <a:ext cx="1493520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IB: a-tubulin</a:t>
            </a:r>
          </a:p>
        </xdr:txBody>
      </xdr:sp>
      <xdr:sp macro="" textlink="">
        <xdr:nvSpPr>
          <xdr:cNvPr id="199" name="TextBox 43"/>
          <xdr:cNvSpPr txBox="1"/>
        </xdr:nvSpPr>
        <xdr:spPr>
          <a:xfrm>
            <a:off x="3243256" y="144485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200" name="TextBox 44"/>
          <xdr:cNvSpPr txBox="1"/>
        </xdr:nvSpPr>
        <xdr:spPr>
          <a:xfrm>
            <a:off x="3259202" y="374347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</xdr:grpSp>
    <xdr:clientData/>
  </xdr:twoCellAnchor>
  <xdr:twoCellAnchor>
    <xdr:from>
      <xdr:col>11</xdr:col>
      <xdr:colOff>187614</xdr:colOff>
      <xdr:row>22</xdr:row>
      <xdr:rowOff>236682</xdr:rowOff>
    </xdr:from>
    <xdr:to>
      <xdr:col>21</xdr:col>
      <xdr:colOff>157458</xdr:colOff>
      <xdr:row>38</xdr:row>
      <xdr:rowOff>176713</xdr:rowOff>
    </xdr:to>
    <xdr:grpSp>
      <xdr:nvGrpSpPr>
        <xdr:cNvPr id="201" name="Group 200"/>
        <xdr:cNvGrpSpPr/>
      </xdr:nvGrpSpPr>
      <xdr:grpSpPr>
        <a:xfrm>
          <a:off x="6823364" y="7221682"/>
          <a:ext cx="6002344" cy="5020031"/>
          <a:chOff x="3334696" y="699559"/>
          <a:chExt cx="6002344" cy="5020031"/>
        </a:xfrm>
      </xdr:grpSpPr>
      <xdr:pic>
        <xdr:nvPicPr>
          <xdr:cNvPr id="202" name="Picture 201"/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474" t="2868" r="9210" b="17246"/>
          <a:stretch/>
        </xdr:blipFill>
        <xdr:spPr>
          <a:xfrm>
            <a:off x="3949809" y="1221254"/>
            <a:ext cx="5387231" cy="4498336"/>
          </a:xfrm>
          <a:prstGeom prst="rect">
            <a:avLst/>
          </a:prstGeom>
        </xdr:spPr>
      </xdr:pic>
      <xdr:sp macro="" textlink="">
        <xdr:nvSpPr>
          <xdr:cNvPr id="203" name="TextBox 4"/>
          <xdr:cNvSpPr txBox="1"/>
        </xdr:nvSpPr>
        <xdr:spPr>
          <a:xfrm rot="16200000">
            <a:off x="5411246" y="1360403"/>
            <a:ext cx="83046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Ctrl</a:t>
            </a:r>
          </a:p>
        </xdr:txBody>
      </xdr:sp>
      <xdr:sp macro="" textlink="">
        <xdr:nvSpPr>
          <xdr:cNvPr id="204" name="TextBox 6"/>
          <xdr:cNvSpPr txBox="1"/>
        </xdr:nvSpPr>
        <xdr:spPr>
          <a:xfrm rot="16200000">
            <a:off x="6151710" y="1363915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5" name="TextBox 7"/>
          <xdr:cNvSpPr txBox="1"/>
        </xdr:nvSpPr>
        <xdr:spPr>
          <a:xfrm rot="16200000">
            <a:off x="4603041" y="136152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cec-1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6" name="TextBox 9"/>
          <xdr:cNvSpPr txBox="1"/>
        </xdr:nvSpPr>
        <xdr:spPr>
          <a:xfrm rot="16200000">
            <a:off x="3972285" y="1158190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tmyb-1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7" name="TextBox 10"/>
          <xdr:cNvSpPr txBox="1"/>
        </xdr:nvSpPr>
        <xdr:spPr>
          <a:xfrm rot="16200000">
            <a:off x="6533876" y="1354908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dpff-1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8" name="TextBox 11"/>
          <xdr:cNvSpPr txBox="1"/>
        </xdr:nvSpPr>
        <xdr:spPr>
          <a:xfrm rot="16200000">
            <a:off x="6925469" y="1361522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fcp-1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9" name="TextBox 12"/>
          <xdr:cNvSpPr txBox="1"/>
        </xdr:nvSpPr>
        <xdr:spPr>
          <a:xfrm rot="16200000">
            <a:off x="7296534" y="1354907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grh-1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0" name="TextBox 13"/>
          <xdr:cNvSpPr txBox="1"/>
        </xdr:nvSpPr>
        <xdr:spPr>
          <a:xfrm rot="16200000">
            <a:off x="7677419" y="136152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lin-9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1" name="TextBox 15"/>
          <xdr:cNvSpPr txBox="1"/>
        </xdr:nvSpPr>
        <xdr:spPr>
          <a:xfrm>
            <a:off x="3334696" y="192237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212" name="TextBox 16"/>
          <xdr:cNvSpPr txBox="1"/>
        </xdr:nvSpPr>
        <xdr:spPr>
          <a:xfrm>
            <a:off x="3334696" y="2386404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213" name="TextBox 17"/>
          <xdr:cNvSpPr txBox="1"/>
        </xdr:nvSpPr>
        <xdr:spPr>
          <a:xfrm>
            <a:off x="3334696" y="415757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214" name="TextBox 18"/>
          <xdr:cNvSpPr txBox="1"/>
        </xdr:nvSpPr>
        <xdr:spPr>
          <a:xfrm>
            <a:off x="3334696" y="463176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215" name="TextBox 22"/>
          <xdr:cNvSpPr txBox="1"/>
        </xdr:nvSpPr>
        <xdr:spPr>
          <a:xfrm rot="16200000">
            <a:off x="4569049" y="3570153"/>
            <a:ext cx="83046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6" name="TextBox 23"/>
          <xdr:cNvSpPr txBox="1"/>
        </xdr:nvSpPr>
        <xdr:spPr>
          <a:xfrm rot="16200000">
            <a:off x="5369187" y="3558038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pfs-2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7" name="TextBox 24"/>
          <xdr:cNvSpPr txBox="1"/>
        </xdr:nvSpPr>
        <xdr:spPr>
          <a:xfrm rot="16200000">
            <a:off x="5760040" y="3564652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sde-2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8" name="TextBox 25"/>
          <xdr:cNvSpPr txBox="1"/>
        </xdr:nvSpPr>
        <xdr:spPr>
          <a:xfrm rot="16200000">
            <a:off x="5911972" y="3357476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sel-13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9" name="TextBox 26"/>
          <xdr:cNvSpPr txBox="1"/>
        </xdr:nvSpPr>
        <xdr:spPr>
          <a:xfrm rot="16200000">
            <a:off x="6519973" y="3558037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sma-9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0" name="TextBox 27"/>
          <xdr:cNvSpPr txBox="1"/>
        </xdr:nvSpPr>
        <xdr:spPr>
          <a:xfrm rot="16200000">
            <a:off x="6894445" y="356465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taf-3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1" name="TextBox 28"/>
          <xdr:cNvSpPr txBox="1"/>
        </xdr:nvSpPr>
        <xdr:spPr>
          <a:xfrm rot="16200000">
            <a:off x="7104889" y="3401560"/>
            <a:ext cx="115441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mtcl-1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2" name="TextBox 29"/>
          <xdr:cNvSpPr txBox="1"/>
        </xdr:nvSpPr>
        <xdr:spPr>
          <a:xfrm rot="16200000">
            <a:off x="7677419" y="3564650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zfh-2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3" name="TextBox 30"/>
          <xdr:cNvSpPr txBox="1"/>
        </xdr:nvSpPr>
        <xdr:spPr>
          <a:xfrm rot="16200000">
            <a:off x="7953412" y="3434751"/>
            <a:ext cx="104393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4" name="TextBox 31"/>
          <xdr:cNvSpPr txBox="1"/>
        </xdr:nvSpPr>
        <xdr:spPr>
          <a:xfrm rot="16200000">
            <a:off x="3900026" y="3268720"/>
            <a:ext cx="143337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mel-28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5" name="TextBox 32"/>
          <xdr:cNvSpPr txBox="1"/>
        </xdr:nvSpPr>
        <xdr:spPr>
          <a:xfrm rot="16200000">
            <a:off x="4873220" y="3454393"/>
            <a:ext cx="1050555" cy="3500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pbrm-1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6" name="TextBox 35"/>
          <xdr:cNvSpPr txBox="1"/>
        </xdr:nvSpPr>
        <xdr:spPr>
          <a:xfrm>
            <a:off x="5896664" y="802160"/>
            <a:ext cx="1493520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IB: a-tubulin</a:t>
            </a:r>
          </a:p>
        </xdr:txBody>
      </xdr:sp>
      <xdr:sp macro="" textlink="">
        <xdr:nvSpPr>
          <xdr:cNvPr id="227" name="TextBox 43"/>
          <xdr:cNvSpPr txBox="1"/>
        </xdr:nvSpPr>
        <xdr:spPr>
          <a:xfrm>
            <a:off x="3344856" y="146517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228" name="TextBox 44"/>
          <xdr:cNvSpPr txBox="1"/>
        </xdr:nvSpPr>
        <xdr:spPr>
          <a:xfrm>
            <a:off x="3360802" y="374347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603250</xdr:colOff>
      <xdr:row>3</xdr:row>
      <xdr:rowOff>0</xdr:rowOff>
    </xdr:from>
    <xdr:to>
      <xdr:col>7</xdr:col>
      <xdr:colOff>247650</xdr:colOff>
      <xdr:row>24</xdr:row>
      <xdr:rowOff>44450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0" y="552450"/>
          <a:ext cx="3911600" cy="39116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254000</xdr:colOff>
      <xdr:row>0</xdr:row>
      <xdr:rowOff>57727</xdr:rowOff>
    </xdr:from>
    <xdr:to>
      <xdr:col>13</xdr:col>
      <xdr:colOff>360330</xdr:colOff>
      <xdr:row>31</xdr:row>
      <xdr:rowOff>176067</xdr:rowOff>
    </xdr:to>
    <xdr:grpSp>
      <xdr:nvGrpSpPr>
        <xdr:cNvPr id="5" name="Group 4"/>
        <xdr:cNvGrpSpPr/>
      </xdr:nvGrpSpPr>
      <xdr:grpSpPr>
        <a:xfrm>
          <a:off x="254000" y="57727"/>
          <a:ext cx="8061148" cy="5844885"/>
          <a:chOff x="2614634" y="415847"/>
          <a:chExt cx="8031130" cy="5826990"/>
        </a:xfrm>
      </xdr:grpSpPr>
      <xdr:pic>
        <xdr:nvPicPr>
          <xdr:cNvPr id="7" name="Picture 6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146469" y="1525549"/>
            <a:ext cx="5896610" cy="4717288"/>
          </a:xfrm>
          <a:prstGeom prst="rect">
            <a:avLst/>
          </a:prstGeom>
        </xdr:spPr>
      </xdr:pic>
      <xdr:sp macro="" textlink="">
        <xdr:nvSpPr>
          <xdr:cNvPr id="8" name="TextBox 8"/>
          <xdr:cNvSpPr txBox="1"/>
        </xdr:nvSpPr>
        <xdr:spPr>
          <a:xfrm>
            <a:off x="2704776" y="444205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9" name="TextBox 9"/>
          <xdr:cNvSpPr txBox="1"/>
        </xdr:nvSpPr>
        <xdr:spPr>
          <a:xfrm>
            <a:off x="2704776" y="501784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10" name="TextBox 11"/>
          <xdr:cNvSpPr txBox="1"/>
        </xdr:nvSpPr>
        <xdr:spPr>
          <a:xfrm>
            <a:off x="2614634" y="1904517"/>
            <a:ext cx="106366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11" name="TextBox 12"/>
          <xdr:cNvSpPr txBox="1"/>
        </xdr:nvSpPr>
        <xdr:spPr>
          <a:xfrm>
            <a:off x="2624574" y="2199014"/>
            <a:ext cx="106366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12" name="TextBox 13"/>
          <xdr:cNvSpPr txBox="1"/>
        </xdr:nvSpPr>
        <xdr:spPr>
          <a:xfrm>
            <a:off x="8098898" y="1551194"/>
            <a:ext cx="2099826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mtl-1::mNG::3xFLAG</a:t>
            </a:r>
          </a:p>
        </xdr:txBody>
      </xdr:sp>
      <xdr:sp macro="" textlink="">
        <xdr:nvSpPr>
          <xdr:cNvPr id="13" name="TextBox 14"/>
          <xdr:cNvSpPr txBox="1"/>
        </xdr:nvSpPr>
        <xdr:spPr>
          <a:xfrm>
            <a:off x="8098898" y="1184686"/>
            <a:ext cx="254686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zfh-2::mSc::AID::3xFLAG</a:t>
            </a:r>
          </a:p>
        </xdr:txBody>
      </xdr:sp>
      <xdr:sp macro="" textlink="">
        <xdr:nvSpPr>
          <xdr:cNvPr id="14" name="TextBox 15"/>
          <xdr:cNvSpPr txBox="1"/>
        </xdr:nvSpPr>
        <xdr:spPr>
          <a:xfrm>
            <a:off x="8098898" y="823727"/>
            <a:ext cx="2099826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eft-3p::TIR1::BFP</a:t>
            </a:r>
          </a:p>
        </xdr:txBody>
      </xdr:sp>
      <xdr:sp macro="" textlink="">
        <xdr:nvSpPr>
          <xdr:cNvPr id="15" name="TextBox 16"/>
          <xdr:cNvSpPr txBox="1"/>
        </xdr:nvSpPr>
        <xdr:spPr>
          <a:xfrm>
            <a:off x="3952240" y="152554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16" name="TextBox 17"/>
          <xdr:cNvSpPr txBox="1"/>
        </xdr:nvSpPr>
        <xdr:spPr>
          <a:xfrm>
            <a:off x="4332901" y="153518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17" name="TextBox 18"/>
          <xdr:cNvSpPr txBox="1"/>
        </xdr:nvSpPr>
        <xdr:spPr>
          <a:xfrm>
            <a:off x="4692575" y="153518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18" name="TextBox 20"/>
          <xdr:cNvSpPr txBox="1"/>
        </xdr:nvSpPr>
        <xdr:spPr>
          <a:xfrm>
            <a:off x="5596539" y="1548894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19" name="TextBox 21"/>
          <xdr:cNvSpPr txBox="1"/>
        </xdr:nvSpPr>
        <xdr:spPr>
          <a:xfrm>
            <a:off x="5956213" y="1548894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0" name="TextBox 23"/>
          <xdr:cNvSpPr txBox="1"/>
        </xdr:nvSpPr>
        <xdr:spPr>
          <a:xfrm>
            <a:off x="6879486" y="1556516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1" name="TextBox 24"/>
          <xdr:cNvSpPr txBox="1"/>
        </xdr:nvSpPr>
        <xdr:spPr>
          <a:xfrm>
            <a:off x="7239160" y="1556516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2" name="TextBox 25"/>
          <xdr:cNvSpPr txBox="1"/>
        </xdr:nvSpPr>
        <xdr:spPr>
          <a:xfrm>
            <a:off x="3973227" y="1153908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23" name="TextBox 26"/>
          <xdr:cNvSpPr txBox="1"/>
        </xdr:nvSpPr>
        <xdr:spPr>
          <a:xfrm>
            <a:off x="4332901" y="1162312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4" name="TextBox 27"/>
          <xdr:cNvSpPr txBox="1"/>
        </xdr:nvSpPr>
        <xdr:spPr>
          <a:xfrm>
            <a:off x="4692575" y="1162312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5" name="TextBox 29"/>
          <xdr:cNvSpPr txBox="1"/>
        </xdr:nvSpPr>
        <xdr:spPr>
          <a:xfrm>
            <a:off x="5596539" y="1176021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6" name="TextBox 30"/>
          <xdr:cNvSpPr txBox="1"/>
        </xdr:nvSpPr>
        <xdr:spPr>
          <a:xfrm>
            <a:off x="5956213" y="1176021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7" name="TextBox 32"/>
          <xdr:cNvSpPr txBox="1"/>
        </xdr:nvSpPr>
        <xdr:spPr>
          <a:xfrm>
            <a:off x="6879486" y="118364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8" name="TextBox 33"/>
          <xdr:cNvSpPr txBox="1"/>
        </xdr:nvSpPr>
        <xdr:spPr>
          <a:xfrm>
            <a:off x="7239160" y="118364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9" name="TextBox 34"/>
          <xdr:cNvSpPr txBox="1"/>
        </xdr:nvSpPr>
        <xdr:spPr>
          <a:xfrm>
            <a:off x="5243997" y="1546378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30" name="TextBox 35"/>
          <xdr:cNvSpPr txBox="1"/>
        </xdr:nvSpPr>
        <xdr:spPr>
          <a:xfrm>
            <a:off x="5264984" y="1174737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31" name="TextBox 36"/>
          <xdr:cNvSpPr txBox="1"/>
        </xdr:nvSpPr>
        <xdr:spPr>
          <a:xfrm>
            <a:off x="6544267" y="1555756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32" name="TextBox 37"/>
          <xdr:cNvSpPr txBox="1"/>
        </xdr:nvSpPr>
        <xdr:spPr>
          <a:xfrm>
            <a:off x="6565254" y="118411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33" name="TextBox 38"/>
          <xdr:cNvSpPr txBox="1"/>
        </xdr:nvSpPr>
        <xdr:spPr>
          <a:xfrm>
            <a:off x="3973227" y="78103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34" name="TextBox 39"/>
          <xdr:cNvSpPr txBox="1"/>
        </xdr:nvSpPr>
        <xdr:spPr>
          <a:xfrm>
            <a:off x="4353888" y="78943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35" name="TextBox 40"/>
          <xdr:cNvSpPr txBox="1"/>
        </xdr:nvSpPr>
        <xdr:spPr>
          <a:xfrm>
            <a:off x="4692575" y="78943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36" name="TextBox 47"/>
          <xdr:cNvSpPr txBox="1"/>
        </xdr:nvSpPr>
        <xdr:spPr>
          <a:xfrm>
            <a:off x="5264384" y="79102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37" name="TextBox 48"/>
          <xdr:cNvSpPr txBox="1"/>
        </xdr:nvSpPr>
        <xdr:spPr>
          <a:xfrm>
            <a:off x="5614565" y="79943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38" name="TextBox 49"/>
          <xdr:cNvSpPr txBox="1"/>
        </xdr:nvSpPr>
        <xdr:spPr>
          <a:xfrm>
            <a:off x="5953252" y="79943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39" name="TextBox 50"/>
          <xdr:cNvSpPr txBox="1"/>
        </xdr:nvSpPr>
        <xdr:spPr>
          <a:xfrm>
            <a:off x="6564721" y="78103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40" name="TextBox 51"/>
          <xdr:cNvSpPr txBox="1"/>
        </xdr:nvSpPr>
        <xdr:spPr>
          <a:xfrm>
            <a:off x="6894582" y="78943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41" name="TextBox 52"/>
          <xdr:cNvSpPr txBox="1"/>
        </xdr:nvSpPr>
        <xdr:spPr>
          <a:xfrm>
            <a:off x="7233269" y="78943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42" name="TextBox 53"/>
          <xdr:cNvSpPr txBox="1"/>
        </xdr:nvSpPr>
        <xdr:spPr>
          <a:xfrm>
            <a:off x="4237946" y="415847"/>
            <a:ext cx="106366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set1</a:t>
            </a:r>
          </a:p>
        </xdr:txBody>
      </xdr:sp>
      <xdr:sp macro="" textlink="">
        <xdr:nvSpPr>
          <xdr:cNvPr id="43" name="TextBox 54"/>
          <xdr:cNvSpPr txBox="1"/>
        </xdr:nvSpPr>
        <xdr:spPr>
          <a:xfrm>
            <a:off x="5501052" y="415847"/>
            <a:ext cx="106366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set2</a:t>
            </a:r>
          </a:p>
        </xdr:txBody>
      </xdr:sp>
      <xdr:sp macro="" textlink="">
        <xdr:nvSpPr>
          <xdr:cNvPr id="44" name="TextBox 55"/>
          <xdr:cNvSpPr txBox="1"/>
        </xdr:nvSpPr>
        <xdr:spPr>
          <a:xfrm>
            <a:off x="6742074" y="415847"/>
            <a:ext cx="106366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set3</a:t>
            </a:r>
          </a:p>
        </xdr:txBody>
      </xdr:sp>
      <xdr:sp macro="" textlink="">
        <xdr:nvSpPr>
          <xdr:cNvPr id="45" name="TextBox 57"/>
          <xdr:cNvSpPr txBox="1"/>
        </xdr:nvSpPr>
        <xdr:spPr>
          <a:xfrm>
            <a:off x="7991252" y="3538186"/>
            <a:ext cx="1493520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</xdr:grpSp>
    <xdr:clientData/>
  </xdr:twoCellAnchor>
  <xdr:twoCellAnchor>
    <xdr:from>
      <xdr:col>13</xdr:col>
      <xdr:colOff>115455</xdr:colOff>
      <xdr:row>1</xdr:row>
      <xdr:rowOff>34637</xdr:rowOff>
    </xdr:from>
    <xdr:to>
      <xdr:col>26</xdr:col>
      <xdr:colOff>101625</xdr:colOff>
      <xdr:row>29</xdr:row>
      <xdr:rowOff>103065</xdr:rowOff>
    </xdr:to>
    <xdr:grpSp>
      <xdr:nvGrpSpPr>
        <xdr:cNvPr id="46" name="Group 45"/>
        <xdr:cNvGrpSpPr/>
      </xdr:nvGrpSpPr>
      <xdr:grpSpPr>
        <a:xfrm>
          <a:off x="8070273" y="219364"/>
          <a:ext cx="7940988" cy="5240792"/>
          <a:chOff x="2704776" y="415847"/>
          <a:chExt cx="7940988" cy="5240792"/>
        </a:xfrm>
      </xdr:grpSpPr>
      <xdr:pic>
        <xdr:nvPicPr>
          <xdr:cNvPr id="47" name="Picture 46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726" r="8235" b="15599"/>
          <a:stretch/>
        </xdr:blipFill>
        <xdr:spPr>
          <a:xfrm>
            <a:off x="3389696" y="1889779"/>
            <a:ext cx="4748965" cy="3766860"/>
          </a:xfrm>
          <a:prstGeom prst="rect">
            <a:avLst/>
          </a:prstGeom>
        </xdr:spPr>
      </xdr:pic>
      <xdr:sp macro="" textlink="">
        <xdr:nvSpPr>
          <xdr:cNvPr id="48" name="TextBox 8"/>
          <xdr:cNvSpPr txBox="1"/>
        </xdr:nvSpPr>
        <xdr:spPr>
          <a:xfrm>
            <a:off x="2704776" y="444205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49" name="TextBox 9"/>
          <xdr:cNvSpPr txBox="1"/>
        </xdr:nvSpPr>
        <xdr:spPr>
          <a:xfrm>
            <a:off x="2704776" y="379864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50" name="TextBox 13"/>
          <xdr:cNvSpPr txBox="1"/>
        </xdr:nvSpPr>
        <xdr:spPr>
          <a:xfrm>
            <a:off x="8098898" y="1551194"/>
            <a:ext cx="2099826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mtl-1::mNG::3xFLAG</a:t>
            </a:r>
          </a:p>
        </xdr:txBody>
      </xdr:sp>
      <xdr:sp macro="" textlink="">
        <xdr:nvSpPr>
          <xdr:cNvPr id="51" name="TextBox 14"/>
          <xdr:cNvSpPr txBox="1"/>
        </xdr:nvSpPr>
        <xdr:spPr>
          <a:xfrm>
            <a:off x="8098898" y="1184686"/>
            <a:ext cx="254686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zfh-2::mSc::AID::3xFLAG</a:t>
            </a:r>
          </a:p>
        </xdr:txBody>
      </xdr:sp>
      <xdr:sp macro="" textlink="">
        <xdr:nvSpPr>
          <xdr:cNvPr id="52" name="TextBox 15"/>
          <xdr:cNvSpPr txBox="1"/>
        </xdr:nvSpPr>
        <xdr:spPr>
          <a:xfrm>
            <a:off x="8098898" y="823727"/>
            <a:ext cx="2099826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eft-3p::TIR1::BFP</a:t>
            </a:r>
          </a:p>
        </xdr:txBody>
      </xdr:sp>
      <xdr:sp macro="" textlink="">
        <xdr:nvSpPr>
          <xdr:cNvPr id="53" name="TextBox 16"/>
          <xdr:cNvSpPr txBox="1"/>
        </xdr:nvSpPr>
        <xdr:spPr>
          <a:xfrm>
            <a:off x="3952240" y="152554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54" name="TextBox 17"/>
          <xdr:cNvSpPr txBox="1"/>
        </xdr:nvSpPr>
        <xdr:spPr>
          <a:xfrm>
            <a:off x="4332901" y="153518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55" name="TextBox 18"/>
          <xdr:cNvSpPr txBox="1"/>
        </xdr:nvSpPr>
        <xdr:spPr>
          <a:xfrm>
            <a:off x="4692575" y="153518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56" name="TextBox 20"/>
          <xdr:cNvSpPr txBox="1"/>
        </xdr:nvSpPr>
        <xdr:spPr>
          <a:xfrm>
            <a:off x="5596539" y="1548894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57" name="TextBox 21"/>
          <xdr:cNvSpPr txBox="1"/>
        </xdr:nvSpPr>
        <xdr:spPr>
          <a:xfrm>
            <a:off x="5956213" y="1548894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58" name="TextBox 23"/>
          <xdr:cNvSpPr txBox="1"/>
        </xdr:nvSpPr>
        <xdr:spPr>
          <a:xfrm>
            <a:off x="6879486" y="1556516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59" name="TextBox 24"/>
          <xdr:cNvSpPr txBox="1"/>
        </xdr:nvSpPr>
        <xdr:spPr>
          <a:xfrm>
            <a:off x="7239160" y="1556516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60" name="TextBox 25"/>
          <xdr:cNvSpPr txBox="1"/>
        </xdr:nvSpPr>
        <xdr:spPr>
          <a:xfrm>
            <a:off x="3973227" y="1153908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61" name="TextBox 26"/>
          <xdr:cNvSpPr txBox="1"/>
        </xdr:nvSpPr>
        <xdr:spPr>
          <a:xfrm>
            <a:off x="4332901" y="1162312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62" name="TextBox 27"/>
          <xdr:cNvSpPr txBox="1"/>
        </xdr:nvSpPr>
        <xdr:spPr>
          <a:xfrm>
            <a:off x="4692575" y="1162312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63" name="TextBox 29"/>
          <xdr:cNvSpPr txBox="1"/>
        </xdr:nvSpPr>
        <xdr:spPr>
          <a:xfrm>
            <a:off x="5596539" y="1176021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64" name="TextBox 30"/>
          <xdr:cNvSpPr txBox="1"/>
        </xdr:nvSpPr>
        <xdr:spPr>
          <a:xfrm>
            <a:off x="5956213" y="1176021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65" name="TextBox 32"/>
          <xdr:cNvSpPr txBox="1"/>
        </xdr:nvSpPr>
        <xdr:spPr>
          <a:xfrm>
            <a:off x="6879486" y="118364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66" name="TextBox 33"/>
          <xdr:cNvSpPr txBox="1"/>
        </xdr:nvSpPr>
        <xdr:spPr>
          <a:xfrm>
            <a:off x="7239160" y="118364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67" name="TextBox 34"/>
          <xdr:cNvSpPr txBox="1"/>
        </xdr:nvSpPr>
        <xdr:spPr>
          <a:xfrm>
            <a:off x="5243997" y="1546378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68" name="TextBox 35"/>
          <xdr:cNvSpPr txBox="1"/>
        </xdr:nvSpPr>
        <xdr:spPr>
          <a:xfrm>
            <a:off x="5264984" y="1174737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69" name="TextBox 36"/>
          <xdr:cNvSpPr txBox="1"/>
        </xdr:nvSpPr>
        <xdr:spPr>
          <a:xfrm>
            <a:off x="6544267" y="1555756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70" name="TextBox 37"/>
          <xdr:cNvSpPr txBox="1"/>
        </xdr:nvSpPr>
        <xdr:spPr>
          <a:xfrm>
            <a:off x="6565254" y="118411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71" name="TextBox 38"/>
          <xdr:cNvSpPr txBox="1"/>
        </xdr:nvSpPr>
        <xdr:spPr>
          <a:xfrm>
            <a:off x="3973227" y="78103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72" name="TextBox 39"/>
          <xdr:cNvSpPr txBox="1"/>
        </xdr:nvSpPr>
        <xdr:spPr>
          <a:xfrm>
            <a:off x="4353888" y="78943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73" name="TextBox 40"/>
          <xdr:cNvSpPr txBox="1"/>
        </xdr:nvSpPr>
        <xdr:spPr>
          <a:xfrm>
            <a:off x="4692575" y="78943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74" name="TextBox 47"/>
          <xdr:cNvSpPr txBox="1"/>
        </xdr:nvSpPr>
        <xdr:spPr>
          <a:xfrm>
            <a:off x="5264384" y="79102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75" name="TextBox 48"/>
          <xdr:cNvSpPr txBox="1"/>
        </xdr:nvSpPr>
        <xdr:spPr>
          <a:xfrm>
            <a:off x="5614565" y="79943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76" name="TextBox 49"/>
          <xdr:cNvSpPr txBox="1"/>
        </xdr:nvSpPr>
        <xdr:spPr>
          <a:xfrm>
            <a:off x="5953252" y="79943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77" name="TextBox 50"/>
          <xdr:cNvSpPr txBox="1"/>
        </xdr:nvSpPr>
        <xdr:spPr>
          <a:xfrm>
            <a:off x="6564721" y="78103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78" name="TextBox 51"/>
          <xdr:cNvSpPr txBox="1"/>
        </xdr:nvSpPr>
        <xdr:spPr>
          <a:xfrm>
            <a:off x="6894582" y="78943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79" name="TextBox 52"/>
          <xdr:cNvSpPr txBox="1"/>
        </xdr:nvSpPr>
        <xdr:spPr>
          <a:xfrm>
            <a:off x="7233269" y="78943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80" name="TextBox 53"/>
          <xdr:cNvSpPr txBox="1"/>
        </xdr:nvSpPr>
        <xdr:spPr>
          <a:xfrm>
            <a:off x="4237946" y="415847"/>
            <a:ext cx="106366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set1</a:t>
            </a:r>
          </a:p>
        </xdr:txBody>
      </xdr:sp>
      <xdr:sp macro="" textlink="">
        <xdr:nvSpPr>
          <xdr:cNvPr id="81" name="TextBox 54"/>
          <xdr:cNvSpPr txBox="1"/>
        </xdr:nvSpPr>
        <xdr:spPr>
          <a:xfrm>
            <a:off x="5501052" y="415847"/>
            <a:ext cx="106366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set2</a:t>
            </a:r>
          </a:p>
        </xdr:txBody>
      </xdr:sp>
      <xdr:sp macro="" textlink="">
        <xdr:nvSpPr>
          <xdr:cNvPr id="82" name="TextBox 55"/>
          <xdr:cNvSpPr txBox="1"/>
        </xdr:nvSpPr>
        <xdr:spPr>
          <a:xfrm>
            <a:off x="6742074" y="415847"/>
            <a:ext cx="106366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set3</a:t>
            </a:r>
          </a:p>
        </xdr:txBody>
      </xdr:sp>
      <xdr:sp macro="" textlink="">
        <xdr:nvSpPr>
          <xdr:cNvPr id="83" name="TextBox 61"/>
          <xdr:cNvSpPr txBox="1"/>
        </xdr:nvSpPr>
        <xdr:spPr>
          <a:xfrm>
            <a:off x="8098898" y="3535200"/>
            <a:ext cx="1493520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IB: a-tubulin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71</xdr:row>
      <xdr:rowOff>76487</xdr:rowOff>
    </xdr:from>
    <xdr:to>
      <xdr:col>12</xdr:col>
      <xdr:colOff>210627</xdr:colOff>
      <xdr:row>96</xdr:row>
      <xdr:rowOff>18585</xdr:rowOff>
    </xdr:to>
    <xdr:grpSp>
      <xdr:nvGrpSpPr>
        <xdr:cNvPr id="16" name="Group 15"/>
        <xdr:cNvGrpSpPr/>
      </xdr:nvGrpSpPr>
      <xdr:grpSpPr>
        <a:xfrm>
          <a:off x="0" y="12700287"/>
          <a:ext cx="7525827" cy="4387098"/>
          <a:chOff x="1373949" y="785784"/>
          <a:chExt cx="7561686" cy="4609176"/>
        </a:xfrm>
      </xdr:grpSpPr>
      <xdr:pic>
        <xdr:nvPicPr>
          <xdr:cNvPr id="19" name="Picture 18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292" t="19256" r="5031" b="10208"/>
          <a:stretch/>
        </xdr:blipFill>
        <xdr:spPr>
          <a:xfrm>
            <a:off x="2235200" y="1910080"/>
            <a:ext cx="5415280" cy="3484880"/>
          </a:xfrm>
          <a:prstGeom prst="rect">
            <a:avLst/>
          </a:prstGeom>
        </xdr:spPr>
      </xdr:pic>
      <xdr:sp macro="" textlink="">
        <xdr:nvSpPr>
          <xdr:cNvPr id="20" name="Rectangle 19"/>
          <xdr:cNvSpPr/>
        </xdr:nvSpPr>
        <xdr:spPr>
          <a:xfrm>
            <a:off x="2677236" y="2226882"/>
            <a:ext cx="1478204" cy="2800609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1" name="TextBox 8"/>
          <xdr:cNvSpPr txBox="1"/>
        </xdr:nvSpPr>
        <xdr:spPr>
          <a:xfrm>
            <a:off x="7650480" y="3343143"/>
            <a:ext cx="1285155" cy="7078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HA + a-tubulin</a:t>
            </a:r>
          </a:p>
        </xdr:txBody>
      </xdr:sp>
      <xdr:sp macro="" textlink="">
        <xdr:nvSpPr>
          <xdr:cNvPr id="22" name="TextBox 11"/>
          <xdr:cNvSpPr txBox="1"/>
        </xdr:nvSpPr>
        <xdr:spPr>
          <a:xfrm>
            <a:off x="1523728" y="4486325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23" name="TextBox 12"/>
          <xdr:cNvSpPr txBox="1"/>
        </xdr:nvSpPr>
        <xdr:spPr>
          <a:xfrm>
            <a:off x="1523727" y="387840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24" name="TextBox 13"/>
          <xdr:cNvSpPr txBox="1"/>
        </xdr:nvSpPr>
        <xdr:spPr>
          <a:xfrm>
            <a:off x="1523726" y="328000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25" name="TextBox 14"/>
          <xdr:cNvSpPr txBox="1"/>
        </xdr:nvSpPr>
        <xdr:spPr>
          <a:xfrm>
            <a:off x="1373949" y="2579442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26" name="TextBox 34"/>
          <xdr:cNvSpPr txBox="1"/>
        </xdr:nvSpPr>
        <xdr:spPr>
          <a:xfrm>
            <a:off x="2850998" y="1613787"/>
            <a:ext cx="423383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+      -     +          DAF-16::mNG::HA</a:t>
            </a:r>
          </a:p>
        </xdr:txBody>
      </xdr:sp>
      <xdr:sp macro="" textlink="">
        <xdr:nvSpPr>
          <xdr:cNvPr id="27" name="TextBox 35"/>
          <xdr:cNvSpPr txBox="1"/>
        </xdr:nvSpPr>
        <xdr:spPr>
          <a:xfrm>
            <a:off x="2850998" y="1283660"/>
            <a:ext cx="411003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-      +     +          zfh-2::mSc::3xFLAG</a:t>
            </a:r>
          </a:p>
        </xdr:txBody>
      </xdr:sp>
      <xdr:sp macro="" textlink="">
        <xdr:nvSpPr>
          <xdr:cNvPr id="28" name="Rectangle 27"/>
          <xdr:cNvSpPr/>
        </xdr:nvSpPr>
        <xdr:spPr>
          <a:xfrm>
            <a:off x="4352173" y="785784"/>
            <a:ext cx="1230405" cy="36655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Input</a:t>
            </a:r>
            <a:endParaRPr lang="en-US" b="1"/>
          </a:p>
        </xdr:txBody>
      </xdr:sp>
    </xdr:grpSp>
    <xdr:clientData/>
  </xdr:twoCellAnchor>
  <xdr:twoCellAnchor>
    <xdr:from>
      <xdr:col>11</xdr:col>
      <xdr:colOff>230909</xdr:colOff>
      <xdr:row>69</xdr:row>
      <xdr:rowOff>63500</xdr:rowOff>
    </xdr:from>
    <xdr:to>
      <xdr:col>24</xdr:col>
      <xdr:colOff>95251</xdr:colOff>
      <xdr:row>100</xdr:row>
      <xdr:rowOff>15636</xdr:rowOff>
    </xdr:to>
    <xdr:grpSp>
      <xdr:nvGrpSpPr>
        <xdr:cNvPr id="29" name="Group 28"/>
        <xdr:cNvGrpSpPr/>
      </xdr:nvGrpSpPr>
      <xdr:grpSpPr>
        <a:xfrm>
          <a:off x="6936509" y="12331700"/>
          <a:ext cx="7789142" cy="5463936"/>
          <a:chOff x="2506991" y="579880"/>
          <a:chExt cx="7821640" cy="5678681"/>
        </a:xfrm>
      </xdr:grpSpPr>
      <xdr:pic>
        <xdr:nvPicPr>
          <xdr:cNvPr id="30" name="Picture 29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9171" t="7199" r="5682" b="11307"/>
          <a:stretch/>
        </xdr:blipFill>
        <xdr:spPr>
          <a:xfrm>
            <a:off x="3362923" y="1429531"/>
            <a:ext cx="5566797" cy="4829030"/>
          </a:xfrm>
          <a:prstGeom prst="rect">
            <a:avLst/>
          </a:prstGeom>
        </xdr:spPr>
      </xdr:pic>
      <xdr:sp macro="" textlink="">
        <xdr:nvSpPr>
          <xdr:cNvPr id="31" name="Rectangle 30"/>
          <xdr:cNvSpPr/>
        </xdr:nvSpPr>
        <xdr:spPr>
          <a:xfrm>
            <a:off x="4179454" y="579880"/>
            <a:ext cx="1283355" cy="36271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Input</a:t>
            </a:r>
            <a:endParaRPr lang="en-US" b="1"/>
          </a:p>
        </xdr:txBody>
      </xdr:sp>
      <xdr:sp macro="" textlink="">
        <xdr:nvSpPr>
          <xdr:cNvPr id="32" name="TextBox 5"/>
          <xdr:cNvSpPr txBox="1"/>
        </xdr:nvSpPr>
        <xdr:spPr>
          <a:xfrm>
            <a:off x="3917798" y="1255632"/>
            <a:ext cx="423383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+      -     +          DAF-16::mNG::HA</a:t>
            </a:r>
          </a:p>
        </xdr:txBody>
      </xdr:sp>
      <xdr:sp macro="" textlink="">
        <xdr:nvSpPr>
          <xdr:cNvPr id="33" name="TextBox 6"/>
          <xdr:cNvSpPr txBox="1"/>
        </xdr:nvSpPr>
        <xdr:spPr>
          <a:xfrm>
            <a:off x="3917798" y="925505"/>
            <a:ext cx="411003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-      +     +          zfh-2::mSc::3xFLAG</a:t>
            </a:r>
          </a:p>
        </xdr:txBody>
      </xdr:sp>
      <xdr:sp macro="" textlink="">
        <xdr:nvSpPr>
          <xdr:cNvPr id="34" name="Rectangle 33"/>
          <xdr:cNvSpPr/>
        </xdr:nvSpPr>
        <xdr:spPr>
          <a:xfrm>
            <a:off x="3650697" y="1759659"/>
            <a:ext cx="1612183" cy="1146102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5" name="TextBox 8"/>
          <xdr:cNvSpPr txBox="1"/>
        </xdr:nvSpPr>
        <xdr:spPr>
          <a:xfrm>
            <a:off x="8874845" y="3125539"/>
            <a:ext cx="1453786" cy="3754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  <xdr:sp macro="" textlink="">
        <xdr:nvSpPr>
          <xdr:cNvPr id="36" name="TextBox 14"/>
          <xdr:cNvSpPr txBox="1"/>
        </xdr:nvSpPr>
        <xdr:spPr>
          <a:xfrm>
            <a:off x="2506991" y="2420500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37" name="TextBox 16"/>
          <xdr:cNvSpPr txBox="1"/>
        </xdr:nvSpPr>
        <xdr:spPr>
          <a:xfrm>
            <a:off x="2506991" y="2147936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38" name="TextBox 17"/>
          <xdr:cNvSpPr txBox="1"/>
        </xdr:nvSpPr>
        <xdr:spPr>
          <a:xfrm>
            <a:off x="2506991" y="1885409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</xdr:grpSp>
    <xdr:clientData/>
  </xdr:twoCellAnchor>
  <xdr:twoCellAnchor>
    <xdr:from>
      <xdr:col>31</xdr:col>
      <xdr:colOff>125557</xdr:colOff>
      <xdr:row>27</xdr:row>
      <xdr:rowOff>127000</xdr:rowOff>
    </xdr:from>
    <xdr:to>
      <xdr:col>40</xdr:col>
      <xdr:colOff>183898</xdr:colOff>
      <xdr:row>59</xdr:row>
      <xdr:rowOff>133683</xdr:rowOff>
    </xdr:to>
    <xdr:grpSp>
      <xdr:nvGrpSpPr>
        <xdr:cNvPr id="39" name="Group 38"/>
        <xdr:cNvGrpSpPr/>
      </xdr:nvGrpSpPr>
      <xdr:grpSpPr>
        <a:xfrm>
          <a:off x="19023157" y="4927600"/>
          <a:ext cx="5544741" cy="5696283"/>
          <a:chOff x="4656670" y="657941"/>
          <a:chExt cx="5565523" cy="5917956"/>
        </a:xfrm>
      </xdr:grpSpPr>
      <xdr:pic>
        <xdr:nvPicPr>
          <xdr:cNvPr id="40" name="Picture 39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323" t="11037" r="22297" b="22412"/>
          <a:stretch/>
        </xdr:blipFill>
        <xdr:spPr>
          <a:xfrm>
            <a:off x="4656670" y="1635253"/>
            <a:ext cx="4304450" cy="4940644"/>
          </a:xfrm>
          <a:prstGeom prst="rect">
            <a:avLst/>
          </a:prstGeom>
        </xdr:spPr>
      </xdr:pic>
      <xdr:sp macro="" textlink="">
        <xdr:nvSpPr>
          <xdr:cNvPr id="41" name="Rectangle 40"/>
          <xdr:cNvSpPr/>
        </xdr:nvSpPr>
        <xdr:spPr>
          <a:xfrm>
            <a:off x="6471156" y="657941"/>
            <a:ext cx="1390967" cy="362816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co-IP</a:t>
            </a:r>
            <a:endParaRPr lang="en-US" b="1"/>
          </a:p>
        </xdr:txBody>
      </xdr:sp>
      <xdr:sp macro="" textlink="">
        <xdr:nvSpPr>
          <xdr:cNvPr id="42" name="Rectangle 41"/>
          <xdr:cNvSpPr/>
        </xdr:nvSpPr>
        <xdr:spPr>
          <a:xfrm>
            <a:off x="4907280" y="1953420"/>
            <a:ext cx="1563876" cy="1103137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3" name="TextBox 8"/>
          <xdr:cNvSpPr txBox="1"/>
        </xdr:nvSpPr>
        <xdr:spPr>
          <a:xfrm>
            <a:off x="8683246" y="4003090"/>
            <a:ext cx="1538947" cy="714791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  <xdr:sp macro="" textlink="">
        <xdr:nvSpPr>
          <xdr:cNvPr id="44" name="TextBox 14"/>
          <xdr:cNvSpPr txBox="1"/>
        </xdr:nvSpPr>
        <xdr:spPr>
          <a:xfrm>
            <a:off x="8790095" y="3056557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45" name="TextBox 16"/>
          <xdr:cNvSpPr txBox="1"/>
        </xdr:nvSpPr>
        <xdr:spPr>
          <a:xfrm>
            <a:off x="8790095" y="2783993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46" name="TextBox 17"/>
          <xdr:cNvSpPr txBox="1"/>
        </xdr:nvSpPr>
        <xdr:spPr>
          <a:xfrm>
            <a:off x="8757920" y="2493547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47" name="TextBox 24"/>
          <xdr:cNvSpPr txBox="1"/>
        </xdr:nvSpPr>
        <xdr:spPr>
          <a:xfrm>
            <a:off x="5197541" y="1424532"/>
            <a:ext cx="423383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+      -     +          DAF-16::mNG::HA</a:t>
            </a:r>
          </a:p>
        </xdr:txBody>
      </xdr:sp>
      <xdr:sp macro="" textlink="">
        <xdr:nvSpPr>
          <xdr:cNvPr id="48" name="TextBox 25"/>
          <xdr:cNvSpPr txBox="1"/>
        </xdr:nvSpPr>
        <xdr:spPr>
          <a:xfrm>
            <a:off x="5197541" y="1094405"/>
            <a:ext cx="411003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-      +     +          zfh-2::mSc::3xFLAG</a:t>
            </a:r>
          </a:p>
        </xdr:txBody>
      </xdr:sp>
    </xdr:grpSp>
    <xdr:clientData/>
  </xdr:twoCellAnchor>
  <xdr:twoCellAnchor>
    <xdr:from>
      <xdr:col>41</xdr:col>
      <xdr:colOff>366568</xdr:colOff>
      <xdr:row>26</xdr:row>
      <xdr:rowOff>15875</xdr:rowOff>
    </xdr:from>
    <xdr:to>
      <xdr:col>52</xdr:col>
      <xdr:colOff>493568</xdr:colOff>
      <xdr:row>59</xdr:row>
      <xdr:rowOff>105387</xdr:rowOff>
    </xdr:to>
    <xdr:grpSp>
      <xdr:nvGrpSpPr>
        <xdr:cNvPr id="49" name="Group 48"/>
        <xdr:cNvGrpSpPr/>
      </xdr:nvGrpSpPr>
      <xdr:grpSpPr>
        <a:xfrm>
          <a:off x="25360168" y="4638675"/>
          <a:ext cx="6832600" cy="5956912"/>
          <a:chOff x="3477930" y="657941"/>
          <a:chExt cx="6858000" cy="6179739"/>
        </a:xfrm>
      </xdr:grpSpPr>
      <xdr:pic>
        <xdr:nvPicPr>
          <xdr:cNvPr id="50" name="Picture 49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787" r="25992" b="25705"/>
          <a:stretch/>
        </xdr:blipFill>
        <xdr:spPr>
          <a:xfrm>
            <a:off x="4316931" y="1746687"/>
            <a:ext cx="4502879" cy="5090993"/>
          </a:xfrm>
          <a:prstGeom prst="rect">
            <a:avLst/>
          </a:prstGeom>
        </xdr:spPr>
      </xdr:pic>
      <xdr:sp macro="" textlink="">
        <xdr:nvSpPr>
          <xdr:cNvPr id="51" name="Rectangle 50"/>
          <xdr:cNvSpPr/>
        </xdr:nvSpPr>
        <xdr:spPr>
          <a:xfrm>
            <a:off x="6471156" y="657941"/>
            <a:ext cx="1142649" cy="36262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co-IP</a:t>
            </a:r>
            <a:endParaRPr lang="en-US" b="1"/>
          </a:p>
        </xdr:txBody>
      </xdr:sp>
      <xdr:sp macro="" textlink="">
        <xdr:nvSpPr>
          <xdr:cNvPr id="52" name="Rectangle 51"/>
          <xdr:cNvSpPr/>
        </xdr:nvSpPr>
        <xdr:spPr>
          <a:xfrm>
            <a:off x="4541520" y="2076836"/>
            <a:ext cx="2021840" cy="2576443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53" name="TextBox 8"/>
          <xdr:cNvSpPr txBox="1"/>
        </xdr:nvSpPr>
        <xdr:spPr>
          <a:xfrm>
            <a:off x="8819810" y="3826405"/>
            <a:ext cx="1516120" cy="6822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HA+ tubulin</a:t>
            </a:r>
          </a:p>
        </xdr:txBody>
      </xdr:sp>
      <xdr:sp macro="" textlink="">
        <xdr:nvSpPr>
          <xdr:cNvPr id="54" name="TextBox 12"/>
          <xdr:cNvSpPr txBox="1"/>
        </xdr:nvSpPr>
        <xdr:spPr>
          <a:xfrm>
            <a:off x="3510106" y="4097151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55" name="TextBox 13"/>
          <xdr:cNvSpPr txBox="1"/>
        </xdr:nvSpPr>
        <xdr:spPr>
          <a:xfrm>
            <a:off x="3510105" y="339714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56" name="TextBox 14"/>
          <xdr:cNvSpPr txBox="1"/>
        </xdr:nvSpPr>
        <xdr:spPr>
          <a:xfrm>
            <a:off x="3510105" y="2690797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57" name="TextBox 16"/>
          <xdr:cNvSpPr txBox="1"/>
        </xdr:nvSpPr>
        <xdr:spPr>
          <a:xfrm>
            <a:off x="3510105" y="2418233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58" name="TextBox 17"/>
          <xdr:cNvSpPr txBox="1"/>
        </xdr:nvSpPr>
        <xdr:spPr>
          <a:xfrm>
            <a:off x="3477930" y="2127787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59" name="TextBox 34"/>
          <xdr:cNvSpPr txBox="1"/>
        </xdr:nvSpPr>
        <xdr:spPr>
          <a:xfrm>
            <a:off x="5096476" y="1400412"/>
            <a:ext cx="423383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+      -     +          DAF-16::mNG::HA</a:t>
            </a:r>
          </a:p>
        </xdr:txBody>
      </xdr:sp>
      <xdr:sp macro="" textlink="">
        <xdr:nvSpPr>
          <xdr:cNvPr id="60" name="TextBox 35"/>
          <xdr:cNvSpPr txBox="1"/>
        </xdr:nvSpPr>
        <xdr:spPr>
          <a:xfrm>
            <a:off x="5096476" y="1070285"/>
            <a:ext cx="411003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-      +     +          zfh-2::mSc::3xFLAG</a:t>
            </a:r>
          </a:p>
        </xdr:txBody>
      </xdr:sp>
    </xdr:grpSp>
    <xdr:clientData/>
  </xdr:twoCellAnchor>
  <xdr:twoCellAnchor>
    <xdr:from>
      <xdr:col>25</xdr:col>
      <xdr:colOff>587375</xdr:colOff>
      <xdr:row>68</xdr:row>
      <xdr:rowOff>111125</xdr:rowOff>
    </xdr:from>
    <xdr:to>
      <xdr:col>38</xdr:col>
      <xdr:colOff>57091</xdr:colOff>
      <xdr:row>100</xdr:row>
      <xdr:rowOff>69278</xdr:rowOff>
    </xdr:to>
    <xdr:grpSp>
      <xdr:nvGrpSpPr>
        <xdr:cNvPr id="126" name="Group 125"/>
        <xdr:cNvGrpSpPr/>
      </xdr:nvGrpSpPr>
      <xdr:grpSpPr>
        <a:xfrm>
          <a:off x="15827375" y="12201525"/>
          <a:ext cx="7394516" cy="5647753"/>
          <a:chOff x="3284913" y="657941"/>
          <a:chExt cx="7311966" cy="6054153"/>
        </a:xfrm>
      </xdr:grpSpPr>
      <xdr:pic>
        <xdr:nvPicPr>
          <xdr:cNvPr id="127" name="Picture 126"/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706" t="10545" r="5282" b="10756"/>
          <a:stretch/>
        </xdr:blipFill>
        <xdr:spPr>
          <a:xfrm>
            <a:off x="4344876" y="1534277"/>
            <a:ext cx="6252003" cy="5177817"/>
          </a:xfrm>
          <a:prstGeom prst="rect">
            <a:avLst/>
          </a:prstGeom>
        </xdr:spPr>
      </xdr:pic>
      <xdr:sp macro="" textlink="">
        <xdr:nvSpPr>
          <xdr:cNvPr id="128" name="Rectangle 127"/>
          <xdr:cNvSpPr/>
        </xdr:nvSpPr>
        <xdr:spPr>
          <a:xfrm>
            <a:off x="6471156" y="657941"/>
            <a:ext cx="748923" cy="3693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co-IP</a:t>
            </a:r>
            <a:endParaRPr lang="en-US" b="1"/>
          </a:p>
        </xdr:txBody>
      </xdr:sp>
      <xdr:sp macro="" textlink="">
        <xdr:nvSpPr>
          <xdr:cNvPr id="129" name="Rectangle 128"/>
          <xdr:cNvSpPr/>
        </xdr:nvSpPr>
        <xdr:spPr>
          <a:xfrm>
            <a:off x="4541520" y="2076836"/>
            <a:ext cx="2021840" cy="2576443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30" name="TextBox 8"/>
          <xdr:cNvSpPr txBox="1"/>
        </xdr:nvSpPr>
        <xdr:spPr>
          <a:xfrm>
            <a:off x="3284913" y="4787144"/>
            <a:ext cx="1285155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  <xdr:sp macro="" textlink="">
        <xdr:nvSpPr>
          <xdr:cNvPr id="131" name="TextBox 12"/>
          <xdr:cNvSpPr txBox="1"/>
        </xdr:nvSpPr>
        <xdr:spPr>
          <a:xfrm>
            <a:off x="3510106" y="4097151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132" name="TextBox 13"/>
          <xdr:cNvSpPr txBox="1"/>
        </xdr:nvSpPr>
        <xdr:spPr>
          <a:xfrm>
            <a:off x="3510105" y="339714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133" name="TextBox 14"/>
          <xdr:cNvSpPr txBox="1"/>
        </xdr:nvSpPr>
        <xdr:spPr>
          <a:xfrm>
            <a:off x="3510105" y="2690797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134" name="TextBox 16"/>
          <xdr:cNvSpPr txBox="1"/>
        </xdr:nvSpPr>
        <xdr:spPr>
          <a:xfrm>
            <a:off x="3510105" y="2418233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135" name="TextBox 17"/>
          <xdr:cNvSpPr txBox="1"/>
        </xdr:nvSpPr>
        <xdr:spPr>
          <a:xfrm>
            <a:off x="3477930" y="2127787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136" name="TextBox 34"/>
          <xdr:cNvSpPr txBox="1"/>
        </xdr:nvSpPr>
        <xdr:spPr>
          <a:xfrm>
            <a:off x="5096476" y="1400412"/>
            <a:ext cx="423383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+      -     +          DAF-16::mNG::HA</a:t>
            </a:r>
          </a:p>
        </xdr:txBody>
      </xdr:sp>
      <xdr:sp macro="" textlink="">
        <xdr:nvSpPr>
          <xdr:cNvPr id="137" name="TextBox 35"/>
          <xdr:cNvSpPr txBox="1"/>
        </xdr:nvSpPr>
        <xdr:spPr>
          <a:xfrm>
            <a:off x="5096476" y="1070285"/>
            <a:ext cx="411003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-      +     +          zfh-2::mSc::3xFLAG</a:t>
            </a:r>
          </a:p>
        </xdr:txBody>
      </xdr:sp>
    </xdr:grpSp>
    <xdr:clientData/>
  </xdr:twoCellAnchor>
  <xdr:twoCellAnchor>
    <xdr:from>
      <xdr:col>40</xdr:col>
      <xdr:colOff>130175</xdr:colOff>
      <xdr:row>67</xdr:row>
      <xdr:rowOff>142875</xdr:rowOff>
    </xdr:from>
    <xdr:to>
      <xdr:col>52</xdr:col>
      <xdr:colOff>130350</xdr:colOff>
      <xdr:row>93</xdr:row>
      <xdr:rowOff>133377</xdr:rowOff>
    </xdr:to>
    <xdr:grpSp>
      <xdr:nvGrpSpPr>
        <xdr:cNvPr id="138" name="Group 137"/>
        <xdr:cNvGrpSpPr/>
      </xdr:nvGrpSpPr>
      <xdr:grpSpPr>
        <a:xfrm>
          <a:off x="24514175" y="12055475"/>
          <a:ext cx="7315375" cy="4613302"/>
          <a:chOff x="3418665" y="657941"/>
          <a:chExt cx="7239175" cy="4949852"/>
        </a:xfrm>
      </xdr:grpSpPr>
      <xdr:pic>
        <xdr:nvPicPr>
          <xdr:cNvPr id="139" name="Picture 138"/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654" t="15616" r="17670" b="30808"/>
          <a:stretch/>
        </xdr:blipFill>
        <xdr:spPr>
          <a:xfrm>
            <a:off x="4387008" y="1762055"/>
            <a:ext cx="6270832" cy="3619747"/>
          </a:xfrm>
          <a:prstGeom prst="rect">
            <a:avLst/>
          </a:prstGeom>
        </xdr:spPr>
      </xdr:pic>
      <xdr:sp macro="" textlink="">
        <xdr:nvSpPr>
          <xdr:cNvPr id="140" name="Rectangle 139"/>
          <xdr:cNvSpPr/>
        </xdr:nvSpPr>
        <xdr:spPr>
          <a:xfrm>
            <a:off x="6471156" y="657941"/>
            <a:ext cx="748923" cy="3693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co-IP</a:t>
            </a:r>
            <a:endParaRPr lang="en-US" b="1"/>
          </a:p>
        </xdr:txBody>
      </xdr:sp>
      <xdr:sp macro="" textlink="">
        <xdr:nvSpPr>
          <xdr:cNvPr id="141" name="Rectangle 140"/>
          <xdr:cNvSpPr/>
        </xdr:nvSpPr>
        <xdr:spPr>
          <a:xfrm>
            <a:off x="4541520" y="3010458"/>
            <a:ext cx="2021840" cy="1409141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42" name="TextBox 8"/>
          <xdr:cNvSpPr txBox="1"/>
        </xdr:nvSpPr>
        <xdr:spPr>
          <a:xfrm>
            <a:off x="7149271" y="5207683"/>
            <a:ext cx="1285155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HA</a:t>
            </a:r>
          </a:p>
        </xdr:txBody>
      </xdr:sp>
      <xdr:sp macro="" textlink="">
        <xdr:nvSpPr>
          <xdr:cNvPr id="143" name="TextBox 13"/>
          <xdr:cNvSpPr txBox="1"/>
        </xdr:nvSpPr>
        <xdr:spPr>
          <a:xfrm>
            <a:off x="3510105" y="372226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144" name="TextBox 14"/>
          <xdr:cNvSpPr txBox="1"/>
        </xdr:nvSpPr>
        <xdr:spPr>
          <a:xfrm>
            <a:off x="3418665" y="3015917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145" name="TextBox 34"/>
          <xdr:cNvSpPr txBox="1"/>
        </xdr:nvSpPr>
        <xdr:spPr>
          <a:xfrm>
            <a:off x="5096476" y="1400412"/>
            <a:ext cx="423383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+      -     +          DAF-16::mNG::HA</a:t>
            </a:r>
          </a:p>
        </xdr:txBody>
      </xdr:sp>
      <xdr:sp macro="" textlink="">
        <xdr:nvSpPr>
          <xdr:cNvPr id="146" name="TextBox 35"/>
          <xdr:cNvSpPr txBox="1"/>
        </xdr:nvSpPr>
        <xdr:spPr>
          <a:xfrm>
            <a:off x="5096476" y="1070285"/>
            <a:ext cx="411003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-      +     +          zfh-2::mSc::3xFLAG</a:t>
            </a:r>
          </a:p>
        </xdr:txBody>
      </xdr:sp>
    </xdr:grpSp>
    <xdr:clientData/>
  </xdr:twoCellAnchor>
  <xdr:twoCellAnchor>
    <xdr:from>
      <xdr:col>0</xdr:col>
      <xdr:colOff>0</xdr:colOff>
      <xdr:row>30</xdr:row>
      <xdr:rowOff>83128</xdr:rowOff>
    </xdr:from>
    <xdr:to>
      <xdr:col>9</xdr:col>
      <xdr:colOff>363158</xdr:colOff>
      <xdr:row>48</xdr:row>
      <xdr:rowOff>137839</xdr:rowOff>
    </xdr:to>
    <xdr:grpSp>
      <xdr:nvGrpSpPr>
        <xdr:cNvPr id="147" name="Group 146"/>
        <xdr:cNvGrpSpPr/>
      </xdr:nvGrpSpPr>
      <xdr:grpSpPr>
        <a:xfrm>
          <a:off x="0" y="5417128"/>
          <a:ext cx="5849558" cy="3255111"/>
          <a:chOff x="2524469" y="579880"/>
          <a:chExt cx="5794717" cy="3489484"/>
        </a:xfrm>
      </xdr:grpSpPr>
      <xdr:pic>
        <xdr:nvPicPr>
          <xdr:cNvPr id="148" name="Picture 147"/>
          <xdr:cNvPicPr>
            <a:picLocks noChangeAspect="1"/>
          </xdr:cNvPicPr>
        </xdr:nvPicPr>
        <xdr:blipFill rotWithShape="1"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278" r="15565" b="23972"/>
          <a:stretch/>
        </xdr:blipFill>
        <xdr:spPr>
          <a:xfrm>
            <a:off x="3393441" y="1759658"/>
            <a:ext cx="3708400" cy="2309706"/>
          </a:xfrm>
          <a:prstGeom prst="rect">
            <a:avLst/>
          </a:prstGeom>
        </xdr:spPr>
      </xdr:pic>
      <xdr:sp macro="" textlink="">
        <xdr:nvSpPr>
          <xdr:cNvPr id="149" name="Rectangle 148"/>
          <xdr:cNvSpPr/>
        </xdr:nvSpPr>
        <xdr:spPr>
          <a:xfrm>
            <a:off x="4179454" y="579880"/>
            <a:ext cx="748923" cy="3693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Input</a:t>
            </a:r>
            <a:endParaRPr lang="en-US" b="1"/>
          </a:p>
        </xdr:txBody>
      </xdr:sp>
      <xdr:sp macro="" textlink="">
        <xdr:nvSpPr>
          <xdr:cNvPr id="150" name="TextBox 5"/>
          <xdr:cNvSpPr txBox="1"/>
        </xdr:nvSpPr>
        <xdr:spPr>
          <a:xfrm>
            <a:off x="3917798" y="1255632"/>
            <a:ext cx="423383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+      -     +          DAF-16::mNG::HA</a:t>
            </a:r>
          </a:p>
        </xdr:txBody>
      </xdr:sp>
      <xdr:sp macro="" textlink="">
        <xdr:nvSpPr>
          <xdr:cNvPr id="151" name="TextBox 6"/>
          <xdr:cNvSpPr txBox="1"/>
        </xdr:nvSpPr>
        <xdr:spPr>
          <a:xfrm>
            <a:off x="3917798" y="925505"/>
            <a:ext cx="411003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-      +     +          zfh-2::mSc::3xFLAG</a:t>
            </a:r>
          </a:p>
        </xdr:txBody>
      </xdr:sp>
      <xdr:sp macro="" textlink="">
        <xdr:nvSpPr>
          <xdr:cNvPr id="152" name="Rectangle 151"/>
          <xdr:cNvSpPr/>
        </xdr:nvSpPr>
        <xdr:spPr>
          <a:xfrm>
            <a:off x="3677920" y="1759658"/>
            <a:ext cx="1676400" cy="1291713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53" name="TextBox 8"/>
          <xdr:cNvSpPr txBox="1"/>
        </xdr:nvSpPr>
        <xdr:spPr>
          <a:xfrm>
            <a:off x="7034031" y="2733414"/>
            <a:ext cx="1285155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  <xdr:sp macro="" textlink="">
        <xdr:nvSpPr>
          <xdr:cNvPr id="154" name="TextBox 15"/>
          <xdr:cNvSpPr txBox="1"/>
        </xdr:nvSpPr>
        <xdr:spPr>
          <a:xfrm>
            <a:off x="2534214" y="2394860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155" name="TextBox 16"/>
          <xdr:cNvSpPr txBox="1"/>
        </xdr:nvSpPr>
        <xdr:spPr>
          <a:xfrm>
            <a:off x="2534214" y="2132333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156" name="TextBox 17"/>
          <xdr:cNvSpPr txBox="1"/>
        </xdr:nvSpPr>
        <xdr:spPr>
          <a:xfrm>
            <a:off x="2524469" y="2667963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</xdr:grpSp>
    <xdr:clientData/>
  </xdr:twoCellAnchor>
  <xdr:twoCellAnchor>
    <xdr:from>
      <xdr:col>11</xdr:col>
      <xdr:colOff>63500</xdr:colOff>
      <xdr:row>32</xdr:row>
      <xdr:rowOff>111125</xdr:rowOff>
    </xdr:from>
    <xdr:to>
      <xdr:col>20</xdr:col>
      <xdr:colOff>31627</xdr:colOff>
      <xdr:row>51</xdr:row>
      <xdr:rowOff>79136</xdr:rowOff>
    </xdr:to>
    <xdr:grpSp>
      <xdr:nvGrpSpPr>
        <xdr:cNvPr id="167" name="Group 166"/>
        <xdr:cNvGrpSpPr/>
      </xdr:nvGrpSpPr>
      <xdr:grpSpPr>
        <a:xfrm>
          <a:off x="6769100" y="5800725"/>
          <a:ext cx="5454527" cy="3346211"/>
          <a:chOff x="3478171" y="579880"/>
          <a:chExt cx="5397377" cy="3587511"/>
        </a:xfrm>
      </xdr:grpSpPr>
      <xdr:pic>
        <xdr:nvPicPr>
          <xdr:cNvPr id="168" name="Picture 167"/>
          <xdr:cNvPicPr>
            <a:picLocks noChangeAspect="1"/>
          </xdr:cNvPicPr>
        </xdr:nvPicPr>
        <xdr:blipFill rotWithShape="1"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611" t="8871" r="23075" b="50317"/>
          <a:stretch/>
        </xdr:blipFill>
        <xdr:spPr>
          <a:xfrm>
            <a:off x="3478171" y="1640462"/>
            <a:ext cx="4159231" cy="2526929"/>
          </a:xfrm>
          <a:prstGeom prst="rect">
            <a:avLst/>
          </a:prstGeom>
        </xdr:spPr>
      </xdr:pic>
      <xdr:sp macro="" textlink="">
        <xdr:nvSpPr>
          <xdr:cNvPr id="169" name="TextBox 14"/>
          <xdr:cNvSpPr txBox="1"/>
        </xdr:nvSpPr>
        <xdr:spPr>
          <a:xfrm>
            <a:off x="7184690" y="2955360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170" name="TextBox 30"/>
          <xdr:cNvSpPr txBox="1"/>
        </xdr:nvSpPr>
        <xdr:spPr>
          <a:xfrm>
            <a:off x="7272332" y="3528340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171" name="Rectangle 170"/>
          <xdr:cNvSpPr/>
        </xdr:nvSpPr>
        <xdr:spPr>
          <a:xfrm>
            <a:off x="3986414" y="579880"/>
            <a:ext cx="748923" cy="3693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Input</a:t>
            </a:r>
            <a:endParaRPr lang="en-US" b="1"/>
          </a:p>
        </xdr:txBody>
      </xdr:sp>
      <xdr:sp macro="" textlink="">
        <xdr:nvSpPr>
          <xdr:cNvPr id="172" name="TextBox 5"/>
          <xdr:cNvSpPr txBox="1"/>
        </xdr:nvSpPr>
        <xdr:spPr>
          <a:xfrm>
            <a:off x="3724758" y="1255632"/>
            <a:ext cx="423383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+      -     +          DAF-16::mNG::HA</a:t>
            </a:r>
          </a:p>
        </xdr:txBody>
      </xdr:sp>
      <xdr:sp macro="" textlink="">
        <xdr:nvSpPr>
          <xdr:cNvPr id="173" name="TextBox 6"/>
          <xdr:cNvSpPr txBox="1"/>
        </xdr:nvSpPr>
        <xdr:spPr>
          <a:xfrm>
            <a:off x="3724758" y="925505"/>
            <a:ext cx="411003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-      +     +          zfh-2::mSc::3xFLAG</a:t>
            </a:r>
          </a:p>
        </xdr:txBody>
      </xdr:sp>
      <xdr:sp macro="" textlink="">
        <xdr:nvSpPr>
          <xdr:cNvPr id="174" name="Rectangle 173"/>
          <xdr:cNvSpPr/>
        </xdr:nvSpPr>
        <xdr:spPr>
          <a:xfrm>
            <a:off x="3677920" y="3149600"/>
            <a:ext cx="1448098" cy="89408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75" name="TextBox 8"/>
          <xdr:cNvSpPr txBox="1"/>
        </xdr:nvSpPr>
        <xdr:spPr>
          <a:xfrm>
            <a:off x="7590393" y="2325797"/>
            <a:ext cx="1285155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HA</a:t>
            </a:r>
          </a:p>
        </xdr:txBody>
      </xdr:sp>
    </xdr:grpSp>
    <xdr:clientData/>
  </xdr:twoCellAnchor>
  <xdr:twoCellAnchor>
    <xdr:from>
      <xdr:col>1</xdr:col>
      <xdr:colOff>381000</xdr:colOff>
      <xdr:row>1</xdr:row>
      <xdr:rowOff>142875</xdr:rowOff>
    </xdr:from>
    <xdr:to>
      <xdr:col>10</xdr:col>
      <xdr:colOff>480955</xdr:colOff>
      <xdr:row>21</xdr:row>
      <xdr:rowOff>40186</xdr:rowOff>
    </xdr:to>
    <xdr:grpSp>
      <xdr:nvGrpSpPr>
        <xdr:cNvPr id="6" name="Group 5"/>
        <xdr:cNvGrpSpPr/>
      </xdr:nvGrpSpPr>
      <xdr:grpSpPr>
        <a:xfrm>
          <a:off x="990600" y="320675"/>
          <a:ext cx="5586355" cy="3453311"/>
          <a:chOff x="0" y="7159625"/>
          <a:chExt cx="5529205" cy="3707311"/>
        </a:xfrm>
      </xdr:grpSpPr>
      <xdr:grpSp>
        <xdr:nvGrpSpPr>
          <xdr:cNvPr id="80" name="Group 79"/>
          <xdr:cNvGrpSpPr/>
        </xdr:nvGrpSpPr>
        <xdr:grpSpPr>
          <a:xfrm>
            <a:off x="0" y="7159625"/>
            <a:ext cx="5529205" cy="3707311"/>
            <a:chOff x="1555625" y="839938"/>
            <a:chExt cx="5529205" cy="3713661"/>
          </a:xfrm>
        </xdr:grpSpPr>
        <xdr:sp macro="" textlink="">
          <xdr:nvSpPr>
            <xdr:cNvPr id="81" name="TextBox 8"/>
            <xdr:cNvSpPr txBox="1"/>
          </xdr:nvSpPr>
          <xdr:spPr>
            <a:xfrm>
              <a:off x="4708591" y="2948569"/>
              <a:ext cx="1285155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IB: FLAG</a:t>
              </a:r>
            </a:p>
          </xdr:txBody>
        </xdr:sp>
        <xdr:sp macro="" textlink="">
          <xdr:nvSpPr>
            <xdr:cNvPr id="82" name="TextBox 34"/>
            <xdr:cNvSpPr txBox="1"/>
          </xdr:nvSpPr>
          <xdr:spPr>
            <a:xfrm>
              <a:off x="2850998" y="1613787"/>
              <a:ext cx="423383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+      -     +          DAF-16::mNG::HA</a:t>
              </a:r>
            </a:p>
          </xdr:txBody>
        </xdr:sp>
        <xdr:sp macro="" textlink="">
          <xdr:nvSpPr>
            <xdr:cNvPr id="83" name="TextBox 35"/>
            <xdr:cNvSpPr txBox="1"/>
          </xdr:nvSpPr>
          <xdr:spPr>
            <a:xfrm>
              <a:off x="2850998" y="1283660"/>
              <a:ext cx="411003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-      +     +          zfh-2::mSc::3xFLAG</a:t>
              </a:r>
            </a:p>
          </xdr:txBody>
        </xdr:sp>
        <xdr:sp macro="" textlink="">
          <xdr:nvSpPr>
            <xdr:cNvPr id="84" name="Rectangle 83"/>
            <xdr:cNvSpPr/>
          </xdr:nvSpPr>
          <xdr:spPr>
            <a:xfrm>
              <a:off x="3143134" y="839938"/>
              <a:ext cx="748923" cy="36933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latin typeface="Arial" panose="020B0604020202020204" pitchFamily="34" charset="0"/>
                  <a:cs typeface="Arial" panose="020B0604020202020204" pitchFamily="34" charset="0"/>
                </a:rPr>
                <a:t>Input</a:t>
              </a:r>
              <a:endParaRPr lang="en-US" b="1"/>
            </a:p>
          </xdr:txBody>
        </xdr:sp>
        <xdr:sp macro="" textlink="">
          <xdr:nvSpPr>
            <xdr:cNvPr id="85" name="TextBox 38"/>
            <xdr:cNvSpPr txBox="1"/>
          </xdr:nvSpPr>
          <xdr:spPr>
            <a:xfrm>
              <a:off x="1577640" y="2952012"/>
              <a:ext cx="1206687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130 kDa</a:t>
              </a:r>
            </a:p>
          </xdr:txBody>
        </xdr:sp>
        <xdr:sp macro="" textlink="">
          <xdr:nvSpPr>
            <xdr:cNvPr id="86" name="TextBox 39"/>
            <xdr:cNvSpPr txBox="1"/>
          </xdr:nvSpPr>
          <xdr:spPr>
            <a:xfrm>
              <a:off x="1577640" y="2598168"/>
              <a:ext cx="1206687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180 kDa</a:t>
              </a:r>
            </a:p>
          </xdr:txBody>
        </xdr:sp>
        <xdr:sp macro="" textlink="">
          <xdr:nvSpPr>
            <xdr:cNvPr id="87" name="TextBox 40"/>
            <xdr:cNvSpPr txBox="1"/>
          </xdr:nvSpPr>
          <xdr:spPr>
            <a:xfrm>
              <a:off x="1555625" y="2226442"/>
              <a:ext cx="114370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250 kDa</a:t>
              </a:r>
            </a:p>
          </xdr:txBody>
        </xdr:sp>
        <xdr:pic>
          <xdr:nvPicPr>
            <xdr:cNvPr id="88" name="Picture 8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1165" t="18966" r="21659" b="28295"/>
            <a:stretch/>
          </xdr:blipFill>
          <xdr:spPr>
            <a:xfrm>
              <a:off x="2427023" y="1901839"/>
              <a:ext cx="2336800" cy="2651760"/>
            </a:xfrm>
            <a:prstGeom prst="rect">
              <a:avLst/>
            </a:prstGeom>
          </xdr:spPr>
        </xdr:pic>
      </xdr:grpSp>
      <xdr:sp macro="" textlink="">
        <xdr:nvSpPr>
          <xdr:cNvPr id="176" name="Rectangle 175"/>
          <xdr:cNvSpPr/>
        </xdr:nvSpPr>
        <xdr:spPr>
          <a:xfrm>
            <a:off x="1301751" y="8239125"/>
            <a:ext cx="1428750" cy="904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12</xdr:col>
      <xdr:colOff>31750</xdr:colOff>
      <xdr:row>5</xdr:row>
      <xdr:rowOff>47625</xdr:rowOff>
    </xdr:from>
    <xdr:to>
      <xdr:col>21</xdr:col>
      <xdr:colOff>122963</xdr:colOff>
      <xdr:row>21</xdr:row>
      <xdr:rowOff>22563</xdr:rowOff>
    </xdr:to>
    <xdr:grpSp>
      <xdr:nvGrpSpPr>
        <xdr:cNvPr id="5" name="Group 4"/>
        <xdr:cNvGrpSpPr/>
      </xdr:nvGrpSpPr>
      <xdr:grpSpPr>
        <a:xfrm>
          <a:off x="7346950" y="936625"/>
          <a:ext cx="5577613" cy="2819738"/>
          <a:chOff x="4984750" y="7826375"/>
          <a:chExt cx="5520463" cy="3022938"/>
        </a:xfrm>
      </xdr:grpSpPr>
      <xdr:grpSp>
        <xdr:nvGrpSpPr>
          <xdr:cNvPr id="89" name="Group 88"/>
          <xdr:cNvGrpSpPr/>
        </xdr:nvGrpSpPr>
        <xdr:grpSpPr>
          <a:xfrm>
            <a:off x="4984750" y="7826375"/>
            <a:ext cx="5520463" cy="3022938"/>
            <a:chOff x="1564367" y="839938"/>
            <a:chExt cx="5520463" cy="3022938"/>
          </a:xfrm>
        </xdr:grpSpPr>
        <xdr:sp macro="" textlink="">
          <xdr:nvSpPr>
            <xdr:cNvPr id="90" name="TextBox 8"/>
            <xdr:cNvSpPr txBox="1"/>
          </xdr:nvSpPr>
          <xdr:spPr>
            <a:xfrm>
              <a:off x="5272700" y="2564996"/>
              <a:ext cx="1689167" cy="38728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IB: a-tubulin</a:t>
              </a:r>
            </a:p>
          </xdr:txBody>
        </xdr:sp>
        <xdr:sp macro="" textlink="">
          <xdr:nvSpPr>
            <xdr:cNvPr id="91" name="TextBox 34"/>
            <xdr:cNvSpPr txBox="1"/>
          </xdr:nvSpPr>
          <xdr:spPr>
            <a:xfrm>
              <a:off x="2850998" y="1613787"/>
              <a:ext cx="423383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+      -     +          DAF-16::mNG::HA</a:t>
              </a:r>
            </a:p>
          </xdr:txBody>
        </xdr:sp>
        <xdr:sp macro="" textlink="">
          <xdr:nvSpPr>
            <xdr:cNvPr id="92" name="TextBox 35"/>
            <xdr:cNvSpPr txBox="1"/>
          </xdr:nvSpPr>
          <xdr:spPr>
            <a:xfrm>
              <a:off x="2850998" y="1283660"/>
              <a:ext cx="411003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-      +     +          zfh-2::mSc::3xFLAG</a:t>
              </a:r>
            </a:p>
          </xdr:txBody>
        </xdr:sp>
        <xdr:sp macro="" textlink="">
          <xdr:nvSpPr>
            <xdr:cNvPr id="93" name="Rectangle 92"/>
            <xdr:cNvSpPr/>
          </xdr:nvSpPr>
          <xdr:spPr>
            <a:xfrm>
              <a:off x="3143134" y="839938"/>
              <a:ext cx="748923" cy="36933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latin typeface="Arial" panose="020B0604020202020204" pitchFamily="34" charset="0"/>
                  <a:cs typeface="Arial" panose="020B0604020202020204" pitchFamily="34" charset="0"/>
                </a:rPr>
                <a:t>Input</a:t>
              </a:r>
              <a:endParaRPr lang="en-US" b="1"/>
            </a:p>
          </xdr:txBody>
        </xdr:sp>
        <xdr:pic>
          <xdr:nvPicPr>
            <xdr:cNvPr id="94" name="Picture 93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7933" t="27706" r="17792" b="34233"/>
            <a:stretch/>
          </xdr:blipFill>
          <xdr:spPr>
            <a:xfrm>
              <a:off x="2175259" y="1880521"/>
              <a:ext cx="3142400" cy="1982355"/>
            </a:xfrm>
            <a:prstGeom prst="rect">
              <a:avLst/>
            </a:prstGeom>
          </xdr:spPr>
        </xdr:pic>
        <xdr:sp macro="" textlink="">
          <xdr:nvSpPr>
            <xdr:cNvPr id="95" name="TextBox 11"/>
            <xdr:cNvSpPr txBox="1"/>
          </xdr:nvSpPr>
          <xdr:spPr>
            <a:xfrm>
              <a:off x="1564368" y="3114725"/>
              <a:ext cx="903267" cy="34718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55 kDa</a:t>
              </a:r>
            </a:p>
          </xdr:txBody>
        </xdr:sp>
        <xdr:sp macro="" textlink="">
          <xdr:nvSpPr>
            <xdr:cNvPr id="96" name="TextBox 12"/>
            <xdr:cNvSpPr txBox="1"/>
          </xdr:nvSpPr>
          <xdr:spPr>
            <a:xfrm>
              <a:off x="1564367" y="2151206"/>
              <a:ext cx="903267" cy="34718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72 kDa</a:t>
              </a:r>
            </a:p>
          </xdr:txBody>
        </xdr:sp>
      </xdr:grpSp>
      <xdr:sp macro="" textlink="">
        <xdr:nvSpPr>
          <xdr:cNvPr id="177" name="Rectangle 176"/>
          <xdr:cNvSpPr/>
        </xdr:nvSpPr>
        <xdr:spPr>
          <a:xfrm>
            <a:off x="6000750" y="9652000"/>
            <a:ext cx="1993759" cy="87312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22</xdr:col>
      <xdr:colOff>15875</xdr:colOff>
      <xdr:row>0</xdr:row>
      <xdr:rowOff>0</xdr:rowOff>
    </xdr:from>
    <xdr:to>
      <xdr:col>31</xdr:col>
      <xdr:colOff>58743</xdr:colOff>
      <xdr:row>26</xdr:row>
      <xdr:rowOff>27458</xdr:rowOff>
    </xdr:to>
    <xdr:grpSp>
      <xdr:nvGrpSpPr>
        <xdr:cNvPr id="2" name="Group 1"/>
        <xdr:cNvGrpSpPr/>
      </xdr:nvGrpSpPr>
      <xdr:grpSpPr>
        <a:xfrm>
          <a:off x="13427075" y="0"/>
          <a:ext cx="5529268" cy="4650258"/>
          <a:chOff x="10255250" y="7064375"/>
          <a:chExt cx="5472118" cy="4980458"/>
        </a:xfrm>
      </xdr:grpSpPr>
      <xdr:grpSp>
        <xdr:nvGrpSpPr>
          <xdr:cNvPr id="97" name="Group 96"/>
          <xdr:cNvGrpSpPr/>
        </xdr:nvGrpSpPr>
        <xdr:grpSpPr>
          <a:xfrm>
            <a:off x="10255250" y="7064375"/>
            <a:ext cx="5472118" cy="4980458"/>
            <a:chOff x="1612712" y="839938"/>
            <a:chExt cx="5472118" cy="4980458"/>
          </a:xfrm>
        </xdr:grpSpPr>
        <xdr:sp macro="" textlink="">
          <xdr:nvSpPr>
            <xdr:cNvPr id="98" name="TextBox 8"/>
            <xdr:cNvSpPr txBox="1"/>
          </xdr:nvSpPr>
          <xdr:spPr>
            <a:xfrm>
              <a:off x="5272700" y="2564996"/>
              <a:ext cx="1285155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IB: HA</a:t>
              </a:r>
            </a:p>
          </xdr:txBody>
        </xdr:sp>
        <xdr:sp macro="" textlink="">
          <xdr:nvSpPr>
            <xdr:cNvPr id="99" name="TextBox 34"/>
            <xdr:cNvSpPr txBox="1"/>
          </xdr:nvSpPr>
          <xdr:spPr>
            <a:xfrm>
              <a:off x="2850998" y="1613787"/>
              <a:ext cx="423383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+      -     +          DAF-16::mNG::HA</a:t>
              </a:r>
            </a:p>
          </xdr:txBody>
        </xdr:sp>
        <xdr:sp macro="" textlink="">
          <xdr:nvSpPr>
            <xdr:cNvPr id="100" name="TextBox 35"/>
            <xdr:cNvSpPr txBox="1"/>
          </xdr:nvSpPr>
          <xdr:spPr>
            <a:xfrm>
              <a:off x="2850998" y="1283660"/>
              <a:ext cx="411003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-      +     +          zfh-2::mSc::3xFLAG</a:t>
              </a:r>
            </a:p>
          </xdr:txBody>
        </xdr:sp>
        <xdr:sp macro="" textlink="">
          <xdr:nvSpPr>
            <xdr:cNvPr id="101" name="Rectangle 100"/>
            <xdr:cNvSpPr/>
          </xdr:nvSpPr>
          <xdr:spPr>
            <a:xfrm>
              <a:off x="3143134" y="839938"/>
              <a:ext cx="748923" cy="36933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latin typeface="Arial" panose="020B0604020202020204" pitchFamily="34" charset="0"/>
                  <a:cs typeface="Arial" panose="020B0604020202020204" pitchFamily="34" charset="0"/>
                </a:rPr>
                <a:t>Input</a:t>
              </a:r>
              <a:endParaRPr lang="en-US" b="1"/>
            </a:p>
          </xdr:txBody>
        </xdr:sp>
        <xdr:pic>
          <xdr:nvPicPr>
            <xdr:cNvPr id="102" name="Picture 101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9437" r="21631" b="13602"/>
            <a:stretch/>
          </xdr:blipFill>
          <xdr:spPr>
            <a:xfrm>
              <a:off x="2339423" y="1983119"/>
              <a:ext cx="2356343" cy="3837277"/>
            </a:xfrm>
            <a:prstGeom prst="rect">
              <a:avLst/>
            </a:prstGeom>
          </xdr:spPr>
        </xdr:pic>
        <xdr:sp macro="" textlink="">
          <xdr:nvSpPr>
            <xdr:cNvPr id="103" name="TextBox 13"/>
            <xdr:cNvSpPr txBox="1"/>
          </xdr:nvSpPr>
          <xdr:spPr>
            <a:xfrm>
              <a:off x="1762489" y="4142729"/>
              <a:ext cx="903267" cy="34718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95 kDa</a:t>
              </a:r>
            </a:p>
          </xdr:txBody>
        </xdr:sp>
        <xdr:sp macro="" textlink="">
          <xdr:nvSpPr>
            <xdr:cNvPr id="104" name="TextBox 14"/>
            <xdr:cNvSpPr txBox="1"/>
          </xdr:nvSpPr>
          <xdr:spPr>
            <a:xfrm>
              <a:off x="1612712" y="3350729"/>
              <a:ext cx="1206687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130 kDa</a:t>
              </a:r>
            </a:p>
          </xdr:txBody>
        </xdr:sp>
      </xdr:grpSp>
      <xdr:sp macro="" textlink="">
        <xdr:nvSpPr>
          <xdr:cNvPr id="178" name="Rectangle 177"/>
          <xdr:cNvSpPr/>
        </xdr:nvSpPr>
        <xdr:spPr>
          <a:xfrm>
            <a:off x="11144251" y="9398001"/>
            <a:ext cx="1778000" cy="149225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31</xdr:col>
      <xdr:colOff>269875</xdr:colOff>
      <xdr:row>2</xdr:row>
      <xdr:rowOff>63500</xdr:rowOff>
    </xdr:from>
    <xdr:to>
      <xdr:col>40</xdr:col>
      <xdr:colOff>369830</xdr:colOff>
      <xdr:row>22</xdr:row>
      <xdr:rowOff>127802</xdr:rowOff>
    </xdr:to>
    <xdr:grpSp>
      <xdr:nvGrpSpPr>
        <xdr:cNvPr id="3" name="Group 2"/>
        <xdr:cNvGrpSpPr/>
      </xdr:nvGrpSpPr>
      <xdr:grpSpPr>
        <a:xfrm>
          <a:off x="19167475" y="419100"/>
          <a:ext cx="5586355" cy="3620302"/>
          <a:chOff x="15954375" y="7715250"/>
          <a:chExt cx="5529205" cy="3874302"/>
        </a:xfrm>
      </xdr:grpSpPr>
      <xdr:grpSp>
        <xdr:nvGrpSpPr>
          <xdr:cNvPr id="71" name="Group 70"/>
          <xdr:cNvGrpSpPr/>
        </xdr:nvGrpSpPr>
        <xdr:grpSpPr>
          <a:xfrm>
            <a:off x="15954375" y="7715250"/>
            <a:ext cx="5529205" cy="3874302"/>
            <a:chOff x="1555625" y="839938"/>
            <a:chExt cx="5529205" cy="3874302"/>
          </a:xfrm>
        </xdr:grpSpPr>
        <xdr:sp macro="" textlink="">
          <xdr:nvSpPr>
            <xdr:cNvPr id="72" name="TextBox 8"/>
            <xdr:cNvSpPr txBox="1"/>
          </xdr:nvSpPr>
          <xdr:spPr>
            <a:xfrm>
              <a:off x="4576511" y="2948569"/>
              <a:ext cx="1285155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IB: FLAG</a:t>
              </a:r>
            </a:p>
          </xdr:txBody>
        </xdr:sp>
        <xdr:sp macro="" textlink="">
          <xdr:nvSpPr>
            <xdr:cNvPr id="73" name="TextBox 34"/>
            <xdr:cNvSpPr txBox="1"/>
          </xdr:nvSpPr>
          <xdr:spPr>
            <a:xfrm>
              <a:off x="2850998" y="1613787"/>
              <a:ext cx="423383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+      -     +          DAF-16::mNG::HA</a:t>
              </a:r>
            </a:p>
          </xdr:txBody>
        </xdr:sp>
        <xdr:sp macro="" textlink="">
          <xdr:nvSpPr>
            <xdr:cNvPr id="74" name="TextBox 35"/>
            <xdr:cNvSpPr txBox="1"/>
          </xdr:nvSpPr>
          <xdr:spPr>
            <a:xfrm>
              <a:off x="2850998" y="1283660"/>
              <a:ext cx="411003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-      +     +          zfh-2::mSc::3xFLAG</a:t>
              </a:r>
            </a:p>
          </xdr:txBody>
        </xdr:sp>
        <xdr:sp macro="" textlink="">
          <xdr:nvSpPr>
            <xdr:cNvPr id="75" name="Rectangle 74"/>
            <xdr:cNvSpPr/>
          </xdr:nvSpPr>
          <xdr:spPr>
            <a:xfrm>
              <a:off x="3143134" y="839938"/>
              <a:ext cx="2047866" cy="37414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latin typeface="Arial" panose="020B0604020202020204" pitchFamily="34" charset="0"/>
                  <a:cs typeface="Arial" panose="020B0604020202020204" pitchFamily="34" charset="0"/>
                </a:rPr>
                <a:t>Co-IP</a:t>
              </a:r>
              <a:endParaRPr lang="en-US" b="1"/>
            </a:p>
          </xdr:txBody>
        </xdr:sp>
        <xdr:pic>
          <xdr:nvPicPr>
            <xdr:cNvPr id="76" name="Picture 75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6791" t="12762" r="27146" b="26482"/>
            <a:stretch/>
          </xdr:blipFill>
          <xdr:spPr>
            <a:xfrm>
              <a:off x="2371841" y="1912048"/>
              <a:ext cx="2266662" cy="2802192"/>
            </a:xfrm>
            <a:prstGeom prst="rect">
              <a:avLst/>
            </a:prstGeom>
          </xdr:spPr>
        </xdr:pic>
        <xdr:sp macro="" textlink="">
          <xdr:nvSpPr>
            <xdr:cNvPr id="77" name="TextBox 38"/>
            <xdr:cNvSpPr txBox="1"/>
          </xdr:nvSpPr>
          <xdr:spPr>
            <a:xfrm>
              <a:off x="1577640" y="2952012"/>
              <a:ext cx="1206687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130 kDa</a:t>
              </a:r>
            </a:p>
          </xdr:txBody>
        </xdr:sp>
        <xdr:sp macro="" textlink="">
          <xdr:nvSpPr>
            <xdr:cNvPr id="78" name="TextBox 39"/>
            <xdr:cNvSpPr txBox="1"/>
          </xdr:nvSpPr>
          <xdr:spPr>
            <a:xfrm>
              <a:off x="1577640" y="2598168"/>
              <a:ext cx="1206687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180 kDa</a:t>
              </a:r>
            </a:p>
          </xdr:txBody>
        </xdr:sp>
        <xdr:sp macro="" textlink="">
          <xdr:nvSpPr>
            <xdr:cNvPr id="79" name="TextBox 40"/>
            <xdr:cNvSpPr txBox="1"/>
          </xdr:nvSpPr>
          <xdr:spPr>
            <a:xfrm>
              <a:off x="1555625" y="2226442"/>
              <a:ext cx="114370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250 kDa</a:t>
              </a:r>
            </a:p>
          </xdr:txBody>
        </xdr:sp>
      </xdr:grpSp>
      <xdr:sp macro="" textlink="">
        <xdr:nvSpPr>
          <xdr:cNvPr id="179" name="Rectangle 178"/>
          <xdr:cNvSpPr/>
        </xdr:nvSpPr>
        <xdr:spPr>
          <a:xfrm>
            <a:off x="16891000" y="8921751"/>
            <a:ext cx="1952625" cy="142875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40</xdr:col>
      <xdr:colOff>238125</xdr:colOff>
      <xdr:row>2</xdr:row>
      <xdr:rowOff>31750</xdr:rowOff>
    </xdr:from>
    <xdr:to>
      <xdr:col>49</xdr:col>
      <xdr:colOff>539619</xdr:colOff>
      <xdr:row>23</xdr:row>
      <xdr:rowOff>8248</xdr:rowOff>
    </xdr:to>
    <xdr:grpSp>
      <xdr:nvGrpSpPr>
        <xdr:cNvPr id="4" name="Group 3"/>
        <xdr:cNvGrpSpPr/>
      </xdr:nvGrpSpPr>
      <xdr:grpSpPr>
        <a:xfrm>
          <a:off x="24622125" y="387350"/>
          <a:ext cx="5787894" cy="3710298"/>
          <a:chOff x="21304250" y="7572375"/>
          <a:chExt cx="5730744" cy="3976998"/>
        </a:xfrm>
      </xdr:grpSpPr>
      <xdr:grpSp>
        <xdr:nvGrpSpPr>
          <xdr:cNvPr id="105" name="Group 104"/>
          <xdr:cNvGrpSpPr/>
        </xdr:nvGrpSpPr>
        <xdr:grpSpPr>
          <a:xfrm>
            <a:off x="21304250" y="7572375"/>
            <a:ext cx="5730744" cy="3976998"/>
            <a:chOff x="1354086" y="839938"/>
            <a:chExt cx="5730744" cy="3983348"/>
          </a:xfrm>
        </xdr:grpSpPr>
        <xdr:sp macro="" textlink="">
          <xdr:nvSpPr>
            <xdr:cNvPr id="106" name="TextBox 11"/>
            <xdr:cNvSpPr txBox="1"/>
          </xdr:nvSpPr>
          <xdr:spPr>
            <a:xfrm>
              <a:off x="1503863" y="4345214"/>
              <a:ext cx="903267" cy="34718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55 kDa</a:t>
              </a:r>
            </a:p>
          </xdr:txBody>
        </xdr:sp>
        <xdr:sp macro="" textlink="">
          <xdr:nvSpPr>
            <xdr:cNvPr id="107" name="TextBox 12"/>
            <xdr:cNvSpPr txBox="1"/>
          </xdr:nvSpPr>
          <xdr:spPr>
            <a:xfrm>
              <a:off x="1503862" y="3737295"/>
              <a:ext cx="903267" cy="34718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72 kDa</a:t>
              </a:r>
            </a:p>
          </xdr:txBody>
        </xdr:sp>
        <xdr:sp macro="" textlink="">
          <xdr:nvSpPr>
            <xdr:cNvPr id="108" name="TextBox 8"/>
            <xdr:cNvSpPr txBox="1"/>
          </xdr:nvSpPr>
          <xdr:spPr>
            <a:xfrm>
              <a:off x="4976354" y="2734273"/>
              <a:ext cx="1285155" cy="70788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IB: HA + tubulin</a:t>
              </a:r>
            </a:p>
          </xdr:txBody>
        </xdr:sp>
        <xdr:sp macro="" textlink="">
          <xdr:nvSpPr>
            <xdr:cNvPr id="109" name="TextBox 34"/>
            <xdr:cNvSpPr txBox="1"/>
          </xdr:nvSpPr>
          <xdr:spPr>
            <a:xfrm>
              <a:off x="2850998" y="1613787"/>
              <a:ext cx="423383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+      -     +          DAF-16::mNG::HA</a:t>
              </a:r>
            </a:p>
          </xdr:txBody>
        </xdr:sp>
        <xdr:sp macro="" textlink="">
          <xdr:nvSpPr>
            <xdr:cNvPr id="110" name="TextBox 35"/>
            <xdr:cNvSpPr txBox="1"/>
          </xdr:nvSpPr>
          <xdr:spPr>
            <a:xfrm>
              <a:off x="2850998" y="1283660"/>
              <a:ext cx="411003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-      +     +          zfh-2::mSc::3xFLAG</a:t>
              </a:r>
            </a:p>
          </xdr:txBody>
        </xdr:sp>
        <xdr:sp macro="" textlink="">
          <xdr:nvSpPr>
            <xdr:cNvPr id="111" name="Rectangle 110"/>
            <xdr:cNvSpPr/>
          </xdr:nvSpPr>
          <xdr:spPr>
            <a:xfrm>
              <a:off x="3143134" y="839938"/>
              <a:ext cx="748923" cy="36933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latin typeface="Arial" panose="020B0604020202020204" pitchFamily="34" charset="0"/>
                  <a:cs typeface="Arial" panose="020B0604020202020204" pitchFamily="34" charset="0"/>
                </a:rPr>
                <a:t>co-IP</a:t>
              </a:r>
              <a:endParaRPr lang="en-US" b="1"/>
            </a:p>
          </xdr:txBody>
        </xdr:sp>
        <xdr:sp macro="" textlink="">
          <xdr:nvSpPr>
            <xdr:cNvPr id="112" name="TextBox 13"/>
            <xdr:cNvSpPr txBox="1"/>
          </xdr:nvSpPr>
          <xdr:spPr>
            <a:xfrm>
              <a:off x="1503863" y="3204596"/>
              <a:ext cx="903267" cy="34718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95 kDa</a:t>
              </a:r>
            </a:p>
          </xdr:txBody>
        </xdr:sp>
        <xdr:sp macro="" textlink="">
          <xdr:nvSpPr>
            <xdr:cNvPr id="113" name="TextBox 14"/>
            <xdr:cNvSpPr txBox="1"/>
          </xdr:nvSpPr>
          <xdr:spPr>
            <a:xfrm>
              <a:off x="1354086" y="2564996"/>
              <a:ext cx="1206687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130 kDa</a:t>
              </a:r>
            </a:p>
          </xdr:txBody>
        </xdr:sp>
        <xdr:pic>
          <xdr:nvPicPr>
            <xdr:cNvPr id="114" name="Picture 113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7041" t="20792" r="35039" b="24003"/>
            <a:stretch/>
          </xdr:blipFill>
          <xdr:spPr>
            <a:xfrm>
              <a:off x="2214540" y="1860725"/>
              <a:ext cx="2543938" cy="2962561"/>
            </a:xfrm>
            <a:prstGeom prst="rect">
              <a:avLst/>
            </a:prstGeom>
          </xdr:spPr>
        </xdr:pic>
      </xdr:grpSp>
      <xdr:sp macro="" textlink="">
        <xdr:nvSpPr>
          <xdr:cNvPr id="180" name="Rectangle 179"/>
          <xdr:cNvSpPr/>
        </xdr:nvSpPr>
        <xdr:spPr>
          <a:xfrm>
            <a:off x="22415500" y="8953501"/>
            <a:ext cx="1993759" cy="142875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20</xdr:col>
      <xdr:colOff>31750</xdr:colOff>
      <xdr:row>29</xdr:row>
      <xdr:rowOff>31750</xdr:rowOff>
    </xdr:from>
    <xdr:to>
      <xdr:col>30</xdr:col>
      <xdr:colOff>527045</xdr:colOff>
      <xdr:row>52</xdr:row>
      <xdr:rowOff>40122</xdr:rowOff>
    </xdr:to>
    <xdr:grpSp>
      <xdr:nvGrpSpPr>
        <xdr:cNvPr id="181" name="Group 180"/>
        <xdr:cNvGrpSpPr/>
      </xdr:nvGrpSpPr>
      <xdr:grpSpPr>
        <a:xfrm>
          <a:off x="12223750" y="5187950"/>
          <a:ext cx="6591295" cy="4097772"/>
          <a:chOff x="2508074" y="579880"/>
          <a:chExt cx="6527795" cy="4389872"/>
        </a:xfrm>
      </xdr:grpSpPr>
      <xdr:pic>
        <xdr:nvPicPr>
          <xdr:cNvPr id="182" name="Picture 181"/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016" t="3519" r="24218" b="40498"/>
          <a:stretch/>
        </xdr:blipFill>
        <xdr:spPr>
          <a:xfrm>
            <a:off x="3034227" y="1506388"/>
            <a:ext cx="4362253" cy="3463364"/>
          </a:xfrm>
          <a:prstGeom prst="rect">
            <a:avLst/>
          </a:prstGeom>
        </xdr:spPr>
      </xdr:pic>
      <xdr:sp macro="" textlink="">
        <xdr:nvSpPr>
          <xdr:cNvPr id="183" name="Rectangle 182"/>
          <xdr:cNvSpPr/>
        </xdr:nvSpPr>
        <xdr:spPr>
          <a:xfrm>
            <a:off x="3986414" y="579880"/>
            <a:ext cx="748923" cy="3693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Input</a:t>
            </a:r>
            <a:endParaRPr lang="en-US" b="1"/>
          </a:p>
        </xdr:txBody>
      </xdr:sp>
      <xdr:sp macro="" textlink="">
        <xdr:nvSpPr>
          <xdr:cNvPr id="184" name="TextBox 5"/>
          <xdr:cNvSpPr txBox="1"/>
        </xdr:nvSpPr>
        <xdr:spPr>
          <a:xfrm>
            <a:off x="3927168" y="1344808"/>
            <a:ext cx="423383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+      -     +          DAF-16::mNG::HA</a:t>
            </a:r>
          </a:p>
        </xdr:txBody>
      </xdr:sp>
      <xdr:sp macro="" textlink="">
        <xdr:nvSpPr>
          <xdr:cNvPr id="185" name="TextBox 6"/>
          <xdr:cNvSpPr txBox="1"/>
        </xdr:nvSpPr>
        <xdr:spPr>
          <a:xfrm>
            <a:off x="3927168" y="1014681"/>
            <a:ext cx="411003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-      +     +          zfh-2::mSc::3xFLAG</a:t>
            </a:r>
          </a:p>
        </xdr:txBody>
      </xdr:sp>
      <xdr:sp macro="" textlink="">
        <xdr:nvSpPr>
          <xdr:cNvPr id="186" name="Rectangle 185"/>
          <xdr:cNvSpPr/>
        </xdr:nvSpPr>
        <xdr:spPr>
          <a:xfrm>
            <a:off x="3411341" y="2062480"/>
            <a:ext cx="1849917" cy="89408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87" name="TextBox 21"/>
          <xdr:cNvSpPr txBox="1"/>
        </xdr:nvSpPr>
        <xdr:spPr>
          <a:xfrm>
            <a:off x="2508074" y="2066053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188" name="TextBox 22"/>
          <xdr:cNvSpPr txBox="1"/>
        </xdr:nvSpPr>
        <xdr:spPr>
          <a:xfrm>
            <a:off x="2511498" y="2758269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189" name="TextBox 23"/>
          <xdr:cNvSpPr txBox="1"/>
        </xdr:nvSpPr>
        <xdr:spPr>
          <a:xfrm>
            <a:off x="2534180" y="1651954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190" name="TextBox 24"/>
          <xdr:cNvSpPr txBox="1"/>
        </xdr:nvSpPr>
        <xdr:spPr>
          <a:xfrm>
            <a:off x="7140508" y="2956560"/>
            <a:ext cx="1895361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a-tubulin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3362</xdr:colOff>
      <xdr:row>3</xdr:row>
      <xdr:rowOff>7843</xdr:rowOff>
    </xdr:from>
    <xdr:to>
      <xdr:col>6</xdr:col>
      <xdr:colOff>371662</xdr:colOff>
      <xdr:row>21</xdr:row>
      <xdr:rowOff>112058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950" y="568137"/>
          <a:ext cx="3431241" cy="346598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57728</xdr:rowOff>
    </xdr:from>
    <xdr:to>
      <xdr:col>8</xdr:col>
      <xdr:colOff>397344</xdr:colOff>
      <xdr:row>28</xdr:row>
      <xdr:rowOff>174027</xdr:rowOff>
    </xdr:to>
    <xdr:grpSp>
      <xdr:nvGrpSpPr>
        <xdr:cNvPr id="8" name="Group 7"/>
        <xdr:cNvGrpSpPr/>
      </xdr:nvGrpSpPr>
      <xdr:grpSpPr>
        <a:xfrm>
          <a:off x="0" y="248228"/>
          <a:ext cx="5223344" cy="5259799"/>
          <a:chOff x="772465" y="994987"/>
          <a:chExt cx="5298050" cy="5158947"/>
        </a:xfrm>
      </xdr:grpSpPr>
      <xdr:pic>
        <xdr:nvPicPr>
          <xdr:cNvPr id="11" name="Picture 10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731" t="21464" r="35902" b="13712"/>
          <a:stretch/>
        </xdr:blipFill>
        <xdr:spPr>
          <a:xfrm>
            <a:off x="1760452" y="2056815"/>
            <a:ext cx="3024908" cy="4088715"/>
          </a:xfrm>
          <a:prstGeom prst="rect">
            <a:avLst/>
          </a:prstGeom>
        </xdr:spPr>
      </xdr:pic>
      <xdr:sp macro="" textlink="">
        <xdr:nvSpPr>
          <xdr:cNvPr id="12" name="TextBox 43"/>
          <xdr:cNvSpPr txBox="1"/>
        </xdr:nvSpPr>
        <xdr:spPr>
          <a:xfrm>
            <a:off x="2286667" y="167907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13" name="TextBox 44"/>
          <xdr:cNvSpPr txBox="1"/>
        </xdr:nvSpPr>
        <xdr:spPr>
          <a:xfrm>
            <a:off x="2646341" y="168748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14" name="Rectangle 13"/>
          <xdr:cNvSpPr/>
        </xdr:nvSpPr>
        <xdr:spPr>
          <a:xfrm>
            <a:off x="1760452" y="2065219"/>
            <a:ext cx="1429788" cy="408871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5" name="TextBox 46"/>
          <xdr:cNvSpPr txBox="1"/>
        </xdr:nvSpPr>
        <xdr:spPr>
          <a:xfrm>
            <a:off x="1979152" y="994987"/>
            <a:ext cx="2806208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par-1::mSc::AID::3xFLAG;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mtl-1::mNG::3xFLAG</a:t>
            </a:r>
          </a:p>
        </xdr:txBody>
      </xdr:sp>
      <xdr:sp macro="" textlink="">
        <xdr:nvSpPr>
          <xdr:cNvPr id="16" name="TextBox 47"/>
          <xdr:cNvSpPr txBox="1"/>
        </xdr:nvSpPr>
        <xdr:spPr>
          <a:xfrm>
            <a:off x="3156372" y="1702856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TIR1</a:t>
            </a:r>
          </a:p>
        </xdr:txBody>
      </xdr:sp>
      <xdr:sp macro="" textlink="">
        <xdr:nvSpPr>
          <xdr:cNvPr id="17" name="TextBox 49"/>
          <xdr:cNvSpPr txBox="1"/>
        </xdr:nvSpPr>
        <xdr:spPr>
          <a:xfrm>
            <a:off x="4785360" y="3199701"/>
            <a:ext cx="1285155" cy="707886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 + tubulin</a:t>
            </a:r>
          </a:p>
        </xdr:txBody>
      </xdr:sp>
      <xdr:sp macro="" textlink="">
        <xdr:nvSpPr>
          <xdr:cNvPr id="18" name="TextBox 50"/>
          <xdr:cNvSpPr txBox="1"/>
        </xdr:nvSpPr>
        <xdr:spPr>
          <a:xfrm>
            <a:off x="4801977" y="4101172"/>
            <a:ext cx="1036575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a-tubulin</a:t>
            </a:r>
          </a:p>
        </xdr:txBody>
      </xdr:sp>
      <xdr:sp macro="" textlink="">
        <xdr:nvSpPr>
          <xdr:cNvPr id="19" name="TextBox 51"/>
          <xdr:cNvSpPr txBox="1"/>
        </xdr:nvSpPr>
        <xdr:spPr>
          <a:xfrm>
            <a:off x="4801977" y="4711888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MTL-1</a:t>
            </a:r>
          </a:p>
        </xdr:txBody>
      </xdr:sp>
      <xdr:sp macro="" textlink="">
        <xdr:nvSpPr>
          <xdr:cNvPr id="20" name="TextBox 53"/>
          <xdr:cNvSpPr txBox="1"/>
        </xdr:nvSpPr>
        <xdr:spPr>
          <a:xfrm>
            <a:off x="922244" y="418876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21" name="TextBox 54"/>
          <xdr:cNvSpPr txBox="1"/>
        </xdr:nvSpPr>
        <xdr:spPr>
          <a:xfrm>
            <a:off x="969921" y="480548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22" name="TextBox 55"/>
          <xdr:cNvSpPr txBox="1"/>
        </xdr:nvSpPr>
        <xdr:spPr>
          <a:xfrm>
            <a:off x="922243" y="357068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23" name="TextBox 56"/>
          <xdr:cNvSpPr txBox="1"/>
        </xdr:nvSpPr>
        <xdr:spPr>
          <a:xfrm>
            <a:off x="782210" y="2415180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24" name="TextBox 57"/>
          <xdr:cNvSpPr txBox="1"/>
        </xdr:nvSpPr>
        <xdr:spPr>
          <a:xfrm>
            <a:off x="922242" y="3155163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25" name="TextBox 58"/>
          <xdr:cNvSpPr txBox="1"/>
        </xdr:nvSpPr>
        <xdr:spPr>
          <a:xfrm>
            <a:off x="782210" y="2172973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26" name="TextBox 59"/>
          <xdr:cNvSpPr txBox="1"/>
        </xdr:nvSpPr>
        <xdr:spPr>
          <a:xfrm>
            <a:off x="772465" y="2647643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</xdr:grpSp>
    <xdr:clientData/>
  </xdr:twoCellAnchor>
  <xdr:twoCellAnchor>
    <xdr:from>
      <xdr:col>8</xdr:col>
      <xdr:colOff>496454</xdr:colOff>
      <xdr:row>0</xdr:row>
      <xdr:rowOff>23091</xdr:rowOff>
    </xdr:from>
    <xdr:to>
      <xdr:col>17</xdr:col>
      <xdr:colOff>429562</xdr:colOff>
      <xdr:row>29</xdr:row>
      <xdr:rowOff>50105</xdr:rowOff>
    </xdr:to>
    <xdr:grpSp>
      <xdr:nvGrpSpPr>
        <xdr:cNvPr id="27" name="Group 26"/>
        <xdr:cNvGrpSpPr/>
      </xdr:nvGrpSpPr>
      <xdr:grpSpPr>
        <a:xfrm>
          <a:off x="5322454" y="23091"/>
          <a:ext cx="5362358" cy="5551514"/>
          <a:chOff x="772465" y="994987"/>
          <a:chExt cx="5440290" cy="5384105"/>
        </a:xfrm>
      </xdr:grpSpPr>
      <xdr:pic>
        <xdr:nvPicPr>
          <xdr:cNvPr id="28" name="Picture 27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6919" t="12448" r="25071" b="23080"/>
          <a:stretch/>
        </xdr:blipFill>
        <xdr:spPr>
          <a:xfrm>
            <a:off x="1764708" y="2048363"/>
            <a:ext cx="3162892" cy="4330729"/>
          </a:xfrm>
          <a:prstGeom prst="rect">
            <a:avLst/>
          </a:prstGeom>
        </xdr:spPr>
      </xdr:pic>
      <xdr:sp macro="" textlink="">
        <xdr:nvSpPr>
          <xdr:cNvPr id="29" name="TextBox 43"/>
          <xdr:cNvSpPr txBox="1"/>
        </xdr:nvSpPr>
        <xdr:spPr>
          <a:xfrm>
            <a:off x="2286667" y="167907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30" name="TextBox 44"/>
          <xdr:cNvSpPr txBox="1"/>
        </xdr:nvSpPr>
        <xdr:spPr>
          <a:xfrm>
            <a:off x="2646341" y="168748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31" name="Rectangle 30"/>
          <xdr:cNvSpPr/>
        </xdr:nvSpPr>
        <xdr:spPr>
          <a:xfrm>
            <a:off x="1760452" y="2065219"/>
            <a:ext cx="1429788" cy="408871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2" name="TextBox 46"/>
          <xdr:cNvSpPr txBox="1"/>
        </xdr:nvSpPr>
        <xdr:spPr>
          <a:xfrm>
            <a:off x="1979152" y="994987"/>
            <a:ext cx="2806208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par-1::mSc::AID::3xFLAG;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mtl-1::mNG::3xFLAG</a:t>
            </a:r>
          </a:p>
        </xdr:txBody>
      </xdr:sp>
      <xdr:sp macro="" textlink="">
        <xdr:nvSpPr>
          <xdr:cNvPr id="33" name="TextBox 47"/>
          <xdr:cNvSpPr txBox="1"/>
        </xdr:nvSpPr>
        <xdr:spPr>
          <a:xfrm>
            <a:off x="3156372" y="1702856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TIR1</a:t>
            </a:r>
          </a:p>
        </xdr:txBody>
      </xdr:sp>
      <xdr:sp macro="" textlink="">
        <xdr:nvSpPr>
          <xdr:cNvPr id="34" name="TextBox 49"/>
          <xdr:cNvSpPr txBox="1"/>
        </xdr:nvSpPr>
        <xdr:spPr>
          <a:xfrm>
            <a:off x="4927600" y="3748297"/>
            <a:ext cx="1285155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  <xdr:sp macro="" textlink="">
        <xdr:nvSpPr>
          <xdr:cNvPr id="35" name="TextBox 51"/>
          <xdr:cNvSpPr txBox="1"/>
        </xdr:nvSpPr>
        <xdr:spPr>
          <a:xfrm>
            <a:off x="4883257" y="4833808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MTL-1</a:t>
            </a:r>
          </a:p>
        </xdr:txBody>
      </xdr:sp>
      <xdr:sp macro="" textlink="">
        <xdr:nvSpPr>
          <xdr:cNvPr id="36" name="TextBox 53"/>
          <xdr:cNvSpPr txBox="1"/>
        </xdr:nvSpPr>
        <xdr:spPr>
          <a:xfrm>
            <a:off x="922244" y="418876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37" name="TextBox 54"/>
          <xdr:cNvSpPr txBox="1"/>
        </xdr:nvSpPr>
        <xdr:spPr>
          <a:xfrm>
            <a:off x="969921" y="480548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38" name="TextBox 55"/>
          <xdr:cNvSpPr txBox="1"/>
        </xdr:nvSpPr>
        <xdr:spPr>
          <a:xfrm>
            <a:off x="922243" y="360116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39" name="TextBox 56"/>
          <xdr:cNvSpPr txBox="1"/>
        </xdr:nvSpPr>
        <xdr:spPr>
          <a:xfrm>
            <a:off x="782210" y="2415180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40" name="TextBox 57"/>
          <xdr:cNvSpPr txBox="1"/>
        </xdr:nvSpPr>
        <xdr:spPr>
          <a:xfrm>
            <a:off x="922242" y="3094203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41" name="TextBox 58"/>
          <xdr:cNvSpPr txBox="1"/>
        </xdr:nvSpPr>
        <xdr:spPr>
          <a:xfrm>
            <a:off x="782210" y="2172973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42" name="TextBox 59"/>
          <xdr:cNvSpPr txBox="1"/>
        </xdr:nvSpPr>
        <xdr:spPr>
          <a:xfrm>
            <a:off x="772465" y="2647643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</xdr:grpSp>
    <xdr:clientData/>
  </xdr:twoCellAnchor>
  <xdr:twoCellAnchor>
    <xdr:from>
      <xdr:col>17</xdr:col>
      <xdr:colOff>601806</xdr:colOff>
      <xdr:row>0</xdr:row>
      <xdr:rowOff>86591</xdr:rowOff>
    </xdr:from>
    <xdr:to>
      <xdr:col>26</xdr:col>
      <xdr:colOff>244123</xdr:colOff>
      <xdr:row>29</xdr:row>
      <xdr:rowOff>184768</xdr:rowOff>
    </xdr:to>
    <xdr:grpSp>
      <xdr:nvGrpSpPr>
        <xdr:cNvPr id="43" name="Group 42"/>
        <xdr:cNvGrpSpPr/>
      </xdr:nvGrpSpPr>
      <xdr:grpSpPr>
        <a:xfrm>
          <a:off x="10857056" y="86591"/>
          <a:ext cx="5071567" cy="5622677"/>
          <a:chOff x="772465" y="1098506"/>
          <a:chExt cx="5140839" cy="5449495"/>
        </a:xfrm>
      </xdr:grpSpPr>
      <xdr:pic>
        <xdr:nvPicPr>
          <xdr:cNvPr id="44" name="Picture 43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4628" t="12375" r="23020" b="6055"/>
          <a:stretch/>
        </xdr:blipFill>
        <xdr:spPr>
          <a:xfrm>
            <a:off x="1660936" y="1939841"/>
            <a:ext cx="2990872" cy="4608160"/>
          </a:xfrm>
          <a:prstGeom prst="rect">
            <a:avLst/>
          </a:prstGeom>
        </xdr:spPr>
      </xdr:pic>
      <xdr:sp macro="" textlink="">
        <xdr:nvSpPr>
          <xdr:cNvPr id="45" name="TextBox 43"/>
          <xdr:cNvSpPr txBox="1"/>
        </xdr:nvSpPr>
        <xdr:spPr>
          <a:xfrm>
            <a:off x="2286667" y="167907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46" name="TextBox 44"/>
          <xdr:cNvSpPr txBox="1"/>
        </xdr:nvSpPr>
        <xdr:spPr>
          <a:xfrm>
            <a:off x="2646341" y="168748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47" name="Rectangle 46"/>
          <xdr:cNvSpPr/>
        </xdr:nvSpPr>
        <xdr:spPr>
          <a:xfrm>
            <a:off x="1760452" y="2065219"/>
            <a:ext cx="1429788" cy="408871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8" name="TextBox 46"/>
          <xdr:cNvSpPr txBox="1"/>
        </xdr:nvSpPr>
        <xdr:spPr>
          <a:xfrm>
            <a:off x="2060432" y="1098506"/>
            <a:ext cx="2806208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par-1::mSc::AID::3xFLAG;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mtl-1::mNG::3xFLAG</a:t>
            </a:r>
          </a:p>
        </xdr:txBody>
      </xdr:sp>
      <xdr:sp macro="" textlink="">
        <xdr:nvSpPr>
          <xdr:cNvPr id="49" name="TextBox 47"/>
          <xdr:cNvSpPr txBox="1"/>
        </xdr:nvSpPr>
        <xdr:spPr>
          <a:xfrm>
            <a:off x="3156372" y="1702856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TIR1</a:t>
            </a:r>
          </a:p>
        </xdr:txBody>
      </xdr:sp>
      <xdr:sp macro="" textlink="">
        <xdr:nvSpPr>
          <xdr:cNvPr id="50" name="TextBox 49"/>
          <xdr:cNvSpPr txBox="1"/>
        </xdr:nvSpPr>
        <xdr:spPr>
          <a:xfrm>
            <a:off x="4628149" y="3988711"/>
            <a:ext cx="1285155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  <xdr:sp macro="" textlink="">
        <xdr:nvSpPr>
          <xdr:cNvPr id="51" name="TextBox 51"/>
          <xdr:cNvSpPr txBox="1"/>
        </xdr:nvSpPr>
        <xdr:spPr>
          <a:xfrm>
            <a:off x="4665462" y="5129825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MTL-1</a:t>
            </a:r>
          </a:p>
        </xdr:txBody>
      </xdr:sp>
      <xdr:sp macro="" textlink="">
        <xdr:nvSpPr>
          <xdr:cNvPr id="52" name="TextBox 53"/>
          <xdr:cNvSpPr txBox="1"/>
        </xdr:nvSpPr>
        <xdr:spPr>
          <a:xfrm>
            <a:off x="922244" y="447324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53" name="TextBox 54"/>
          <xdr:cNvSpPr txBox="1"/>
        </xdr:nvSpPr>
        <xdr:spPr>
          <a:xfrm>
            <a:off x="969921" y="500868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54" name="TextBox 55"/>
          <xdr:cNvSpPr txBox="1"/>
        </xdr:nvSpPr>
        <xdr:spPr>
          <a:xfrm>
            <a:off x="922243" y="391612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55" name="TextBox 56"/>
          <xdr:cNvSpPr txBox="1"/>
        </xdr:nvSpPr>
        <xdr:spPr>
          <a:xfrm>
            <a:off x="782210" y="2791100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56" name="TextBox 57"/>
          <xdr:cNvSpPr txBox="1"/>
        </xdr:nvSpPr>
        <xdr:spPr>
          <a:xfrm>
            <a:off x="922242" y="3459963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57" name="TextBox 58"/>
          <xdr:cNvSpPr txBox="1"/>
        </xdr:nvSpPr>
        <xdr:spPr>
          <a:xfrm>
            <a:off x="782210" y="2589533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58" name="TextBox 59"/>
          <xdr:cNvSpPr txBox="1"/>
        </xdr:nvSpPr>
        <xdr:spPr>
          <a:xfrm>
            <a:off x="772465" y="3054043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</xdr:grpSp>
    <xdr:clientData/>
  </xdr:twoCellAnchor>
  <xdr:twoCellAnchor>
    <xdr:from>
      <xdr:col>34</xdr:col>
      <xdr:colOff>49068</xdr:colOff>
      <xdr:row>0</xdr:row>
      <xdr:rowOff>121227</xdr:rowOff>
    </xdr:from>
    <xdr:to>
      <xdr:col>42</xdr:col>
      <xdr:colOff>370180</xdr:colOff>
      <xdr:row>29</xdr:row>
      <xdr:rowOff>73564</xdr:rowOff>
    </xdr:to>
    <xdr:grpSp>
      <xdr:nvGrpSpPr>
        <xdr:cNvPr id="59" name="Group 58"/>
        <xdr:cNvGrpSpPr/>
      </xdr:nvGrpSpPr>
      <xdr:grpSpPr>
        <a:xfrm>
          <a:off x="20559568" y="121227"/>
          <a:ext cx="5147112" cy="5476837"/>
          <a:chOff x="772465" y="1098506"/>
          <a:chExt cx="5225044" cy="5309428"/>
        </a:xfrm>
      </xdr:grpSpPr>
      <xdr:pic>
        <xdr:nvPicPr>
          <xdr:cNvPr id="60" name="Picture 59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430" t="27543" r="23798" b="4893"/>
          <a:stretch/>
        </xdr:blipFill>
        <xdr:spPr>
          <a:xfrm>
            <a:off x="1565321" y="2083055"/>
            <a:ext cx="3582410" cy="4324879"/>
          </a:xfrm>
          <a:prstGeom prst="rect">
            <a:avLst/>
          </a:prstGeom>
        </xdr:spPr>
      </xdr:pic>
      <xdr:sp macro="" textlink="">
        <xdr:nvSpPr>
          <xdr:cNvPr id="61" name="TextBox 43"/>
          <xdr:cNvSpPr txBox="1"/>
        </xdr:nvSpPr>
        <xdr:spPr>
          <a:xfrm>
            <a:off x="2286667" y="167907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62" name="TextBox 44"/>
          <xdr:cNvSpPr txBox="1"/>
        </xdr:nvSpPr>
        <xdr:spPr>
          <a:xfrm>
            <a:off x="2646341" y="168748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63" name="Rectangle 62"/>
          <xdr:cNvSpPr/>
        </xdr:nvSpPr>
        <xdr:spPr>
          <a:xfrm>
            <a:off x="1760452" y="2065219"/>
            <a:ext cx="1429788" cy="408871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64" name="TextBox 46"/>
          <xdr:cNvSpPr txBox="1"/>
        </xdr:nvSpPr>
        <xdr:spPr>
          <a:xfrm>
            <a:off x="2060432" y="1098506"/>
            <a:ext cx="2806208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par-1::mSc::AID::3xFLAG;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mtl-1::mNG::3xFLAG</a:t>
            </a:r>
          </a:p>
        </xdr:txBody>
      </xdr:sp>
      <xdr:sp macro="" textlink="">
        <xdr:nvSpPr>
          <xdr:cNvPr id="65" name="TextBox 47"/>
          <xdr:cNvSpPr txBox="1"/>
        </xdr:nvSpPr>
        <xdr:spPr>
          <a:xfrm>
            <a:off x="3156372" y="1702856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TIR1</a:t>
            </a:r>
          </a:p>
        </xdr:txBody>
      </xdr:sp>
      <xdr:sp macro="" textlink="">
        <xdr:nvSpPr>
          <xdr:cNvPr id="66" name="TextBox 49"/>
          <xdr:cNvSpPr txBox="1"/>
        </xdr:nvSpPr>
        <xdr:spPr>
          <a:xfrm>
            <a:off x="4712354" y="3916127"/>
            <a:ext cx="1285155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  <xdr:sp macro="" textlink="">
        <xdr:nvSpPr>
          <xdr:cNvPr id="67" name="TextBox 51"/>
          <xdr:cNvSpPr txBox="1"/>
        </xdr:nvSpPr>
        <xdr:spPr>
          <a:xfrm>
            <a:off x="4889798" y="5059792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MTL-1</a:t>
            </a:r>
          </a:p>
        </xdr:txBody>
      </xdr:sp>
      <xdr:sp macro="" textlink="">
        <xdr:nvSpPr>
          <xdr:cNvPr id="68" name="TextBox 53"/>
          <xdr:cNvSpPr txBox="1"/>
        </xdr:nvSpPr>
        <xdr:spPr>
          <a:xfrm>
            <a:off x="922244" y="447324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69" name="TextBox 54"/>
          <xdr:cNvSpPr txBox="1"/>
        </xdr:nvSpPr>
        <xdr:spPr>
          <a:xfrm>
            <a:off x="969921" y="500868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70" name="TextBox 55"/>
          <xdr:cNvSpPr txBox="1"/>
        </xdr:nvSpPr>
        <xdr:spPr>
          <a:xfrm>
            <a:off x="922243" y="391612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71" name="TextBox 56"/>
          <xdr:cNvSpPr txBox="1"/>
        </xdr:nvSpPr>
        <xdr:spPr>
          <a:xfrm>
            <a:off x="782210" y="2831740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72" name="TextBox 57"/>
          <xdr:cNvSpPr txBox="1"/>
        </xdr:nvSpPr>
        <xdr:spPr>
          <a:xfrm>
            <a:off x="922242" y="3459963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73" name="TextBox 58"/>
          <xdr:cNvSpPr txBox="1"/>
        </xdr:nvSpPr>
        <xdr:spPr>
          <a:xfrm>
            <a:off x="782210" y="2630173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74" name="TextBox 59"/>
          <xdr:cNvSpPr txBox="1"/>
        </xdr:nvSpPr>
        <xdr:spPr>
          <a:xfrm>
            <a:off x="772465" y="3084523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</xdr:grpSp>
    <xdr:clientData/>
  </xdr:twoCellAnchor>
  <xdr:twoCellAnchor>
    <xdr:from>
      <xdr:col>42</xdr:col>
      <xdr:colOff>112568</xdr:colOff>
      <xdr:row>0</xdr:row>
      <xdr:rowOff>105353</xdr:rowOff>
    </xdr:from>
    <xdr:to>
      <xdr:col>49</xdr:col>
      <xdr:colOff>572979</xdr:colOff>
      <xdr:row>30</xdr:row>
      <xdr:rowOff>75246</xdr:rowOff>
    </xdr:to>
    <xdr:grpSp>
      <xdr:nvGrpSpPr>
        <xdr:cNvPr id="75" name="Group 74"/>
        <xdr:cNvGrpSpPr/>
      </xdr:nvGrpSpPr>
      <xdr:grpSpPr>
        <a:xfrm>
          <a:off x="25449068" y="105353"/>
          <a:ext cx="4683161" cy="5684893"/>
          <a:chOff x="1627252" y="1098506"/>
          <a:chExt cx="4752434" cy="5511711"/>
        </a:xfrm>
      </xdr:grpSpPr>
      <xdr:pic>
        <xdr:nvPicPr>
          <xdr:cNvPr id="76" name="Picture 75"/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055" t="17437" r="24521" b="3718"/>
          <a:stretch/>
        </xdr:blipFill>
        <xdr:spPr>
          <a:xfrm>
            <a:off x="1627252" y="1916407"/>
            <a:ext cx="3239388" cy="4693810"/>
          </a:xfrm>
          <a:prstGeom prst="rect">
            <a:avLst/>
          </a:prstGeom>
        </xdr:spPr>
      </xdr:pic>
      <xdr:sp macro="" textlink="">
        <xdr:nvSpPr>
          <xdr:cNvPr id="77" name="TextBox 43"/>
          <xdr:cNvSpPr txBox="1"/>
        </xdr:nvSpPr>
        <xdr:spPr>
          <a:xfrm>
            <a:off x="2286667" y="167907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78" name="TextBox 44"/>
          <xdr:cNvSpPr txBox="1"/>
        </xdr:nvSpPr>
        <xdr:spPr>
          <a:xfrm>
            <a:off x="2646341" y="168748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79" name="Rectangle 78"/>
          <xdr:cNvSpPr/>
        </xdr:nvSpPr>
        <xdr:spPr>
          <a:xfrm>
            <a:off x="1760452" y="2065219"/>
            <a:ext cx="1429788" cy="408871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80" name="TextBox 46"/>
          <xdr:cNvSpPr txBox="1"/>
        </xdr:nvSpPr>
        <xdr:spPr>
          <a:xfrm>
            <a:off x="2060432" y="1098506"/>
            <a:ext cx="2806208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par-1::mSc::AID::3xFLAG;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mtl-1::mNG::3xFLAG</a:t>
            </a:r>
          </a:p>
        </xdr:txBody>
      </xdr:sp>
      <xdr:sp macro="" textlink="">
        <xdr:nvSpPr>
          <xdr:cNvPr id="81" name="TextBox 47"/>
          <xdr:cNvSpPr txBox="1"/>
        </xdr:nvSpPr>
        <xdr:spPr>
          <a:xfrm>
            <a:off x="3156372" y="1702856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TIR1</a:t>
            </a:r>
          </a:p>
        </xdr:txBody>
      </xdr:sp>
      <xdr:sp macro="" textlink="">
        <xdr:nvSpPr>
          <xdr:cNvPr id="82" name="TextBox 49"/>
          <xdr:cNvSpPr txBox="1"/>
        </xdr:nvSpPr>
        <xdr:spPr>
          <a:xfrm>
            <a:off x="4711560" y="3359008"/>
            <a:ext cx="1668126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a-tubulin</a:t>
            </a:r>
          </a:p>
        </xdr:txBody>
      </xdr:sp>
      <xdr:sp macro="" textlink="">
        <xdr:nvSpPr>
          <xdr:cNvPr id="83" name="TextBox 53"/>
          <xdr:cNvSpPr txBox="1"/>
        </xdr:nvSpPr>
        <xdr:spPr>
          <a:xfrm>
            <a:off x="4548205" y="450633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84" name="TextBox 55"/>
          <xdr:cNvSpPr txBox="1"/>
        </xdr:nvSpPr>
        <xdr:spPr>
          <a:xfrm>
            <a:off x="4548206" y="391612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</xdr:grpSp>
    <xdr:clientData/>
  </xdr:twoCellAnchor>
  <xdr:twoCellAnchor>
    <xdr:from>
      <xdr:col>25</xdr:col>
      <xdr:colOff>347807</xdr:colOff>
      <xdr:row>0</xdr:row>
      <xdr:rowOff>0</xdr:rowOff>
    </xdr:from>
    <xdr:to>
      <xdr:col>33</xdr:col>
      <xdr:colOff>271153</xdr:colOff>
      <xdr:row>31</xdr:row>
      <xdr:rowOff>43173</xdr:rowOff>
    </xdr:to>
    <xdr:grpSp>
      <xdr:nvGrpSpPr>
        <xdr:cNvPr id="85" name="Group 84"/>
        <xdr:cNvGrpSpPr/>
      </xdr:nvGrpSpPr>
      <xdr:grpSpPr>
        <a:xfrm>
          <a:off x="15429057" y="0"/>
          <a:ext cx="4749346" cy="5948673"/>
          <a:chOff x="1561067" y="1098506"/>
          <a:chExt cx="4818619" cy="5769718"/>
        </a:xfrm>
      </xdr:grpSpPr>
      <xdr:pic>
        <xdr:nvPicPr>
          <xdr:cNvPr id="86" name="Picture 85"/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6468" t="17425" r="19392"/>
          <a:stretch/>
        </xdr:blipFill>
        <xdr:spPr>
          <a:xfrm>
            <a:off x="1561067" y="1991846"/>
            <a:ext cx="3258345" cy="4876378"/>
          </a:xfrm>
          <a:prstGeom prst="rect">
            <a:avLst/>
          </a:prstGeom>
        </xdr:spPr>
      </xdr:pic>
      <xdr:sp macro="" textlink="">
        <xdr:nvSpPr>
          <xdr:cNvPr id="87" name="TextBox 43"/>
          <xdr:cNvSpPr txBox="1"/>
        </xdr:nvSpPr>
        <xdr:spPr>
          <a:xfrm>
            <a:off x="2286667" y="167907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88" name="TextBox 44"/>
          <xdr:cNvSpPr txBox="1"/>
        </xdr:nvSpPr>
        <xdr:spPr>
          <a:xfrm>
            <a:off x="2646341" y="168748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89" name="Rectangle 88"/>
          <xdr:cNvSpPr/>
        </xdr:nvSpPr>
        <xdr:spPr>
          <a:xfrm>
            <a:off x="1760452" y="2065219"/>
            <a:ext cx="1429788" cy="408871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90" name="TextBox 46"/>
          <xdr:cNvSpPr txBox="1"/>
        </xdr:nvSpPr>
        <xdr:spPr>
          <a:xfrm>
            <a:off x="2060432" y="1098506"/>
            <a:ext cx="2806208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par-1::mSc::AID::3xFLAG;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mtl-1::mNG::3xFLAG</a:t>
            </a:r>
          </a:p>
        </xdr:txBody>
      </xdr:sp>
      <xdr:sp macro="" textlink="">
        <xdr:nvSpPr>
          <xdr:cNvPr id="91" name="TextBox 47"/>
          <xdr:cNvSpPr txBox="1"/>
        </xdr:nvSpPr>
        <xdr:spPr>
          <a:xfrm>
            <a:off x="3156372" y="1702856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TIR1</a:t>
            </a:r>
          </a:p>
        </xdr:txBody>
      </xdr:sp>
      <xdr:sp macro="" textlink="">
        <xdr:nvSpPr>
          <xdr:cNvPr id="92" name="TextBox 49"/>
          <xdr:cNvSpPr txBox="1"/>
        </xdr:nvSpPr>
        <xdr:spPr>
          <a:xfrm>
            <a:off x="4711560" y="3359008"/>
            <a:ext cx="1668126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a-tubulin</a:t>
            </a:r>
          </a:p>
        </xdr:txBody>
      </xdr:sp>
      <xdr:sp macro="" textlink="">
        <xdr:nvSpPr>
          <xdr:cNvPr id="93" name="TextBox 53"/>
          <xdr:cNvSpPr txBox="1"/>
        </xdr:nvSpPr>
        <xdr:spPr>
          <a:xfrm>
            <a:off x="4676804" y="4779095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94" name="TextBox 55"/>
          <xdr:cNvSpPr txBox="1"/>
        </xdr:nvSpPr>
        <xdr:spPr>
          <a:xfrm>
            <a:off x="4642356" y="421955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34</xdr:col>
      <xdr:colOff>127000</xdr:colOff>
      <xdr:row>0</xdr:row>
      <xdr:rowOff>0</xdr:rowOff>
    </xdr:from>
    <xdr:to>
      <xdr:col>46</xdr:col>
      <xdr:colOff>50720</xdr:colOff>
      <xdr:row>31</xdr:row>
      <xdr:rowOff>12456</xdr:rowOff>
    </xdr:to>
    <xdr:grpSp>
      <xdr:nvGrpSpPr>
        <xdr:cNvPr id="165" name="Group 164"/>
        <xdr:cNvGrpSpPr/>
      </xdr:nvGrpSpPr>
      <xdr:grpSpPr>
        <a:xfrm>
          <a:off x="20853400" y="0"/>
          <a:ext cx="7238920" cy="5524256"/>
          <a:chOff x="4656670" y="657941"/>
          <a:chExt cx="7162720" cy="5917956"/>
        </a:xfrm>
      </xdr:grpSpPr>
      <xdr:sp macro="" textlink="">
        <xdr:nvSpPr>
          <xdr:cNvPr id="166" name="TextBox 5"/>
          <xdr:cNvSpPr txBox="1"/>
        </xdr:nvSpPr>
        <xdr:spPr>
          <a:xfrm>
            <a:off x="7585558" y="1347726"/>
            <a:ext cx="423383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-     +          DAF-16::mNG::HA</a:t>
            </a:r>
          </a:p>
        </xdr:txBody>
      </xdr:sp>
      <xdr:pic>
        <xdr:nvPicPr>
          <xdr:cNvPr id="167" name="Picture 166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1323" t="11037" r="22297" b="22412"/>
          <a:stretch/>
        </xdr:blipFill>
        <xdr:spPr>
          <a:xfrm>
            <a:off x="4656670" y="1635253"/>
            <a:ext cx="4304450" cy="4940644"/>
          </a:xfrm>
          <a:prstGeom prst="rect">
            <a:avLst/>
          </a:prstGeom>
        </xdr:spPr>
      </xdr:pic>
      <xdr:sp macro="" textlink="">
        <xdr:nvSpPr>
          <xdr:cNvPr id="168" name="Rectangle 167"/>
          <xdr:cNvSpPr/>
        </xdr:nvSpPr>
        <xdr:spPr>
          <a:xfrm>
            <a:off x="6471156" y="657941"/>
            <a:ext cx="748923" cy="3693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co-IP</a:t>
            </a:r>
            <a:endParaRPr lang="en-US" b="1"/>
          </a:p>
        </xdr:txBody>
      </xdr:sp>
      <xdr:sp macro="" textlink="">
        <xdr:nvSpPr>
          <xdr:cNvPr id="169" name="TextBox 6"/>
          <xdr:cNvSpPr txBox="1"/>
        </xdr:nvSpPr>
        <xdr:spPr>
          <a:xfrm>
            <a:off x="7524598" y="1017599"/>
            <a:ext cx="411003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+     +          par-1::mSc::3xFLAG</a:t>
            </a:r>
          </a:p>
        </xdr:txBody>
      </xdr:sp>
      <xdr:sp macro="" textlink="">
        <xdr:nvSpPr>
          <xdr:cNvPr id="170" name="Rectangle 169"/>
          <xdr:cNvSpPr/>
        </xdr:nvSpPr>
        <xdr:spPr>
          <a:xfrm>
            <a:off x="7413496" y="1759658"/>
            <a:ext cx="1344424" cy="4620822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71" name="TextBox 8"/>
          <xdr:cNvSpPr txBox="1"/>
        </xdr:nvSpPr>
        <xdr:spPr>
          <a:xfrm>
            <a:off x="9393438" y="3421437"/>
            <a:ext cx="1285155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  <xdr:sp macro="" textlink="">
        <xdr:nvSpPr>
          <xdr:cNvPr id="172" name="TextBox 11"/>
          <xdr:cNvSpPr txBox="1"/>
        </xdr:nvSpPr>
        <xdr:spPr>
          <a:xfrm>
            <a:off x="8790097" y="5243550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173" name="TextBox 12"/>
          <xdr:cNvSpPr txBox="1"/>
        </xdr:nvSpPr>
        <xdr:spPr>
          <a:xfrm>
            <a:off x="8790096" y="4462911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174" name="TextBox 13"/>
          <xdr:cNvSpPr txBox="1"/>
        </xdr:nvSpPr>
        <xdr:spPr>
          <a:xfrm>
            <a:off x="8790095" y="376290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175" name="TextBox 14"/>
          <xdr:cNvSpPr txBox="1"/>
        </xdr:nvSpPr>
        <xdr:spPr>
          <a:xfrm>
            <a:off x="8790095" y="3056557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176" name="TextBox 16"/>
          <xdr:cNvSpPr txBox="1"/>
        </xdr:nvSpPr>
        <xdr:spPr>
          <a:xfrm>
            <a:off x="8790095" y="2783993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177" name="TextBox 17"/>
          <xdr:cNvSpPr txBox="1"/>
        </xdr:nvSpPr>
        <xdr:spPr>
          <a:xfrm>
            <a:off x="8757920" y="2493547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178" name="TextBox 18"/>
          <xdr:cNvSpPr txBox="1"/>
        </xdr:nvSpPr>
        <xdr:spPr>
          <a:xfrm>
            <a:off x="8790095" y="5792931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179" name="Rectangle 178"/>
          <xdr:cNvSpPr/>
        </xdr:nvSpPr>
        <xdr:spPr>
          <a:xfrm>
            <a:off x="5002202" y="1759658"/>
            <a:ext cx="474038" cy="4620822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80" name="TextBox 20"/>
          <xdr:cNvSpPr txBox="1"/>
        </xdr:nvSpPr>
        <xdr:spPr>
          <a:xfrm>
            <a:off x="5072783" y="134774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181" name="TextBox 22"/>
          <xdr:cNvSpPr txBox="1"/>
        </xdr:nvSpPr>
        <xdr:spPr>
          <a:xfrm>
            <a:off x="5093770" y="976108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</xdr:grpSp>
    <xdr:clientData/>
  </xdr:twoCellAnchor>
  <xdr:twoCellAnchor>
    <xdr:from>
      <xdr:col>45</xdr:col>
      <xdr:colOff>539750</xdr:colOff>
      <xdr:row>0</xdr:row>
      <xdr:rowOff>0</xdr:rowOff>
    </xdr:from>
    <xdr:to>
      <xdr:col>59</xdr:col>
      <xdr:colOff>435710</xdr:colOff>
      <xdr:row>32</xdr:row>
      <xdr:rowOff>83739</xdr:rowOff>
    </xdr:to>
    <xdr:grpSp>
      <xdr:nvGrpSpPr>
        <xdr:cNvPr id="182" name="Group 181"/>
        <xdr:cNvGrpSpPr/>
      </xdr:nvGrpSpPr>
      <xdr:grpSpPr>
        <a:xfrm>
          <a:off x="27971750" y="0"/>
          <a:ext cx="8430360" cy="5773339"/>
          <a:chOff x="3477930" y="657941"/>
          <a:chExt cx="8341460" cy="6179739"/>
        </a:xfrm>
      </xdr:grpSpPr>
      <xdr:pic>
        <xdr:nvPicPr>
          <xdr:cNvPr id="183" name="Picture 182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787" r="25992" b="25705"/>
          <a:stretch/>
        </xdr:blipFill>
        <xdr:spPr>
          <a:xfrm>
            <a:off x="4316931" y="1746687"/>
            <a:ext cx="4502879" cy="5090993"/>
          </a:xfrm>
          <a:prstGeom prst="rect">
            <a:avLst/>
          </a:prstGeom>
        </xdr:spPr>
      </xdr:pic>
      <xdr:sp macro="" textlink="">
        <xdr:nvSpPr>
          <xdr:cNvPr id="184" name="TextBox 5"/>
          <xdr:cNvSpPr txBox="1"/>
        </xdr:nvSpPr>
        <xdr:spPr>
          <a:xfrm>
            <a:off x="7585558" y="1347726"/>
            <a:ext cx="4233832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-     +          DAF-16::mNG::HA</a:t>
            </a:r>
          </a:p>
        </xdr:txBody>
      </xdr:sp>
      <xdr:sp macro="" textlink="">
        <xdr:nvSpPr>
          <xdr:cNvPr id="185" name="Rectangle 184"/>
          <xdr:cNvSpPr/>
        </xdr:nvSpPr>
        <xdr:spPr>
          <a:xfrm>
            <a:off x="6471156" y="657941"/>
            <a:ext cx="748923" cy="3693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co-IP</a:t>
            </a:r>
            <a:endParaRPr lang="en-US" b="1"/>
          </a:p>
        </xdr:txBody>
      </xdr:sp>
      <xdr:sp macro="" textlink="">
        <xdr:nvSpPr>
          <xdr:cNvPr id="186" name="TextBox 6"/>
          <xdr:cNvSpPr txBox="1"/>
        </xdr:nvSpPr>
        <xdr:spPr>
          <a:xfrm>
            <a:off x="7524598" y="1017599"/>
            <a:ext cx="4110036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+     +          par-1::mSc::3xFLAG</a:t>
            </a:r>
          </a:p>
        </xdr:txBody>
      </xdr:sp>
      <xdr:sp macro="" textlink="">
        <xdr:nvSpPr>
          <xdr:cNvPr id="187" name="Rectangle 186"/>
          <xdr:cNvSpPr/>
        </xdr:nvSpPr>
        <xdr:spPr>
          <a:xfrm>
            <a:off x="7413496" y="1759658"/>
            <a:ext cx="1120904" cy="4620822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88" name="TextBox 8"/>
          <xdr:cNvSpPr txBox="1"/>
        </xdr:nvSpPr>
        <xdr:spPr>
          <a:xfrm>
            <a:off x="8819810" y="3826405"/>
            <a:ext cx="1285155" cy="682238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HA + tubulin</a:t>
            </a:r>
          </a:p>
        </xdr:txBody>
      </xdr:sp>
      <xdr:sp macro="" textlink="">
        <xdr:nvSpPr>
          <xdr:cNvPr id="189" name="TextBox 11"/>
          <xdr:cNvSpPr txBox="1"/>
        </xdr:nvSpPr>
        <xdr:spPr>
          <a:xfrm>
            <a:off x="3510107" y="4877790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190" name="TextBox 12"/>
          <xdr:cNvSpPr txBox="1"/>
        </xdr:nvSpPr>
        <xdr:spPr>
          <a:xfrm>
            <a:off x="3510106" y="4097151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191" name="TextBox 13"/>
          <xdr:cNvSpPr txBox="1"/>
        </xdr:nvSpPr>
        <xdr:spPr>
          <a:xfrm>
            <a:off x="3510105" y="339714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192" name="TextBox 14"/>
          <xdr:cNvSpPr txBox="1"/>
        </xdr:nvSpPr>
        <xdr:spPr>
          <a:xfrm>
            <a:off x="3510105" y="2690797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193" name="TextBox 16"/>
          <xdr:cNvSpPr txBox="1"/>
        </xdr:nvSpPr>
        <xdr:spPr>
          <a:xfrm>
            <a:off x="3510105" y="2418233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194" name="TextBox 17"/>
          <xdr:cNvSpPr txBox="1"/>
        </xdr:nvSpPr>
        <xdr:spPr>
          <a:xfrm>
            <a:off x="3477930" y="2127787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195" name="TextBox 18"/>
          <xdr:cNvSpPr txBox="1"/>
        </xdr:nvSpPr>
        <xdr:spPr>
          <a:xfrm>
            <a:off x="3510105" y="5427171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196" name="Rectangle 195"/>
          <xdr:cNvSpPr/>
        </xdr:nvSpPr>
        <xdr:spPr>
          <a:xfrm>
            <a:off x="5002202" y="1759658"/>
            <a:ext cx="474038" cy="4620822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97" name="TextBox 20"/>
          <xdr:cNvSpPr txBox="1"/>
        </xdr:nvSpPr>
        <xdr:spPr>
          <a:xfrm>
            <a:off x="5072783" y="134774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198" name="TextBox 22"/>
          <xdr:cNvSpPr txBox="1"/>
        </xdr:nvSpPr>
        <xdr:spPr>
          <a:xfrm>
            <a:off x="5093770" y="976108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</xdr:grpSp>
    <xdr:clientData/>
  </xdr:twoCellAnchor>
  <xdr:twoCellAnchor>
    <xdr:from>
      <xdr:col>10</xdr:col>
      <xdr:colOff>0</xdr:colOff>
      <xdr:row>4</xdr:row>
      <xdr:rowOff>142875</xdr:rowOff>
    </xdr:from>
    <xdr:to>
      <xdr:col>21</xdr:col>
      <xdr:colOff>92439</xdr:colOff>
      <xdr:row>22</xdr:row>
      <xdr:rowOff>163589</xdr:rowOff>
    </xdr:to>
    <xdr:grpSp>
      <xdr:nvGrpSpPr>
        <xdr:cNvPr id="214" name="Group 213"/>
        <xdr:cNvGrpSpPr/>
      </xdr:nvGrpSpPr>
      <xdr:grpSpPr>
        <a:xfrm>
          <a:off x="6096000" y="854075"/>
          <a:ext cx="6798039" cy="3221114"/>
          <a:chOff x="4706015" y="2654452"/>
          <a:chExt cx="6696439" cy="3449714"/>
        </a:xfrm>
      </xdr:grpSpPr>
      <xdr:sp macro="" textlink="">
        <xdr:nvSpPr>
          <xdr:cNvPr id="215" name="TextBox 71"/>
          <xdr:cNvSpPr txBox="1"/>
        </xdr:nvSpPr>
        <xdr:spPr>
          <a:xfrm>
            <a:off x="9080185" y="3463044"/>
            <a:ext cx="232226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DAF-16::mNG::HA</a:t>
            </a:r>
          </a:p>
        </xdr:txBody>
      </xdr:sp>
      <xdr:sp macro="" textlink="">
        <xdr:nvSpPr>
          <xdr:cNvPr id="216" name="TextBox 76"/>
          <xdr:cNvSpPr txBox="1"/>
        </xdr:nvSpPr>
        <xdr:spPr>
          <a:xfrm>
            <a:off x="9080185" y="3132917"/>
            <a:ext cx="232226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par-1::mSc::3xFLAG</a:t>
            </a:r>
          </a:p>
        </xdr:txBody>
      </xdr:sp>
      <xdr:pic>
        <xdr:nvPicPr>
          <xdr:cNvPr id="217" name="Picture 216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278" r="15565" b="23972"/>
          <a:stretch/>
        </xdr:blipFill>
        <xdr:spPr>
          <a:xfrm>
            <a:off x="5574987" y="3794460"/>
            <a:ext cx="3708400" cy="2309706"/>
          </a:xfrm>
          <a:prstGeom prst="rect">
            <a:avLst/>
          </a:prstGeom>
        </xdr:spPr>
      </xdr:pic>
      <xdr:sp macro="" textlink="">
        <xdr:nvSpPr>
          <xdr:cNvPr id="218" name="Rectangle 217"/>
          <xdr:cNvSpPr/>
        </xdr:nvSpPr>
        <xdr:spPr>
          <a:xfrm>
            <a:off x="6943348" y="2654452"/>
            <a:ext cx="748923" cy="3693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Input</a:t>
            </a:r>
            <a:endParaRPr lang="en-US" b="1"/>
          </a:p>
        </xdr:txBody>
      </xdr:sp>
      <xdr:sp macro="" textlink="">
        <xdr:nvSpPr>
          <xdr:cNvPr id="219" name="Rectangle 218"/>
          <xdr:cNvSpPr/>
        </xdr:nvSpPr>
        <xdr:spPr>
          <a:xfrm>
            <a:off x="5859466" y="3794460"/>
            <a:ext cx="769202" cy="2252292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20" name="TextBox 27"/>
          <xdr:cNvSpPr txBox="1"/>
        </xdr:nvSpPr>
        <xdr:spPr>
          <a:xfrm>
            <a:off x="9215577" y="4768216"/>
            <a:ext cx="1285155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  <xdr:sp macro="" textlink="">
        <xdr:nvSpPr>
          <xdr:cNvPr id="221" name="TextBox 28"/>
          <xdr:cNvSpPr txBox="1"/>
        </xdr:nvSpPr>
        <xdr:spPr>
          <a:xfrm>
            <a:off x="4715760" y="4429662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222" name="TextBox 29"/>
          <xdr:cNvSpPr txBox="1"/>
        </xdr:nvSpPr>
        <xdr:spPr>
          <a:xfrm>
            <a:off x="4715760" y="4167135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223" name="TextBox 30"/>
          <xdr:cNvSpPr txBox="1"/>
        </xdr:nvSpPr>
        <xdr:spPr>
          <a:xfrm>
            <a:off x="4706015" y="4702765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224" name="TextBox 31"/>
          <xdr:cNvSpPr txBox="1"/>
        </xdr:nvSpPr>
        <xdr:spPr>
          <a:xfrm>
            <a:off x="6304097" y="318004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225" name="TextBox 32"/>
          <xdr:cNvSpPr txBox="1"/>
        </xdr:nvSpPr>
        <xdr:spPr>
          <a:xfrm>
            <a:off x="8298350" y="3435742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226" name="TextBox 33"/>
          <xdr:cNvSpPr txBox="1"/>
        </xdr:nvSpPr>
        <xdr:spPr>
          <a:xfrm>
            <a:off x="8632790" y="316988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27" name="TextBox 35"/>
          <xdr:cNvSpPr txBox="1"/>
        </xdr:nvSpPr>
        <xdr:spPr>
          <a:xfrm>
            <a:off x="8269051" y="317829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28" name="TextBox 36"/>
          <xdr:cNvSpPr txBox="1"/>
        </xdr:nvSpPr>
        <xdr:spPr>
          <a:xfrm>
            <a:off x="6281208" y="3463044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29" name="TextBox 37"/>
          <xdr:cNvSpPr txBox="1"/>
        </xdr:nvSpPr>
        <xdr:spPr>
          <a:xfrm>
            <a:off x="8632790" y="344749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30" name="Rectangle 229"/>
          <xdr:cNvSpPr/>
        </xdr:nvSpPr>
        <xdr:spPr>
          <a:xfrm>
            <a:off x="8162738" y="3812577"/>
            <a:ext cx="1000081" cy="22341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0</xdr:col>
      <xdr:colOff>190500</xdr:colOff>
      <xdr:row>4</xdr:row>
      <xdr:rowOff>79375</xdr:rowOff>
    </xdr:from>
    <xdr:to>
      <xdr:col>10</xdr:col>
      <xdr:colOff>157561</xdr:colOff>
      <xdr:row>23</xdr:row>
      <xdr:rowOff>121862</xdr:rowOff>
    </xdr:to>
    <xdr:grpSp>
      <xdr:nvGrpSpPr>
        <xdr:cNvPr id="231" name="Group 230"/>
        <xdr:cNvGrpSpPr/>
      </xdr:nvGrpSpPr>
      <xdr:grpSpPr>
        <a:xfrm>
          <a:off x="190500" y="790575"/>
          <a:ext cx="6063061" cy="3420687"/>
          <a:chOff x="5696263" y="2695092"/>
          <a:chExt cx="6031311" cy="3661987"/>
        </a:xfrm>
      </xdr:grpSpPr>
      <xdr:pic>
        <xdr:nvPicPr>
          <xdr:cNvPr id="232" name="Picture 231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7611" t="8871" r="23075" b="50317"/>
          <a:stretch/>
        </xdr:blipFill>
        <xdr:spPr>
          <a:xfrm>
            <a:off x="5696263" y="3830150"/>
            <a:ext cx="4159231" cy="2526929"/>
          </a:xfrm>
          <a:prstGeom prst="rect">
            <a:avLst/>
          </a:prstGeom>
        </xdr:spPr>
      </xdr:pic>
      <xdr:sp macro="" textlink="">
        <xdr:nvSpPr>
          <xdr:cNvPr id="233" name="TextBox 117"/>
          <xdr:cNvSpPr txBox="1"/>
        </xdr:nvSpPr>
        <xdr:spPr>
          <a:xfrm>
            <a:off x="9430240" y="570664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234" name="TextBox 122"/>
          <xdr:cNvSpPr txBox="1"/>
        </xdr:nvSpPr>
        <xdr:spPr>
          <a:xfrm>
            <a:off x="9395711" y="5121343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235" name="TextBox 71"/>
          <xdr:cNvSpPr txBox="1"/>
        </xdr:nvSpPr>
        <xdr:spPr>
          <a:xfrm>
            <a:off x="9405305" y="3463044"/>
            <a:ext cx="232226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DAF-16::mNG::HA</a:t>
            </a:r>
          </a:p>
        </xdr:txBody>
      </xdr:sp>
      <xdr:sp macro="" textlink="">
        <xdr:nvSpPr>
          <xdr:cNvPr id="236" name="TextBox 76"/>
          <xdr:cNvSpPr txBox="1"/>
        </xdr:nvSpPr>
        <xdr:spPr>
          <a:xfrm>
            <a:off x="9405305" y="3132917"/>
            <a:ext cx="232226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par-1::mSc::3xFLAG</a:t>
            </a:r>
          </a:p>
        </xdr:txBody>
      </xdr:sp>
      <xdr:sp macro="" textlink="">
        <xdr:nvSpPr>
          <xdr:cNvPr id="237" name="Rectangle 236"/>
          <xdr:cNvSpPr/>
        </xdr:nvSpPr>
        <xdr:spPr>
          <a:xfrm>
            <a:off x="6943348" y="2695092"/>
            <a:ext cx="748923" cy="3693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Input</a:t>
            </a:r>
            <a:endParaRPr lang="en-US" b="1"/>
          </a:p>
        </xdr:txBody>
      </xdr:sp>
      <xdr:sp macro="" textlink="">
        <xdr:nvSpPr>
          <xdr:cNvPr id="238" name="Rectangle 237"/>
          <xdr:cNvSpPr/>
        </xdr:nvSpPr>
        <xdr:spPr>
          <a:xfrm>
            <a:off x="5859466" y="5364480"/>
            <a:ext cx="769202" cy="83322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39" name="TextBox 27"/>
          <xdr:cNvSpPr txBox="1"/>
        </xdr:nvSpPr>
        <xdr:spPr>
          <a:xfrm>
            <a:off x="9758159" y="4618040"/>
            <a:ext cx="1285155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HA</a:t>
            </a:r>
          </a:p>
        </xdr:txBody>
      </xdr:sp>
      <xdr:sp macro="" textlink="">
        <xdr:nvSpPr>
          <xdr:cNvPr id="240" name="TextBox 31"/>
          <xdr:cNvSpPr txBox="1"/>
        </xdr:nvSpPr>
        <xdr:spPr>
          <a:xfrm>
            <a:off x="6039937" y="318004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241" name="TextBox 32"/>
          <xdr:cNvSpPr txBox="1"/>
        </xdr:nvSpPr>
        <xdr:spPr>
          <a:xfrm>
            <a:off x="8389790" y="3435742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242" name="TextBox 33"/>
          <xdr:cNvSpPr txBox="1"/>
        </xdr:nvSpPr>
        <xdr:spPr>
          <a:xfrm>
            <a:off x="8724230" y="316988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43" name="TextBox 35"/>
          <xdr:cNvSpPr txBox="1"/>
        </xdr:nvSpPr>
        <xdr:spPr>
          <a:xfrm>
            <a:off x="8360491" y="317829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44" name="TextBox 36"/>
          <xdr:cNvSpPr txBox="1"/>
        </xdr:nvSpPr>
        <xdr:spPr>
          <a:xfrm>
            <a:off x="6017048" y="3463044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45" name="TextBox 37"/>
          <xdr:cNvSpPr txBox="1"/>
        </xdr:nvSpPr>
        <xdr:spPr>
          <a:xfrm>
            <a:off x="8724230" y="344749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46" name="Rectangle 245"/>
          <xdr:cNvSpPr/>
        </xdr:nvSpPr>
        <xdr:spPr>
          <a:xfrm>
            <a:off x="8162738" y="5194606"/>
            <a:ext cx="1357182" cy="1003099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24</xdr:col>
      <xdr:colOff>422275</xdr:colOff>
      <xdr:row>76</xdr:row>
      <xdr:rowOff>9525</xdr:rowOff>
    </xdr:from>
    <xdr:to>
      <xdr:col>35</xdr:col>
      <xdr:colOff>317431</xdr:colOff>
      <xdr:row>104</xdr:row>
      <xdr:rowOff>121803</xdr:rowOff>
    </xdr:to>
    <xdr:grpSp>
      <xdr:nvGrpSpPr>
        <xdr:cNvPr id="4" name="Group 3"/>
        <xdr:cNvGrpSpPr/>
      </xdr:nvGrpSpPr>
      <xdr:grpSpPr>
        <a:xfrm>
          <a:off x="15052675" y="13522325"/>
          <a:ext cx="6600756" cy="5090678"/>
          <a:chOff x="13477875" y="936625"/>
          <a:chExt cx="6530906" cy="5458978"/>
        </a:xfrm>
      </xdr:grpSpPr>
      <xdr:grpSp>
        <xdr:nvGrpSpPr>
          <xdr:cNvPr id="60" name="Group 59"/>
          <xdr:cNvGrpSpPr/>
        </xdr:nvGrpSpPr>
        <xdr:grpSpPr>
          <a:xfrm>
            <a:off x="13477875" y="936625"/>
            <a:ext cx="6530906" cy="5458978"/>
            <a:chOff x="6655576" y="1408528"/>
            <a:chExt cx="6530906" cy="5458978"/>
          </a:xfrm>
        </xdr:grpSpPr>
        <xdr:pic>
          <xdr:nvPicPr>
            <xdr:cNvPr id="61" name="Picture 60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44471" t="16471" r="16313" b="18039"/>
            <a:stretch/>
          </xdr:blipFill>
          <xdr:spPr>
            <a:xfrm>
              <a:off x="7604292" y="2444995"/>
              <a:ext cx="3310263" cy="4422511"/>
            </a:xfrm>
            <a:prstGeom prst="rect">
              <a:avLst/>
            </a:prstGeom>
          </xdr:spPr>
        </xdr:pic>
        <xdr:sp macro="" textlink="">
          <xdr:nvSpPr>
            <xdr:cNvPr id="62" name="Rectangle 61"/>
            <xdr:cNvSpPr/>
          </xdr:nvSpPr>
          <xdr:spPr>
            <a:xfrm>
              <a:off x="8892414" y="1408528"/>
              <a:ext cx="787395" cy="36933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latin typeface="Arial" panose="020B0604020202020204" pitchFamily="34" charset="0"/>
                  <a:cs typeface="Arial" panose="020B0604020202020204" pitchFamily="34" charset="0"/>
                </a:rPr>
                <a:t>Co-IP</a:t>
              </a:r>
              <a:endParaRPr lang="en-US" b="1"/>
            </a:p>
          </xdr:txBody>
        </xdr:sp>
        <xdr:sp macro="" textlink="">
          <xdr:nvSpPr>
            <xdr:cNvPr id="63" name="TextBox 49"/>
            <xdr:cNvSpPr txBox="1"/>
          </xdr:nvSpPr>
          <xdr:spPr>
            <a:xfrm>
              <a:off x="10838222" y="4040370"/>
              <a:ext cx="1445217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IB: FLAG</a:t>
              </a:r>
            </a:p>
          </xdr:txBody>
        </xdr:sp>
        <xdr:sp macro="" textlink="">
          <xdr:nvSpPr>
            <xdr:cNvPr id="64" name="TextBox 50"/>
            <xdr:cNvSpPr txBox="1"/>
          </xdr:nvSpPr>
          <xdr:spPr>
            <a:xfrm>
              <a:off x="8092507" y="2136625"/>
              <a:ext cx="423383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+      -     +      -      +        DAF-16::HA</a:t>
              </a:r>
            </a:p>
          </xdr:txBody>
        </xdr:sp>
        <xdr:sp macro="" textlink="">
          <xdr:nvSpPr>
            <xdr:cNvPr id="65" name="TextBox 52"/>
            <xdr:cNvSpPr txBox="1"/>
          </xdr:nvSpPr>
          <xdr:spPr>
            <a:xfrm>
              <a:off x="8112827" y="1787763"/>
              <a:ext cx="5073655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-      -      -      +      +       PAR-1::mSc::3xFLAG</a:t>
              </a:r>
            </a:p>
          </xdr:txBody>
        </xdr:sp>
        <xdr:sp macro="" textlink="">
          <xdr:nvSpPr>
            <xdr:cNvPr id="66" name="Rectangle 65"/>
            <xdr:cNvSpPr/>
          </xdr:nvSpPr>
          <xdr:spPr>
            <a:xfrm>
              <a:off x="7323886" y="4042330"/>
              <a:ext cx="48122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95-</a:t>
              </a:r>
            </a:p>
          </xdr:txBody>
        </xdr:sp>
        <xdr:sp macro="" textlink="">
          <xdr:nvSpPr>
            <xdr:cNvPr id="67" name="Rectangle 66"/>
            <xdr:cNvSpPr/>
          </xdr:nvSpPr>
          <xdr:spPr>
            <a:xfrm>
              <a:off x="7205541" y="3303649"/>
              <a:ext cx="595035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130-</a:t>
              </a:r>
            </a:p>
          </xdr:txBody>
        </xdr:sp>
        <xdr:sp macro="" textlink="">
          <xdr:nvSpPr>
            <xdr:cNvPr id="68" name="Rectangle 67"/>
            <xdr:cNvSpPr/>
          </xdr:nvSpPr>
          <xdr:spPr>
            <a:xfrm>
              <a:off x="6655576" y="2206726"/>
              <a:ext cx="106311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Mw (kDa)</a:t>
              </a:r>
            </a:p>
          </xdr:txBody>
        </xdr:sp>
        <xdr:sp macro="" textlink="">
          <xdr:nvSpPr>
            <xdr:cNvPr id="69" name="Rectangle 68"/>
            <xdr:cNvSpPr/>
          </xdr:nvSpPr>
          <xdr:spPr>
            <a:xfrm>
              <a:off x="7319354" y="4760721"/>
              <a:ext cx="48122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72-</a:t>
              </a:r>
            </a:p>
          </xdr:txBody>
        </xdr:sp>
        <xdr:sp macro="" textlink="">
          <xdr:nvSpPr>
            <xdr:cNvPr id="70" name="Rectangle 69"/>
            <xdr:cNvSpPr/>
          </xdr:nvSpPr>
          <xdr:spPr>
            <a:xfrm>
              <a:off x="7215664" y="2950825"/>
              <a:ext cx="595035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180-</a:t>
              </a:r>
            </a:p>
          </xdr:txBody>
        </xdr:sp>
        <xdr:sp macro="" textlink="">
          <xdr:nvSpPr>
            <xdr:cNvPr id="71" name="Rectangle 70"/>
            <xdr:cNvSpPr/>
          </xdr:nvSpPr>
          <xdr:spPr>
            <a:xfrm>
              <a:off x="7209079" y="2693811"/>
              <a:ext cx="595035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250-</a:t>
              </a:r>
            </a:p>
          </xdr:txBody>
        </xdr:sp>
      </xdr:grpSp>
      <xdr:sp macro="" textlink="">
        <xdr:nvSpPr>
          <xdr:cNvPr id="247" name="Rectangle 246"/>
          <xdr:cNvSpPr/>
        </xdr:nvSpPr>
        <xdr:spPr>
          <a:xfrm>
            <a:off x="16176624" y="2219325"/>
            <a:ext cx="1347657" cy="39401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48" name="Rectangle 247"/>
          <xdr:cNvSpPr/>
        </xdr:nvSpPr>
        <xdr:spPr>
          <a:xfrm>
            <a:off x="14573250" y="2063750"/>
            <a:ext cx="698500" cy="409575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36</xdr:col>
      <xdr:colOff>409575</xdr:colOff>
      <xdr:row>71</xdr:row>
      <xdr:rowOff>38100</xdr:rowOff>
    </xdr:from>
    <xdr:to>
      <xdr:col>48</xdr:col>
      <xdr:colOff>336550</xdr:colOff>
      <xdr:row>104</xdr:row>
      <xdr:rowOff>156693</xdr:rowOff>
    </xdr:to>
    <xdr:grpSp>
      <xdr:nvGrpSpPr>
        <xdr:cNvPr id="5" name="Group 4"/>
        <xdr:cNvGrpSpPr/>
      </xdr:nvGrpSpPr>
      <xdr:grpSpPr>
        <a:xfrm>
          <a:off x="22355175" y="12661900"/>
          <a:ext cx="7242175" cy="5985993"/>
          <a:chOff x="19853275" y="139700"/>
          <a:chExt cx="7165975" cy="6417793"/>
        </a:xfrm>
      </xdr:grpSpPr>
      <xdr:grpSp>
        <xdr:nvGrpSpPr>
          <xdr:cNvPr id="34" name="Group 33"/>
          <xdr:cNvGrpSpPr/>
        </xdr:nvGrpSpPr>
        <xdr:grpSpPr>
          <a:xfrm>
            <a:off x="19853275" y="139700"/>
            <a:ext cx="7165975" cy="6417793"/>
            <a:chOff x="1941336" y="388314"/>
            <a:chExt cx="7165975" cy="6417793"/>
          </a:xfrm>
        </xdr:grpSpPr>
        <xdr:sp macro="" textlink="">
          <xdr:nvSpPr>
            <xdr:cNvPr id="35" name="Rectangle 34"/>
            <xdr:cNvSpPr/>
          </xdr:nvSpPr>
          <xdr:spPr>
            <a:xfrm>
              <a:off x="4704262" y="388314"/>
              <a:ext cx="787395" cy="36933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latin typeface="Arial" panose="020B0604020202020204" pitchFamily="34" charset="0"/>
                  <a:cs typeface="Arial" panose="020B0604020202020204" pitchFamily="34" charset="0"/>
                </a:rPr>
                <a:t>Co-IP</a:t>
              </a:r>
              <a:endParaRPr lang="en-US" b="1"/>
            </a:p>
          </xdr:txBody>
        </xdr:sp>
        <xdr:sp macro="" textlink="">
          <xdr:nvSpPr>
            <xdr:cNvPr id="36" name="TextBox 17"/>
            <xdr:cNvSpPr txBox="1"/>
          </xdr:nvSpPr>
          <xdr:spPr>
            <a:xfrm>
              <a:off x="6693207" y="3412715"/>
              <a:ext cx="2414104" cy="38728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IB: HA+tubulin</a:t>
              </a:r>
            </a:p>
          </xdr:txBody>
        </xdr:sp>
        <xdr:sp macro="" textlink="">
          <xdr:nvSpPr>
            <xdr:cNvPr id="37" name="TextBox 18"/>
            <xdr:cNvSpPr txBox="1"/>
          </xdr:nvSpPr>
          <xdr:spPr>
            <a:xfrm>
              <a:off x="3668198" y="1207851"/>
              <a:ext cx="423383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+      -     +      -      +        DAF-16::HA</a:t>
              </a:r>
            </a:p>
          </xdr:txBody>
        </xdr:sp>
        <xdr:sp macro="" textlink="">
          <xdr:nvSpPr>
            <xdr:cNvPr id="38" name="TextBox 20"/>
            <xdr:cNvSpPr txBox="1"/>
          </xdr:nvSpPr>
          <xdr:spPr>
            <a:xfrm>
              <a:off x="3687019" y="851146"/>
              <a:ext cx="5073655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-      -      -      +      +       PAR-1::mSc::3xFLAG</a:t>
              </a:r>
            </a:p>
          </xdr:txBody>
        </xdr:sp>
        <xdr:sp macro="" textlink="">
          <xdr:nvSpPr>
            <xdr:cNvPr id="39" name="Rectangle 38"/>
            <xdr:cNvSpPr/>
          </xdr:nvSpPr>
          <xdr:spPr>
            <a:xfrm>
              <a:off x="2596942" y="3678802"/>
              <a:ext cx="595035" cy="34486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95-</a:t>
              </a:r>
            </a:p>
          </xdr:txBody>
        </xdr:sp>
        <xdr:sp macro="" textlink="">
          <xdr:nvSpPr>
            <xdr:cNvPr id="40" name="Rectangle 39"/>
            <xdr:cNvSpPr/>
          </xdr:nvSpPr>
          <xdr:spPr>
            <a:xfrm>
              <a:off x="2491301" y="3114573"/>
              <a:ext cx="595035" cy="34486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130-</a:t>
              </a:r>
            </a:p>
          </xdr:txBody>
        </xdr:sp>
        <xdr:sp macro="" textlink="">
          <xdr:nvSpPr>
            <xdr:cNvPr id="41" name="Rectangle 40"/>
            <xdr:cNvSpPr/>
          </xdr:nvSpPr>
          <xdr:spPr>
            <a:xfrm>
              <a:off x="1941336" y="2135606"/>
              <a:ext cx="106311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Mw (kDa)</a:t>
              </a:r>
            </a:p>
          </xdr:txBody>
        </xdr:sp>
        <xdr:sp macro="" textlink="">
          <xdr:nvSpPr>
            <xdr:cNvPr id="42" name="Rectangle 41"/>
            <xdr:cNvSpPr/>
          </xdr:nvSpPr>
          <xdr:spPr>
            <a:xfrm>
              <a:off x="2605114" y="4399672"/>
              <a:ext cx="481222" cy="34486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72-</a:t>
              </a:r>
            </a:p>
          </xdr:txBody>
        </xdr:sp>
        <xdr:sp macro="" textlink="">
          <xdr:nvSpPr>
            <xdr:cNvPr id="43" name="Rectangle 42"/>
            <xdr:cNvSpPr/>
          </xdr:nvSpPr>
          <xdr:spPr>
            <a:xfrm>
              <a:off x="2611699" y="5067398"/>
              <a:ext cx="481222" cy="34486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55-</a:t>
              </a:r>
            </a:p>
          </xdr:txBody>
        </xdr:sp>
        <xdr:sp macro="" textlink="">
          <xdr:nvSpPr>
            <xdr:cNvPr id="44" name="Rectangle 43"/>
            <xdr:cNvSpPr/>
          </xdr:nvSpPr>
          <xdr:spPr>
            <a:xfrm>
              <a:off x="2501424" y="2767945"/>
              <a:ext cx="595035" cy="34486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10-</a:t>
              </a:r>
            </a:p>
          </xdr:txBody>
        </xdr:sp>
        <xdr:sp macro="" textlink="">
          <xdr:nvSpPr>
            <xdr:cNvPr id="45" name="Rectangle 44"/>
            <xdr:cNvSpPr/>
          </xdr:nvSpPr>
          <xdr:spPr>
            <a:xfrm>
              <a:off x="2494839" y="2531251"/>
              <a:ext cx="595035" cy="344869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250-</a:t>
              </a:r>
            </a:p>
          </xdr:txBody>
        </xdr:sp>
        <xdr:pic>
          <xdr:nvPicPr>
            <xdr:cNvPr id="46" name="Picture 45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5295" t="15686" r="33137" b="11766"/>
            <a:stretch/>
          </xdr:blipFill>
          <xdr:spPr>
            <a:xfrm>
              <a:off x="2985560" y="1577183"/>
              <a:ext cx="3588477" cy="5228924"/>
            </a:xfrm>
            <a:prstGeom prst="rect">
              <a:avLst/>
            </a:prstGeom>
          </xdr:spPr>
        </xdr:pic>
      </xdr:grpSp>
      <xdr:sp macro="" textlink="">
        <xdr:nvSpPr>
          <xdr:cNvPr id="249" name="Rectangle 248"/>
          <xdr:cNvSpPr/>
        </xdr:nvSpPr>
        <xdr:spPr>
          <a:xfrm>
            <a:off x="22853649" y="2778125"/>
            <a:ext cx="1347657" cy="14128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50" name="Rectangle 249"/>
          <xdr:cNvSpPr/>
        </xdr:nvSpPr>
        <xdr:spPr>
          <a:xfrm>
            <a:off x="21250275" y="2778125"/>
            <a:ext cx="698500" cy="1344176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12</xdr:col>
      <xdr:colOff>346075</xdr:colOff>
      <xdr:row>74</xdr:row>
      <xdr:rowOff>63500</xdr:rowOff>
    </xdr:from>
    <xdr:to>
      <xdr:col>23</xdr:col>
      <xdr:colOff>395846</xdr:colOff>
      <xdr:row>102</xdr:row>
      <xdr:rowOff>98071</xdr:rowOff>
    </xdr:to>
    <xdr:grpSp>
      <xdr:nvGrpSpPr>
        <xdr:cNvPr id="3" name="Group 2"/>
        <xdr:cNvGrpSpPr/>
      </xdr:nvGrpSpPr>
      <xdr:grpSpPr>
        <a:xfrm>
          <a:off x="7661275" y="13220700"/>
          <a:ext cx="6755371" cy="5012971"/>
          <a:chOff x="6429375" y="952500"/>
          <a:chExt cx="6685521" cy="5368571"/>
        </a:xfrm>
      </xdr:grpSpPr>
      <xdr:grpSp>
        <xdr:nvGrpSpPr>
          <xdr:cNvPr id="47" name="Group 46"/>
          <xdr:cNvGrpSpPr/>
        </xdr:nvGrpSpPr>
        <xdr:grpSpPr>
          <a:xfrm>
            <a:off x="6429375" y="952500"/>
            <a:ext cx="6685521" cy="5368571"/>
            <a:chOff x="-31427" y="1410707"/>
            <a:chExt cx="6685521" cy="5368571"/>
          </a:xfrm>
        </xdr:grpSpPr>
        <xdr:pic>
          <xdr:nvPicPr>
            <xdr:cNvPr id="48" name="Picture 47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7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34469" t="10890" r="19413" b="22050"/>
            <a:stretch/>
          </xdr:blipFill>
          <xdr:spPr>
            <a:xfrm>
              <a:off x="829258" y="2363833"/>
              <a:ext cx="3795734" cy="4415445"/>
            </a:xfrm>
            <a:prstGeom prst="rect">
              <a:avLst/>
            </a:prstGeom>
          </xdr:spPr>
        </xdr:pic>
        <xdr:sp macro="" textlink="">
          <xdr:nvSpPr>
            <xdr:cNvPr id="49" name="Rectangle 48"/>
            <xdr:cNvSpPr/>
          </xdr:nvSpPr>
          <xdr:spPr>
            <a:xfrm>
              <a:off x="2228637" y="1410707"/>
              <a:ext cx="748923" cy="36933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latin typeface="Arial" panose="020B0604020202020204" pitchFamily="34" charset="0"/>
                  <a:cs typeface="Arial" panose="020B0604020202020204" pitchFamily="34" charset="0"/>
                </a:rPr>
                <a:t>Input</a:t>
              </a:r>
              <a:endParaRPr lang="en-US" b="1"/>
            </a:p>
          </xdr:txBody>
        </xdr:sp>
        <xdr:sp macro="" textlink="">
          <xdr:nvSpPr>
            <xdr:cNvPr id="50" name="TextBox 37"/>
            <xdr:cNvSpPr txBox="1"/>
          </xdr:nvSpPr>
          <xdr:spPr>
            <a:xfrm>
              <a:off x="4499152" y="4148478"/>
              <a:ext cx="1416114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IB: FLAG</a:t>
              </a:r>
            </a:p>
          </xdr:txBody>
        </xdr:sp>
        <xdr:sp macro="" textlink="">
          <xdr:nvSpPr>
            <xdr:cNvPr id="51" name="TextBox 38"/>
            <xdr:cNvSpPr txBox="1"/>
          </xdr:nvSpPr>
          <xdr:spPr>
            <a:xfrm>
              <a:off x="1561618" y="2105649"/>
              <a:ext cx="423383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+      -     +      -      +        DAF-16::HA</a:t>
              </a:r>
            </a:p>
          </xdr:txBody>
        </xdr:sp>
        <xdr:sp macro="" textlink="">
          <xdr:nvSpPr>
            <xdr:cNvPr id="52" name="TextBox 40"/>
            <xdr:cNvSpPr txBox="1"/>
          </xdr:nvSpPr>
          <xdr:spPr>
            <a:xfrm>
              <a:off x="1580439" y="1789584"/>
              <a:ext cx="5073655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-      -      -      +      +       PAR-1::mSc::3xFLAG</a:t>
              </a:r>
            </a:p>
          </xdr:txBody>
        </xdr:sp>
        <xdr:sp macro="" textlink="">
          <xdr:nvSpPr>
            <xdr:cNvPr id="53" name="Rectangle 52"/>
            <xdr:cNvSpPr/>
          </xdr:nvSpPr>
          <xdr:spPr>
            <a:xfrm>
              <a:off x="596243" y="3838884"/>
              <a:ext cx="48122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95-</a:t>
              </a:r>
            </a:p>
          </xdr:txBody>
        </xdr:sp>
        <xdr:sp macro="" textlink="">
          <xdr:nvSpPr>
            <xdr:cNvPr id="54" name="Rectangle 53"/>
            <xdr:cNvSpPr/>
          </xdr:nvSpPr>
          <xdr:spPr>
            <a:xfrm>
              <a:off x="518538" y="3215927"/>
              <a:ext cx="595035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130-</a:t>
              </a:r>
            </a:p>
          </xdr:txBody>
        </xdr:sp>
        <xdr:sp macro="" textlink="">
          <xdr:nvSpPr>
            <xdr:cNvPr id="55" name="Rectangle 54"/>
            <xdr:cNvSpPr/>
          </xdr:nvSpPr>
          <xdr:spPr>
            <a:xfrm>
              <a:off x="-31427" y="2210444"/>
              <a:ext cx="106311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Mw (kDa)</a:t>
              </a:r>
            </a:p>
          </xdr:txBody>
        </xdr:sp>
        <xdr:sp macro="" textlink="">
          <xdr:nvSpPr>
            <xdr:cNvPr id="56" name="Rectangle 55"/>
            <xdr:cNvSpPr/>
          </xdr:nvSpPr>
          <xdr:spPr>
            <a:xfrm>
              <a:off x="632351" y="4561735"/>
              <a:ext cx="48122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72-</a:t>
              </a:r>
            </a:p>
          </xdr:txBody>
        </xdr:sp>
        <xdr:sp macro="" textlink="">
          <xdr:nvSpPr>
            <xdr:cNvPr id="57" name="Rectangle 56"/>
            <xdr:cNvSpPr/>
          </xdr:nvSpPr>
          <xdr:spPr>
            <a:xfrm>
              <a:off x="638936" y="5253746"/>
              <a:ext cx="48122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55-</a:t>
              </a:r>
            </a:p>
          </xdr:txBody>
        </xdr:sp>
        <xdr:sp macro="" textlink="">
          <xdr:nvSpPr>
            <xdr:cNvPr id="58" name="Rectangle 57"/>
            <xdr:cNvSpPr/>
          </xdr:nvSpPr>
          <xdr:spPr>
            <a:xfrm>
              <a:off x="528661" y="2913903"/>
              <a:ext cx="595035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180-</a:t>
              </a:r>
            </a:p>
          </xdr:txBody>
        </xdr:sp>
        <xdr:sp macro="" textlink="">
          <xdr:nvSpPr>
            <xdr:cNvPr id="59" name="Rectangle 58"/>
            <xdr:cNvSpPr/>
          </xdr:nvSpPr>
          <xdr:spPr>
            <a:xfrm>
              <a:off x="522076" y="2545129"/>
              <a:ext cx="595035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250-</a:t>
              </a:r>
            </a:p>
          </xdr:txBody>
        </xdr:sp>
      </xdr:grpSp>
      <xdr:sp macro="" textlink="">
        <xdr:nvSpPr>
          <xdr:cNvPr id="251" name="Rectangle 250"/>
          <xdr:cNvSpPr/>
        </xdr:nvSpPr>
        <xdr:spPr>
          <a:xfrm>
            <a:off x="9398000" y="2047876"/>
            <a:ext cx="936626" cy="409575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52" name="Rectangle 251"/>
          <xdr:cNvSpPr/>
        </xdr:nvSpPr>
        <xdr:spPr>
          <a:xfrm>
            <a:off x="7874000" y="2047875"/>
            <a:ext cx="485460" cy="409575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0</xdr:col>
      <xdr:colOff>0</xdr:colOff>
      <xdr:row>71</xdr:row>
      <xdr:rowOff>69850</xdr:rowOff>
    </xdr:from>
    <xdr:to>
      <xdr:col>11</xdr:col>
      <xdr:colOff>378542</xdr:colOff>
      <xdr:row>104</xdr:row>
      <xdr:rowOff>2262</xdr:rowOff>
    </xdr:to>
    <xdr:grpSp>
      <xdr:nvGrpSpPr>
        <xdr:cNvPr id="2" name="Group 1"/>
        <xdr:cNvGrpSpPr/>
      </xdr:nvGrpSpPr>
      <xdr:grpSpPr>
        <a:xfrm>
          <a:off x="0" y="12693650"/>
          <a:ext cx="7084142" cy="5799812"/>
          <a:chOff x="15874" y="133350"/>
          <a:chExt cx="7014292" cy="6206212"/>
        </a:xfrm>
      </xdr:grpSpPr>
      <xdr:grpSp>
        <xdr:nvGrpSpPr>
          <xdr:cNvPr id="21" name="Group 20"/>
          <xdr:cNvGrpSpPr/>
        </xdr:nvGrpSpPr>
        <xdr:grpSpPr>
          <a:xfrm>
            <a:off x="15874" y="133350"/>
            <a:ext cx="7014292" cy="6206212"/>
            <a:chOff x="-31427" y="699507"/>
            <a:chExt cx="7090492" cy="6003011"/>
          </a:xfrm>
        </xdr:grpSpPr>
        <xdr:sp macro="" textlink="">
          <xdr:nvSpPr>
            <xdr:cNvPr id="22" name="Rectangle 21"/>
            <xdr:cNvSpPr/>
          </xdr:nvSpPr>
          <xdr:spPr>
            <a:xfrm>
              <a:off x="2228636" y="699507"/>
              <a:ext cx="1141998" cy="361891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latin typeface="Arial" panose="020B0604020202020204" pitchFamily="34" charset="0"/>
                  <a:cs typeface="Arial" panose="020B0604020202020204" pitchFamily="34" charset="0"/>
                </a:rPr>
                <a:t>Input</a:t>
              </a:r>
              <a:endParaRPr lang="en-US" b="1"/>
            </a:p>
          </xdr:txBody>
        </xdr:sp>
        <xdr:sp macro="" textlink="">
          <xdr:nvSpPr>
            <xdr:cNvPr id="23" name="TextBox 5"/>
            <xdr:cNvSpPr txBox="1"/>
          </xdr:nvSpPr>
          <xdr:spPr>
            <a:xfrm>
              <a:off x="4687210" y="4179448"/>
              <a:ext cx="2371855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IB: HA+a-tubulin</a:t>
              </a:r>
            </a:p>
          </xdr:txBody>
        </xdr:sp>
        <xdr:sp macro="" textlink="">
          <xdr:nvSpPr>
            <xdr:cNvPr id="24" name="TextBox 6"/>
            <xdr:cNvSpPr txBox="1"/>
          </xdr:nvSpPr>
          <xdr:spPr>
            <a:xfrm>
              <a:off x="1494712" y="1485889"/>
              <a:ext cx="423383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+      -     +      -      +        DAF-16::HA</a:t>
              </a:r>
            </a:p>
          </xdr:txBody>
        </xdr:sp>
        <xdr:sp macro="" textlink="">
          <xdr:nvSpPr>
            <xdr:cNvPr id="25" name="TextBox 8"/>
            <xdr:cNvSpPr txBox="1"/>
          </xdr:nvSpPr>
          <xdr:spPr>
            <a:xfrm>
              <a:off x="1513533" y="1098704"/>
              <a:ext cx="5073655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-      -      -      +      +       PAR-1::mSc::3xFLAG</a:t>
              </a:r>
            </a:p>
          </xdr:txBody>
        </xdr:sp>
        <xdr:sp macro="" textlink="">
          <xdr:nvSpPr>
            <xdr:cNvPr id="26" name="Rectangle 25"/>
            <xdr:cNvSpPr/>
          </xdr:nvSpPr>
          <xdr:spPr>
            <a:xfrm>
              <a:off x="614324" y="3753640"/>
              <a:ext cx="595035" cy="32378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95-</a:t>
              </a:r>
            </a:p>
          </xdr:txBody>
        </xdr:sp>
        <xdr:sp macro="" textlink="">
          <xdr:nvSpPr>
            <xdr:cNvPr id="27" name="Rectangle 26"/>
            <xdr:cNvSpPr/>
          </xdr:nvSpPr>
          <xdr:spPr>
            <a:xfrm>
              <a:off x="518538" y="3144807"/>
              <a:ext cx="595035" cy="32378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130-</a:t>
              </a:r>
            </a:p>
          </xdr:txBody>
        </xdr:sp>
        <xdr:sp macro="" textlink="">
          <xdr:nvSpPr>
            <xdr:cNvPr id="28" name="Rectangle 27"/>
            <xdr:cNvSpPr/>
          </xdr:nvSpPr>
          <xdr:spPr>
            <a:xfrm>
              <a:off x="-31427" y="2210444"/>
              <a:ext cx="106311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Mw (kDa)</a:t>
              </a:r>
            </a:p>
          </xdr:txBody>
        </xdr:sp>
        <xdr:sp macro="" textlink="">
          <xdr:nvSpPr>
            <xdr:cNvPr id="29" name="Rectangle 28"/>
            <xdr:cNvSpPr/>
          </xdr:nvSpPr>
          <xdr:spPr>
            <a:xfrm>
              <a:off x="632351" y="4474509"/>
              <a:ext cx="481222" cy="32378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72-</a:t>
              </a:r>
            </a:p>
          </xdr:txBody>
        </xdr:sp>
        <xdr:sp macro="" textlink="">
          <xdr:nvSpPr>
            <xdr:cNvPr id="30" name="Rectangle 29"/>
            <xdr:cNvSpPr/>
          </xdr:nvSpPr>
          <xdr:spPr>
            <a:xfrm>
              <a:off x="638936" y="5284476"/>
              <a:ext cx="481222" cy="32378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55-</a:t>
              </a:r>
            </a:p>
          </xdr:txBody>
        </xdr:sp>
        <xdr:sp macro="" textlink="">
          <xdr:nvSpPr>
            <xdr:cNvPr id="31" name="Rectangle 30"/>
            <xdr:cNvSpPr/>
          </xdr:nvSpPr>
          <xdr:spPr>
            <a:xfrm>
              <a:off x="528661" y="2842783"/>
              <a:ext cx="595035" cy="32378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180-</a:t>
              </a:r>
            </a:p>
          </xdr:txBody>
        </xdr:sp>
        <xdr:sp macro="" textlink="">
          <xdr:nvSpPr>
            <xdr:cNvPr id="32" name="Rectangle 31"/>
            <xdr:cNvSpPr/>
          </xdr:nvSpPr>
          <xdr:spPr>
            <a:xfrm>
              <a:off x="522076" y="2606089"/>
              <a:ext cx="595035" cy="54578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250-</a:t>
              </a:r>
            </a:p>
          </xdr:txBody>
        </xdr:sp>
        <xdr:pic>
          <xdr:nvPicPr>
            <xdr:cNvPr id="33" name="Picture 32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8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6667" t="16421" r="28431" b="9559"/>
            <a:stretch/>
          </xdr:blipFill>
          <xdr:spPr>
            <a:xfrm>
              <a:off x="1021435" y="1785769"/>
              <a:ext cx="3728263" cy="4916749"/>
            </a:xfrm>
            <a:prstGeom prst="rect">
              <a:avLst/>
            </a:prstGeom>
          </xdr:spPr>
        </xdr:pic>
      </xdr:grpSp>
      <xdr:sp macro="" textlink="">
        <xdr:nvSpPr>
          <xdr:cNvPr id="253" name="Rectangle 252"/>
          <xdr:cNvSpPr/>
        </xdr:nvSpPr>
        <xdr:spPr>
          <a:xfrm>
            <a:off x="2984501" y="2085975"/>
            <a:ext cx="1000124" cy="394652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54" name="Rectangle 253"/>
          <xdr:cNvSpPr/>
        </xdr:nvSpPr>
        <xdr:spPr>
          <a:xfrm>
            <a:off x="1476375" y="1936750"/>
            <a:ext cx="698500" cy="409575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0</xdr:col>
      <xdr:colOff>0</xdr:colOff>
      <xdr:row>32</xdr:row>
      <xdr:rowOff>79375</xdr:rowOff>
    </xdr:from>
    <xdr:to>
      <xdr:col>11</xdr:col>
      <xdr:colOff>327044</xdr:colOff>
      <xdr:row>63</xdr:row>
      <xdr:rowOff>34465</xdr:rowOff>
    </xdr:to>
    <xdr:grpSp>
      <xdr:nvGrpSpPr>
        <xdr:cNvPr id="6" name="Group 5"/>
        <xdr:cNvGrpSpPr/>
      </xdr:nvGrpSpPr>
      <xdr:grpSpPr>
        <a:xfrm>
          <a:off x="0" y="5768975"/>
          <a:ext cx="7032644" cy="5466890"/>
          <a:chOff x="31750" y="7413625"/>
          <a:chExt cx="6962794" cy="5860590"/>
        </a:xfrm>
      </xdr:grpSpPr>
      <xdr:grpSp>
        <xdr:nvGrpSpPr>
          <xdr:cNvPr id="73" name="Group 72"/>
          <xdr:cNvGrpSpPr/>
        </xdr:nvGrpSpPr>
        <xdr:grpSpPr>
          <a:xfrm>
            <a:off x="31750" y="7413625"/>
            <a:ext cx="6962794" cy="5860590"/>
            <a:chOff x="5745008" y="842137"/>
            <a:chExt cx="6962794" cy="5860590"/>
          </a:xfrm>
        </xdr:grpSpPr>
        <xdr:pic>
          <xdr:nvPicPr>
            <xdr:cNvPr id="74" name="Picture 73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9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6917" t="5032" r="26425" b="14749"/>
            <a:stretch/>
          </xdr:blipFill>
          <xdr:spPr>
            <a:xfrm>
              <a:off x="5745008" y="1755141"/>
              <a:ext cx="4368012" cy="4947586"/>
            </a:xfrm>
            <a:prstGeom prst="rect">
              <a:avLst/>
            </a:prstGeom>
          </xdr:spPr>
        </xdr:pic>
        <xdr:sp macro="" textlink="">
          <xdr:nvSpPr>
            <xdr:cNvPr id="75" name="Rectangle 74"/>
            <xdr:cNvSpPr/>
          </xdr:nvSpPr>
          <xdr:spPr>
            <a:xfrm>
              <a:off x="8735626" y="842137"/>
              <a:ext cx="748923" cy="36933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latin typeface="Arial" panose="020B0604020202020204" pitchFamily="34" charset="0"/>
                  <a:cs typeface="Arial" panose="020B0604020202020204" pitchFamily="34" charset="0"/>
                </a:rPr>
                <a:t>Input</a:t>
              </a:r>
              <a:endParaRPr lang="en-US" b="1"/>
            </a:p>
          </xdr:txBody>
        </xdr:sp>
        <xdr:sp macro="" textlink="">
          <xdr:nvSpPr>
            <xdr:cNvPr id="76" name="TextBox 88"/>
            <xdr:cNvSpPr txBox="1"/>
          </xdr:nvSpPr>
          <xdr:spPr>
            <a:xfrm>
              <a:off x="9931819" y="3098579"/>
              <a:ext cx="1318134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IB: FLAG</a:t>
              </a:r>
            </a:p>
          </xdr:txBody>
        </xdr:sp>
        <xdr:sp macro="" textlink="">
          <xdr:nvSpPr>
            <xdr:cNvPr id="77" name="TextBox 89"/>
            <xdr:cNvSpPr txBox="1"/>
          </xdr:nvSpPr>
          <xdr:spPr>
            <a:xfrm>
              <a:off x="8473970" y="1538209"/>
              <a:ext cx="423383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+      -     +          DAF-16::mNG::HA</a:t>
              </a:r>
            </a:p>
          </xdr:txBody>
        </xdr:sp>
        <xdr:sp macro="" textlink="">
          <xdr:nvSpPr>
            <xdr:cNvPr id="78" name="Rectangle 77"/>
            <xdr:cNvSpPr/>
          </xdr:nvSpPr>
          <xdr:spPr>
            <a:xfrm>
              <a:off x="7672908" y="3329412"/>
              <a:ext cx="48122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95-</a:t>
              </a:r>
            </a:p>
          </xdr:txBody>
        </xdr:sp>
        <xdr:sp macro="" textlink="">
          <xdr:nvSpPr>
            <xdr:cNvPr id="79" name="Rectangle 78"/>
            <xdr:cNvSpPr/>
          </xdr:nvSpPr>
          <xdr:spPr>
            <a:xfrm>
              <a:off x="7585043" y="2669491"/>
              <a:ext cx="595035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130-</a:t>
              </a:r>
            </a:p>
          </xdr:txBody>
        </xdr:sp>
        <xdr:sp macro="" textlink="">
          <xdr:nvSpPr>
            <xdr:cNvPr id="80" name="Rectangle 79"/>
            <xdr:cNvSpPr/>
          </xdr:nvSpPr>
          <xdr:spPr>
            <a:xfrm>
              <a:off x="7000634" y="1403176"/>
              <a:ext cx="106311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Mw (kDa)</a:t>
              </a:r>
            </a:p>
          </xdr:txBody>
        </xdr:sp>
        <xdr:sp macro="" textlink="">
          <xdr:nvSpPr>
            <xdr:cNvPr id="81" name="Rectangle 80"/>
            <xdr:cNvSpPr/>
          </xdr:nvSpPr>
          <xdr:spPr>
            <a:xfrm>
              <a:off x="7595166" y="2279813"/>
              <a:ext cx="595035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180-</a:t>
              </a:r>
            </a:p>
          </xdr:txBody>
        </xdr:sp>
        <xdr:sp macro="" textlink="">
          <xdr:nvSpPr>
            <xdr:cNvPr id="82" name="TextBox 94"/>
            <xdr:cNvSpPr txBox="1"/>
          </xdr:nvSpPr>
          <xdr:spPr>
            <a:xfrm>
              <a:off x="8473970" y="1208082"/>
              <a:ext cx="411003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-      +     +          par-1::mSc::3xFLAG</a:t>
              </a:r>
            </a:p>
          </xdr:txBody>
        </xdr:sp>
        <xdr:sp macro="" textlink="">
          <xdr:nvSpPr>
            <xdr:cNvPr id="83" name="Rectangle 82"/>
            <xdr:cNvSpPr/>
          </xdr:nvSpPr>
          <xdr:spPr>
            <a:xfrm>
              <a:off x="7577948" y="1971286"/>
              <a:ext cx="595035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250-</a:t>
              </a:r>
            </a:p>
          </xdr:txBody>
        </xdr:sp>
        <xdr:sp macro="" textlink="">
          <xdr:nvSpPr>
            <xdr:cNvPr id="84" name="Rectangle 83"/>
            <xdr:cNvSpPr/>
          </xdr:nvSpPr>
          <xdr:spPr>
            <a:xfrm>
              <a:off x="7701501" y="4321787"/>
              <a:ext cx="48122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72-</a:t>
              </a:r>
            </a:p>
          </xdr:txBody>
        </xdr:sp>
      </xdr:grpSp>
      <xdr:sp macro="" textlink="">
        <xdr:nvSpPr>
          <xdr:cNvPr id="255" name="Rectangle 254"/>
          <xdr:cNvSpPr/>
        </xdr:nvSpPr>
        <xdr:spPr>
          <a:xfrm>
            <a:off x="2413000" y="8429625"/>
            <a:ext cx="1809750" cy="444500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10</xdr:col>
      <xdr:colOff>330200</xdr:colOff>
      <xdr:row>34</xdr:row>
      <xdr:rowOff>6350</xdr:rowOff>
    </xdr:from>
    <xdr:to>
      <xdr:col>22</xdr:col>
      <xdr:colOff>534852</xdr:colOff>
      <xdr:row>57</xdr:row>
      <xdr:rowOff>47700</xdr:rowOff>
    </xdr:to>
    <xdr:grpSp>
      <xdr:nvGrpSpPr>
        <xdr:cNvPr id="7" name="Group 6"/>
        <xdr:cNvGrpSpPr/>
      </xdr:nvGrpSpPr>
      <xdr:grpSpPr>
        <a:xfrm>
          <a:off x="6426200" y="6051550"/>
          <a:ext cx="7519852" cy="4130750"/>
          <a:chOff x="6124575" y="7721600"/>
          <a:chExt cx="7443652" cy="4422850"/>
        </a:xfrm>
      </xdr:grpSpPr>
      <xdr:grpSp>
        <xdr:nvGrpSpPr>
          <xdr:cNvPr id="85" name="Group 84"/>
          <xdr:cNvGrpSpPr/>
        </xdr:nvGrpSpPr>
        <xdr:grpSpPr>
          <a:xfrm>
            <a:off x="6124575" y="7721600"/>
            <a:ext cx="7443652" cy="4422850"/>
            <a:chOff x="5223510" y="1079409"/>
            <a:chExt cx="7443652" cy="4422850"/>
          </a:xfrm>
        </xdr:grpSpPr>
        <xdr:pic>
          <xdr:nvPicPr>
            <xdr:cNvPr id="86" name="Picture 85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0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3725" t="12991" r="8432" b="35785"/>
            <a:stretch/>
          </xdr:blipFill>
          <xdr:spPr>
            <a:xfrm>
              <a:off x="5223510" y="2307474"/>
              <a:ext cx="5058410" cy="3194785"/>
            </a:xfrm>
            <a:prstGeom prst="rect">
              <a:avLst/>
            </a:prstGeom>
          </xdr:spPr>
        </xdr:pic>
        <xdr:sp macro="" textlink="">
          <xdr:nvSpPr>
            <xdr:cNvPr id="87" name="TextBox 99"/>
            <xdr:cNvSpPr txBox="1"/>
          </xdr:nvSpPr>
          <xdr:spPr>
            <a:xfrm>
              <a:off x="10281920" y="3504756"/>
              <a:ext cx="1318134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IB: HA</a:t>
              </a:r>
            </a:p>
          </xdr:txBody>
        </xdr:sp>
        <xdr:sp macro="" textlink="">
          <xdr:nvSpPr>
            <xdr:cNvPr id="88" name="Rectangle 87"/>
            <xdr:cNvSpPr/>
          </xdr:nvSpPr>
          <xdr:spPr>
            <a:xfrm>
              <a:off x="7589914" y="3981234"/>
              <a:ext cx="48122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95-</a:t>
              </a:r>
            </a:p>
          </xdr:txBody>
        </xdr:sp>
        <xdr:sp macro="" textlink="">
          <xdr:nvSpPr>
            <xdr:cNvPr id="89" name="Rectangle 88"/>
            <xdr:cNvSpPr/>
          </xdr:nvSpPr>
          <xdr:spPr>
            <a:xfrm>
              <a:off x="7471569" y="3234125"/>
              <a:ext cx="595035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130-</a:t>
              </a:r>
            </a:p>
          </xdr:txBody>
        </xdr:sp>
        <xdr:sp macro="" textlink="">
          <xdr:nvSpPr>
            <xdr:cNvPr id="90" name="Rectangle 89"/>
            <xdr:cNvSpPr/>
          </xdr:nvSpPr>
          <xdr:spPr>
            <a:xfrm>
              <a:off x="7003492" y="2053809"/>
              <a:ext cx="106311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Mw (kDa)</a:t>
              </a:r>
            </a:p>
          </xdr:txBody>
        </xdr:sp>
        <xdr:sp macro="" textlink="">
          <xdr:nvSpPr>
            <xdr:cNvPr id="91" name="Rectangle 90"/>
            <xdr:cNvSpPr/>
          </xdr:nvSpPr>
          <xdr:spPr>
            <a:xfrm>
              <a:off x="8694986" y="1079409"/>
              <a:ext cx="748923" cy="36933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latin typeface="Arial" panose="020B0604020202020204" pitchFamily="34" charset="0"/>
                  <a:cs typeface="Arial" panose="020B0604020202020204" pitchFamily="34" charset="0"/>
                </a:rPr>
                <a:t>Input</a:t>
              </a:r>
              <a:endParaRPr lang="en-US" b="1"/>
            </a:p>
          </xdr:txBody>
        </xdr:sp>
        <xdr:sp macro="" textlink="">
          <xdr:nvSpPr>
            <xdr:cNvPr id="92" name="TextBox 104"/>
            <xdr:cNvSpPr txBox="1"/>
          </xdr:nvSpPr>
          <xdr:spPr>
            <a:xfrm>
              <a:off x="8433330" y="1927881"/>
              <a:ext cx="423383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+      -     +          DAF-16::mNG::HA</a:t>
              </a:r>
            </a:p>
          </xdr:txBody>
        </xdr:sp>
        <xdr:sp macro="" textlink="">
          <xdr:nvSpPr>
            <xdr:cNvPr id="93" name="TextBox 105"/>
            <xdr:cNvSpPr txBox="1"/>
          </xdr:nvSpPr>
          <xdr:spPr>
            <a:xfrm>
              <a:off x="8433330" y="1597754"/>
              <a:ext cx="411003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-      +     +          par-1::mSc::3xFLAG</a:t>
              </a:r>
            </a:p>
          </xdr:txBody>
        </xdr:sp>
      </xdr:grpSp>
      <xdr:sp macro="" textlink="">
        <xdr:nvSpPr>
          <xdr:cNvPr id="257" name="Rectangle 256"/>
          <xdr:cNvSpPr/>
        </xdr:nvSpPr>
        <xdr:spPr>
          <a:xfrm>
            <a:off x="9001125" y="9699625"/>
            <a:ext cx="1809750" cy="152400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21</xdr:col>
      <xdr:colOff>546100</xdr:colOff>
      <xdr:row>35</xdr:row>
      <xdr:rowOff>76200</xdr:rowOff>
    </xdr:from>
    <xdr:to>
      <xdr:col>34</xdr:col>
      <xdr:colOff>380260</xdr:colOff>
      <xdr:row>55</xdr:row>
      <xdr:rowOff>32995</xdr:rowOff>
    </xdr:to>
    <xdr:grpSp>
      <xdr:nvGrpSpPr>
        <xdr:cNvPr id="8" name="Group 7"/>
        <xdr:cNvGrpSpPr/>
      </xdr:nvGrpSpPr>
      <xdr:grpSpPr>
        <a:xfrm>
          <a:off x="13347700" y="6299200"/>
          <a:ext cx="7758960" cy="3512795"/>
          <a:chOff x="12674600" y="7870825"/>
          <a:chExt cx="7676410" cy="3766795"/>
        </a:xfrm>
      </xdr:grpSpPr>
      <xdr:grpSp>
        <xdr:nvGrpSpPr>
          <xdr:cNvPr id="94" name="Group 93"/>
          <xdr:cNvGrpSpPr/>
        </xdr:nvGrpSpPr>
        <xdr:grpSpPr>
          <a:xfrm>
            <a:off x="12674600" y="7870825"/>
            <a:ext cx="7676410" cy="3766795"/>
            <a:chOff x="-1119574" y="1692324"/>
            <a:chExt cx="7676410" cy="3766795"/>
          </a:xfrm>
        </xdr:grpSpPr>
        <xdr:sp macro="" textlink="">
          <xdr:nvSpPr>
            <xdr:cNvPr id="95" name="Rectangle 94"/>
            <xdr:cNvSpPr/>
          </xdr:nvSpPr>
          <xdr:spPr>
            <a:xfrm>
              <a:off x="2584660" y="1692324"/>
              <a:ext cx="748923" cy="36933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latin typeface="Arial" panose="020B0604020202020204" pitchFamily="34" charset="0"/>
                  <a:cs typeface="Arial" panose="020B0604020202020204" pitchFamily="34" charset="0"/>
                </a:rPr>
                <a:t>Input</a:t>
              </a:r>
              <a:endParaRPr lang="en-US" b="1"/>
            </a:p>
          </xdr:txBody>
        </xdr:sp>
        <xdr:sp macro="" textlink="">
          <xdr:nvSpPr>
            <xdr:cNvPr id="96" name="TextBox 71"/>
            <xdr:cNvSpPr txBox="1"/>
          </xdr:nvSpPr>
          <xdr:spPr>
            <a:xfrm>
              <a:off x="2323004" y="2479836"/>
              <a:ext cx="423383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+      -     +          DAF-16::mNG::HA</a:t>
              </a:r>
            </a:p>
          </xdr:txBody>
        </xdr:sp>
        <xdr:sp macro="" textlink="">
          <xdr:nvSpPr>
            <xdr:cNvPr id="97" name="Rectangle 96"/>
            <xdr:cNvSpPr/>
          </xdr:nvSpPr>
          <xdr:spPr>
            <a:xfrm>
              <a:off x="819311" y="2439494"/>
              <a:ext cx="106311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Mw (kDa)</a:t>
              </a:r>
            </a:p>
          </xdr:txBody>
        </xdr:sp>
        <xdr:sp macro="" textlink="">
          <xdr:nvSpPr>
            <xdr:cNvPr id="98" name="TextBox 76"/>
            <xdr:cNvSpPr txBox="1"/>
          </xdr:nvSpPr>
          <xdr:spPr>
            <a:xfrm>
              <a:off x="2323004" y="2149709"/>
              <a:ext cx="411003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-      +     +          par-1::mSc::3xFLAG</a:t>
              </a:r>
            </a:p>
          </xdr:txBody>
        </xdr:sp>
        <xdr:pic>
          <xdr:nvPicPr>
            <xdr:cNvPr id="99" name="Picture 98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23333" t="33089" r="18823" b="31128"/>
            <a:stretch/>
          </xdr:blipFill>
          <xdr:spPr>
            <a:xfrm>
              <a:off x="-1119574" y="2814036"/>
              <a:ext cx="5114994" cy="2645083"/>
            </a:xfrm>
            <a:prstGeom prst="rect">
              <a:avLst/>
            </a:prstGeom>
          </xdr:spPr>
        </xdr:pic>
        <xdr:sp macro="" textlink="">
          <xdr:nvSpPr>
            <xdr:cNvPr id="100" name="Rectangle 99"/>
            <xdr:cNvSpPr/>
          </xdr:nvSpPr>
          <xdr:spPr>
            <a:xfrm>
              <a:off x="1461066" y="3498389"/>
              <a:ext cx="48122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55-</a:t>
              </a:r>
            </a:p>
          </xdr:txBody>
        </xdr:sp>
        <xdr:sp macro="" textlink="">
          <xdr:nvSpPr>
            <xdr:cNvPr id="101" name="Rectangle 100"/>
            <xdr:cNvSpPr/>
          </xdr:nvSpPr>
          <xdr:spPr>
            <a:xfrm>
              <a:off x="1433090" y="4309477"/>
              <a:ext cx="481222" cy="338554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GB" sz="1600">
                  <a:latin typeface="Arial" panose="020B0604020202020204" pitchFamily="34" charset="0"/>
                  <a:cs typeface="Arial" panose="020B0604020202020204" pitchFamily="34" charset="0"/>
                </a:rPr>
                <a:t>43-</a:t>
              </a:r>
            </a:p>
          </xdr:txBody>
        </xdr:sp>
        <xdr:sp macro="" textlink="">
          <xdr:nvSpPr>
            <xdr:cNvPr id="102" name="TextBox 110"/>
            <xdr:cNvSpPr txBox="1"/>
          </xdr:nvSpPr>
          <xdr:spPr>
            <a:xfrm>
              <a:off x="3911562" y="3709634"/>
              <a:ext cx="1781213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IB: a-tubulin</a:t>
              </a:r>
            </a:p>
          </xdr:txBody>
        </xdr:sp>
      </xdr:grpSp>
      <xdr:sp macro="" textlink="">
        <xdr:nvSpPr>
          <xdr:cNvPr id="258" name="Rectangle 257"/>
          <xdr:cNvSpPr/>
        </xdr:nvSpPr>
        <xdr:spPr>
          <a:xfrm>
            <a:off x="15382875" y="9366250"/>
            <a:ext cx="1809750" cy="152400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34</xdr:col>
      <xdr:colOff>412750</xdr:colOff>
      <xdr:row>35</xdr:row>
      <xdr:rowOff>63500</xdr:rowOff>
    </xdr:from>
    <xdr:to>
      <xdr:col>44</xdr:col>
      <xdr:colOff>174302</xdr:colOff>
      <xdr:row>66</xdr:row>
      <xdr:rowOff>106462</xdr:rowOff>
    </xdr:to>
    <xdr:grpSp>
      <xdr:nvGrpSpPr>
        <xdr:cNvPr id="9" name="Group 8"/>
        <xdr:cNvGrpSpPr/>
      </xdr:nvGrpSpPr>
      <xdr:grpSpPr>
        <a:xfrm>
          <a:off x="21139150" y="6286500"/>
          <a:ext cx="5857552" cy="5554762"/>
          <a:chOff x="19954875" y="7445375"/>
          <a:chExt cx="5794052" cy="5948462"/>
        </a:xfrm>
      </xdr:grpSpPr>
      <xdr:grpSp>
        <xdr:nvGrpSpPr>
          <xdr:cNvPr id="103" name="Group 102"/>
          <xdr:cNvGrpSpPr/>
        </xdr:nvGrpSpPr>
        <xdr:grpSpPr>
          <a:xfrm>
            <a:off x="19954875" y="7445375"/>
            <a:ext cx="5794052" cy="5948462"/>
            <a:chOff x="7813824" y="1282650"/>
            <a:chExt cx="5794052" cy="5948462"/>
          </a:xfrm>
        </xdr:grpSpPr>
        <xdr:sp macro="" textlink="">
          <xdr:nvSpPr>
            <xdr:cNvPr id="104" name="Rectangle 103"/>
            <xdr:cNvSpPr/>
          </xdr:nvSpPr>
          <xdr:spPr>
            <a:xfrm>
              <a:off x="9635700" y="1282650"/>
              <a:ext cx="787395" cy="36933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latin typeface="Arial" panose="020B0604020202020204" pitchFamily="34" charset="0"/>
                  <a:cs typeface="Arial" panose="020B0604020202020204" pitchFamily="34" charset="0"/>
                </a:rPr>
                <a:t>Co-IP</a:t>
              </a:r>
              <a:endParaRPr lang="en-US" b="1"/>
            </a:p>
          </xdr:txBody>
        </xdr:sp>
        <xdr:sp macro="" textlink="">
          <xdr:nvSpPr>
            <xdr:cNvPr id="105" name="TextBox 71"/>
            <xdr:cNvSpPr txBox="1"/>
          </xdr:nvSpPr>
          <xdr:spPr>
            <a:xfrm>
              <a:off x="9374044" y="2070162"/>
              <a:ext cx="423383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+      -     +          DAF-16::mNG::HA</a:t>
              </a:r>
            </a:p>
          </xdr:txBody>
        </xdr:sp>
        <xdr:sp macro="" textlink="">
          <xdr:nvSpPr>
            <xdr:cNvPr id="106" name="TextBox 76"/>
            <xdr:cNvSpPr txBox="1"/>
          </xdr:nvSpPr>
          <xdr:spPr>
            <a:xfrm>
              <a:off x="9374044" y="1740035"/>
              <a:ext cx="411003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-      +     +          par-1::mSc::3xFLAG</a:t>
              </a:r>
            </a:p>
          </xdr:txBody>
        </xdr:sp>
        <xdr:pic>
          <xdr:nvPicPr>
            <xdr:cNvPr id="107" name="Picture 106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4524" t="6838" r="34171" b="9451"/>
            <a:stretch/>
          </xdr:blipFill>
          <xdr:spPr>
            <a:xfrm>
              <a:off x="7813824" y="2412134"/>
              <a:ext cx="3532166" cy="4818978"/>
            </a:xfrm>
            <a:prstGeom prst="rect">
              <a:avLst/>
            </a:prstGeom>
          </xdr:spPr>
        </xdr:pic>
        <xdr:sp macro="" textlink="">
          <xdr:nvSpPr>
            <xdr:cNvPr id="108" name="TextBox 113"/>
            <xdr:cNvSpPr txBox="1"/>
          </xdr:nvSpPr>
          <xdr:spPr>
            <a:xfrm>
              <a:off x="8470777" y="4909637"/>
              <a:ext cx="903267" cy="34718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55 kDa</a:t>
              </a:r>
            </a:p>
          </xdr:txBody>
        </xdr:sp>
        <xdr:sp macro="" textlink="">
          <xdr:nvSpPr>
            <xdr:cNvPr id="109" name="TextBox 114"/>
            <xdr:cNvSpPr txBox="1"/>
          </xdr:nvSpPr>
          <xdr:spPr>
            <a:xfrm>
              <a:off x="8518454" y="5414598"/>
              <a:ext cx="903267" cy="34718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43 kDa</a:t>
              </a:r>
            </a:p>
          </xdr:txBody>
        </xdr:sp>
        <xdr:sp macro="" textlink="">
          <xdr:nvSpPr>
            <xdr:cNvPr id="110" name="TextBox 115"/>
            <xdr:cNvSpPr txBox="1"/>
          </xdr:nvSpPr>
          <xdr:spPr>
            <a:xfrm>
              <a:off x="8470776" y="4474438"/>
              <a:ext cx="903267" cy="34718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72 kDa</a:t>
              </a:r>
            </a:p>
          </xdr:txBody>
        </xdr:sp>
        <xdr:sp macro="" textlink="">
          <xdr:nvSpPr>
            <xdr:cNvPr id="111" name="TextBox 116"/>
            <xdr:cNvSpPr txBox="1"/>
          </xdr:nvSpPr>
          <xdr:spPr>
            <a:xfrm>
              <a:off x="8330743" y="3237651"/>
              <a:ext cx="1206687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180 kDa</a:t>
              </a:r>
            </a:p>
          </xdr:txBody>
        </xdr:sp>
        <xdr:sp macro="" textlink="">
          <xdr:nvSpPr>
            <xdr:cNvPr id="112" name="TextBox 117"/>
            <xdr:cNvSpPr txBox="1"/>
          </xdr:nvSpPr>
          <xdr:spPr>
            <a:xfrm>
              <a:off x="8470775" y="4048754"/>
              <a:ext cx="903267" cy="34718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95 kDa</a:t>
              </a:r>
            </a:p>
          </xdr:txBody>
        </xdr:sp>
        <xdr:sp macro="" textlink="">
          <xdr:nvSpPr>
            <xdr:cNvPr id="113" name="TextBox 118"/>
            <xdr:cNvSpPr txBox="1"/>
          </xdr:nvSpPr>
          <xdr:spPr>
            <a:xfrm>
              <a:off x="8330743" y="2975124"/>
              <a:ext cx="1143706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250 kDa</a:t>
              </a:r>
            </a:p>
          </xdr:txBody>
        </xdr:sp>
        <xdr:sp macro="" textlink="">
          <xdr:nvSpPr>
            <xdr:cNvPr id="114" name="TextBox 122"/>
            <xdr:cNvSpPr txBox="1"/>
          </xdr:nvSpPr>
          <xdr:spPr>
            <a:xfrm>
              <a:off x="8320998" y="3510754"/>
              <a:ext cx="1206687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130 kDa</a:t>
              </a:r>
            </a:p>
          </xdr:txBody>
        </xdr:sp>
        <xdr:sp macro="" textlink="">
          <xdr:nvSpPr>
            <xdr:cNvPr id="115" name="TextBox 123"/>
            <xdr:cNvSpPr txBox="1"/>
          </xdr:nvSpPr>
          <xdr:spPr>
            <a:xfrm>
              <a:off x="11112334" y="3980267"/>
              <a:ext cx="1781213" cy="400110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IB: FLAG</a:t>
              </a:r>
            </a:p>
          </xdr:txBody>
        </xdr:sp>
      </xdr:grpSp>
      <xdr:sp macro="" textlink="">
        <xdr:nvSpPr>
          <xdr:cNvPr id="259" name="Rectangle 258"/>
          <xdr:cNvSpPr/>
        </xdr:nvSpPr>
        <xdr:spPr>
          <a:xfrm>
            <a:off x="21399500" y="9112249"/>
            <a:ext cx="1555750" cy="398462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43</xdr:col>
      <xdr:colOff>523875</xdr:colOff>
      <xdr:row>35</xdr:row>
      <xdr:rowOff>3175</xdr:rowOff>
    </xdr:from>
    <xdr:to>
      <xdr:col>55</xdr:col>
      <xdr:colOff>492125</xdr:colOff>
      <xdr:row>58</xdr:row>
      <xdr:rowOff>82006</xdr:rowOff>
    </xdr:to>
    <xdr:grpSp>
      <xdr:nvGrpSpPr>
        <xdr:cNvPr id="10" name="Group 9"/>
        <xdr:cNvGrpSpPr/>
      </xdr:nvGrpSpPr>
      <xdr:grpSpPr>
        <a:xfrm>
          <a:off x="26736675" y="6226175"/>
          <a:ext cx="7283450" cy="4168231"/>
          <a:chOff x="25273000" y="7734300"/>
          <a:chExt cx="7207250" cy="4460331"/>
        </a:xfrm>
      </xdr:grpSpPr>
      <xdr:grpSp>
        <xdr:nvGrpSpPr>
          <xdr:cNvPr id="116" name="Group 115"/>
          <xdr:cNvGrpSpPr/>
        </xdr:nvGrpSpPr>
        <xdr:grpSpPr>
          <a:xfrm>
            <a:off x="25273000" y="7734300"/>
            <a:ext cx="7207250" cy="4460331"/>
            <a:chOff x="4497819" y="812494"/>
            <a:chExt cx="7207250" cy="4460331"/>
          </a:xfrm>
        </xdr:grpSpPr>
        <xdr:pic>
          <xdr:nvPicPr>
            <xdr:cNvPr id="117" name="Picture 116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13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 l="11765" t="6862" r="13726" b="25000"/>
            <a:stretch/>
          </xdr:blipFill>
          <xdr:spPr>
            <a:xfrm>
              <a:off x="4497819" y="1924469"/>
              <a:ext cx="4371465" cy="3348356"/>
            </a:xfrm>
            <a:prstGeom prst="rect">
              <a:avLst/>
            </a:prstGeom>
          </xdr:spPr>
        </xdr:pic>
        <xdr:sp macro="" textlink="">
          <xdr:nvSpPr>
            <xdr:cNvPr id="118" name="Rectangle 117"/>
            <xdr:cNvSpPr/>
          </xdr:nvSpPr>
          <xdr:spPr>
            <a:xfrm>
              <a:off x="7298574" y="812494"/>
              <a:ext cx="787395" cy="36933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b="1">
                  <a:latin typeface="Arial" panose="020B0604020202020204" pitchFamily="34" charset="0"/>
                  <a:cs typeface="Arial" panose="020B0604020202020204" pitchFamily="34" charset="0"/>
                </a:rPr>
                <a:t>Co-IP</a:t>
              </a:r>
              <a:endParaRPr lang="en-US" b="1"/>
            </a:p>
          </xdr:txBody>
        </xdr:sp>
        <xdr:sp macro="" textlink="">
          <xdr:nvSpPr>
            <xdr:cNvPr id="119" name="TextBox 71"/>
            <xdr:cNvSpPr txBox="1"/>
          </xdr:nvSpPr>
          <xdr:spPr>
            <a:xfrm>
              <a:off x="7036918" y="1600006"/>
              <a:ext cx="4233832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+      -     +          DAF-16::mNG::HA</a:t>
              </a:r>
            </a:p>
          </xdr:txBody>
        </xdr:sp>
        <xdr:sp macro="" textlink="">
          <xdr:nvSpPr>
            <xdr:cNvPr id="120" name="TextBox 76"/>
            <xdr:cNvSpPr txBox="1"/>
          </xdr:nvSpPr>
          <xdr:spPr>
            <a:xfrm>
              <a:off x="7036918" y="1269879"/>
              <a:ext cx="4110036" cy="369332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>
                  <a:latin typeface="Arial" panose="020B0604020202020204" pitchFamily="34" charset="0"/>
                  <a:cs typeface="Arial" panose="020B0604020202020204" pitchFamily="34" charset="0"/>
                </a:rPr>
                <a:t>-      +     +          par-1::mSc::3xFLAG</a:t>
              </a:r>
            </a:p>
          </xdr:txBody>
        </xdr:sp>
        <xdr:sp macro="" textlink="">
          <xdr:nvSpPr>
            <xdr:cNvPr id="121" name="TextBox 117"/>
            <xdr:cNvSpPr txBox="1"/>
          </xdr:nvSpPr>
          <xdr:spPr>
            <a:xfrm>
              <a:off x="5625977" y="3705041"/>
              <a:ext cx="903267" cy="347185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95 kDa</a:t>
              </a:r>
            </a:p>
          </xdr:txBody>
        </xdr:sp>
        <xdr:sp macro="" textlink="">
          <xdr:nvSpPr>
            <xdr:cNvPr id="122" name="TextBox 122"/>
            <xdr:cNvSpPr txBox="1"/>
          </xdr:nvSpPr>
          <xdr:spPr>
            <a:xfrm>
              <a:off x="5526998" y="2840259"/>
              <a:ext cx="1206687" cy="338554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1600">
                  <a:latin typeface="Arial" panose="020B0604020202020204" pitchFamily="34" charset="0"/>
                  <a:cs typeface="Arial" panose="020B0604020202020204" pitchFamily="34" charset="0"/>
                </a:rPr>
                <a:t>130 kDa</a:t>
              </a:r>
            </a:p>
          </xdr:txBody>
        </xdr:sp>
        <xdr:sp macro="" textlink="">
          <xdr:nvSpPr>
            <xdr:cNvPr id="123" name="TextBox 123"/>
            <xdr:cNvSpPr txBox="1"/>
          </xdr:nvSpPr>
          <xdr:spPr>
            <a:xfrm>
              <a:off x="9007856" y="3161339"/>
              <a:ext cx="2697213" cy="387286"/>
            </a:xfrm>
            <a:prstGeom prst="rect">
              <a:avLst/>
            </a:prstGeom>
            <a:noFill/>
          </xdr:spPr>
          <xdr:txBody>
            <a:bodyPr wrap="square" rtlCol="0">
              <a:spAutoFit/>
            </a:bodyPr>
            <a:lstStyle>
              <a:defPPr>
                <a:defRPr lang="en-US"/>
              </a:defPPr>
              <a:lvl1pPr marL="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0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r>
                <a:rPr lang="en-US" sz="2000" b="1">
                  <a:solidFill>
                    <a:srgbClr val="FF0000"/>
                  </a:solidFill>
                  <a:latin typeface="Arial" panose="020B0604020202020204" pitchFamily="34" charset="0"/>
                  <a:cs typeface="Arial" panose="020B0604020202020204" pitchFamily="34" charset="0"/>
                </a:rPr>
                <a:t>IB: HA</a:t>
              </a:r>
            </a:p>
          </xdr:txBody>
        </xdr:sp>
      </xdr:grpSp>
      <xdr:sp macro="" textlink="">
        <xdr:nvSpPr>
          <xdr:cNvPr id="260" name="Rectangle 259"/>
          <xdr:cNvSpPr/>
        </xdr:nvSpPr>
        <xdr:spPr>
          <a:xfrm>
            <a:off x="27463750" y="9604375"/>
            <a:ext cx="1809750" cy="1571624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  <xdr:twoCellAnchor>
    <xdr:from>
      <xdr:col>21</xdr:col>
      <xdr:colOff>492125</xdr:colOff>
      <xdr:row>3</xdr:row>
      <xdr:rowOff>174625</xdr:rowOff>
    </xdr:from>
    <xdr:to>
      <xdr:col>33</xdr:col>
      <xdr:colOff>492159</xdr:colOff>
      <xdr:row>27</xdr:row>
      <xdr:rowOff>81233</xdr:rowOff>
    </xdr:to>
    <xdr:grpSp>
      <xdr:nvGrpSpPr>
        <xdr:cNvPr id="261" name="Group 260"/>
        <xdr:cNvGrpSpPr/>
      </xdr:nvGrpSpPr>
      <xdr:grpSpPr>
        <a:xfrm>
          <a:off x="13293725" y="708025"/>
          <a:ext cx="7315234" cy="4173808"/>
          <a:chOff x="4488540" y="2695092"/>
          <a:chExt cx="7239034" cy="4478608"/>
        </a:xfrm>
      </xdr:grpSpPr>
      <xdr:pic>
        <xdr:nvPicPr>
          <xdr:cNvPr id="262" name="Picture 261"/>
          <xdr:cNvPicPr>
            <a:picLocks noChangeAspect="1"/>
          </xdr:cNvPicPr>
        </xdr:nvPicPr>
        <xdr:blipFill rotWithShape="1"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4016" t="3519" r="24218" b="40498"/>
          <a:stretch/>
        </xdr:blipFill>
        <xdr:spPr>
          <a:xfrm>
            <a:off x="5120640" y="3598647"/>
            <a:ext cx="4502930" cy="3575053"/>
          </a:xfrm>
          <a:prstGeom prst="rect">
            <a:avLst/>
          </a:prstGeom>
        </xdr:spPr>
      </xdr:pic>
      <xdr:sp macro="" textlink="">
        <xdr:nvSpPr>
          <xdr:cNvPr id="263" name="TextBox 119"/>
          <xdr:cNvSpPr txBox="1"/>
        </xdr:nvSpPr>
        <xdr:spPr>
          <a:xfrm>
            <a:off x="4488540" y="4182379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264" name="TextBox 120"/>
          <xdr:cNvSpPr txBox="1"/>
        </xdr:nvSpPr>
        <xdr:spPr>
          <a:xfrm>
            <a:off x="4491964" y="4874595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265" name="TextBox 121"/>
          <xdr:cNvSpPr txBox="1"/>
        </xdr:nvSpPr>
        <xdr:spPr>
          <a:xfrm>
            <a:off x="4514646" y="3768280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266" name="TextBox 71"/>
          <xdr:cNvSpPr txBox="1"/>
        </xdr:nvSpPr>
        <xdr:spPr>
          <a:xfrm>
            <a:off x="9405305" y="3463044"/>
            <a:ext cx="232226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DAF-16::mNG::HA</a:t>
            </a:r>
          </a:p>
        </xdr:txBody>
      </xdr:sp>
      <xdr:sp macro="" textlink="">
        <xdr:nvSpPr>
          <xdr:cNvPr id="267" name="TextBox 76"/>
          <xdr:cNvSpPr txBox="1"/>
        </xdr:nvSpPr>
        <xdr:spPr>
          <a:xfrm>
            <a:off x="9405305" y="3132917"/>
            <a:ext cx="2322269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>
                <a:latin typeface="Arial" panose="020B0604020202020204" pitchFamily="34" charset="0"/>
                <a:cs typeface="Arial" panose="020B0604020202020204" pitchFamily="34" charset="0"/>
              </a:rPr>
              <a:t>par-1::mSc::3xFLAG</a:t>
            </a:r>
          </a:p>
        </xdr:txBody>
      </xdr:sp>
      <xdr:sp macro="" textlink="">
        <xdr:nvSpPr>
          <xdr:cNvPr id="268" name="Rectangle 267"/>
          <xdr:cNvSpPr/>
        </xdr:nvSpPr>
        <xdr:spPr>
          <a:xfrm>
            <a:off x="6943348" y="2695092"/>
            <a:ext cx="748923" cy="36933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b="1">
                <a:latin typeface="Arial" panose="020B0604020202020204" pitchFamily="34" charset="0"/>
                <a:cs typeface="Arial" panose="020B0604020202020204" pitchFamily="34" charset="0"/>
              </a:rPr>
              <a:t>Input</a:t>
            </a:r>
            <a:endParaRPr lang="en-US" b="1"/>
          </a:p>
        </xdr:txBody>
      </xdr:sp>
      <xdr:sp macro="" textlink="">
        <xdr:nvSpPr>
          <xdr:cNvPr id="269" name="Rectangle 268"/>
          <xdr:cNvSpPr/>
        </xdr:nvSpPr>
        <xdr:spPr>
          <a:xfrm>
            <a:off x="5526396" y="4201427"/>
            <a:ext cx="927531" cy="83322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70" name="TextBox 27"/>
          <xdr:cNvSpPr txBox="1"/>
        </xdr:nvSpPr>
        <xdr:spPr>
          <a:xfrm>
            <a:off x="9517623" y="4994551"/>
            <a:ext cx="1895361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a-tubulin</a:t>
            </a:r>
          </a:p>
        </xdr:txBody>
      </xdr:sp>
      <xdr:sp macro="" textlink="">
        <xdr:nvSpPr>
          <xdr:cNvPr id="271" name="TextBox 31"/>
          <xdr:cNvSpPr txBox="1"/>
        </xdr:nvSpPr>
        <xdr:spPr>
          <a:xfrm>
            <a:off x="6039937" y="318004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272" name="TextBox 32"/>
          <xdr:cNvSpPr txBox="1"/>
        </xdr:nvSpPr>
        <xdr:spPr>
          <a:xfrm>
            <a:off x="8389790" y="3435742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273" name="TextBox 33"/>
          <xdr:cNvSpPr txBox="1"/>
        </xdr:nvSpPr>
        <xdr:spPr>
          <a:xfrm>
            <a:off x="8724230" y="316988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74" name="TextBox 35"/>
          <xdr:cNvSpPr txBox="1"/>
        </xdr:nvSpPr>
        <xdr:spPr>
          <a:xfrm>
            <a:off x="8360491" y="317829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75" name="TextBox 36"/>
          <xdr:cNvSpPr txBox="1"/>
        </xdr:nvSpPr>
        <xdr:spPr>
          <a:xfrm>
            <a:off x="6017048" y="3463044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76" name="TextBox 37"/>
          <xdr:cNvSpPr txBox="1"/>
        </xdr:nvSpPr>
        <xdr:spPr>
          <a:xfrm>
            <a:off x="8724230" y="344749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77" name="Rectangle 276"/>
          <xdr:cNvSpPr/>
        </xdr:nvSpPr>
        <xdr:spPr>
          <a:xfrm>
            <a:off x="8239760" y="4366601"/>
            <a:ext cx="1155951" cy="507994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133350</xdr:rowOff>
    </xdr:from>
    <xdr:to>
      <xdr:col>4</xdr:col>
      <xdr:colOff>196850</xdr:colOff>
      <xdr:row>16</xdr:row>
      <xdr:rowOff>6350</xdr:rowOff>
    </xdr:to>
    <xdr:grpSp>
      <xdr:nvGrpSpPr>
        <xdr:cNvPr id="6" name="Group 5"/>
        <xdr:cNvGrpSpPr/>
      </xdr:nvGrpSpPr>
      <xdr:grpSpPr>
        <a:xfrm>
          <a:off x="0" y="314779"/>
          <a:ext cx="2627993" cy="2594428"/>
          <a:chOff x="6426432" y="879668"/>
          <a:chExt cx="2635250" cy="2635250"/>
        </a:xfrm>
      </xdr:grpSpPr>
      <xdr:pic>
        <xdr:nvPicPr>
          <xdr:cNvPr id="7" name="Picture 6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426432" y="879668"/>
            <a:ext cx="2635250" cy="2635250"/>
          </a:xfrm>
          <a:prstGeom prst="rect">
            <a:avLst/>
          </a:prstGeom>
        </xdr:spPr>
      </xdr:pic>
      <xdr:sp macro="" textlink="">
        <xdr:nvSpPr>
          <xdr:cNvPr id="8" name="TextBox 4"/>
          <xdr:cNvSpPr txBox="1"/>
        </xdr:nvSpPr>
        <xdr:spPr>
          <a:xfrm>
            <a:off x="7186812" y="929229"/>
            <a:ext cx="11144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Wild-type</a:t>
            </a:r>
          </a:p>
        </xdr:txBody>
      </xdr:sp>
    </xdr:grpSp>
    <xdr:clientData/>
  </xdr:twoCellAnchor>
  <xdr:twoCellAnchor>
    <xdr:from>
      <xdr:col>4</xdr:col>
      <xdr:colOff>299357</xdr:colOff>
      <xdr:row>1</xdr:row>
      <xdr:rowOff>136072</xdr:rowOff>
    </xdr:from>
    <xdr:to>
      <xdr:col>8</xdr:col>
      <xdr:colOff>502557</xdr:colOff>
      <xdr:row>16</xdr:row>
      <xdr:rowOff>15422</xdr:rowOff>
    </xdr:to>
    <xdr:grpSp>
      <xdr:nvGrpSpPr>
        <xdr:cNvPr id="9" name="Group 8"/>
        <xdr:cNvGrpSpPr/>
      </xdr:nvGrpSpPr>
      <xdr:grpSpPr>
        <a:xfrm>
          <a:off x="2730500" y="317501"/>
          <a:ext cx="2634343" cy="2600778"/>
          <a:chOff x="1862908" y="2819491"/>
          <a:chExt cx="2634343" cy="2600778"/>
        </a:xfrm>
      </xdr:grpSpPr>
      <xdr:pic>
        <xdr:nvPicPr>
          <xdr:cNvPr id="10" name="Picture 9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862908" y="2819491"/>
            <a:ext cx="2634343" cy="2600778"/>
          </a:xfrm>
          <a:prstGeom prst="rect">
            <a:avLst/>
          </a:prstGeom>
        </xdr:spPr>
      </xdr:pic>
      <xdr:sp macro="" textlink="">
        <xdr:nvSpPr>
          <xdr:cNvPr id="11" name="TextBox 7"/>
          <xdr:cNvSpPr txBox="1"/>
        </xdr:nvSpPr>
        <xdr:spPr>
          <a:xfrm>
            <a:off x="2523372" y="2940909"/>
            <a:ext cx="1530468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daf-2(e1370)</a:t>
            </a:r>
          </a:p>
        </xdr:txBody>
      </xdr:sp>
    </xdr:grpSp>
    <xdr:clientData/>
  </xdr:twoCellAnchor>
  <xdr:twoCellAnchor>
    <xdr:from>
      <xdr:col>13</xdr:col>
      <xdr:colOff>353785</xdr:colOff>
      <xdr:row>1</xdr:row>
      <xdr:rowOff>145142</xdr:rowOff>
    </xdr:from>
    <xdr:to>
      <xdr:col>17</xdr:col>
      <xdr:colOff>556985</xdr:colOff>
      <xdr:row>16</xdr:row>
      <xdr:rowOff>24492</xdr:rowOff>
    </xdr:to>
    <xdr:grpSp>
      <xdr:nvGrpSpPr>
        <xdr:cNvPr id="12" name="Group 11"/>
        <xdr:cNvGrpSpPr/>
      </xdr:nvGrpSpPr>
      <xdr:grpSpPr>
        <a:xfrm>
          <a:off x="8254999" y="326571"/>
          <a:ext cx="2634343" cy="2600778"/>
          <a:chOff x="6109788" y="3865971"/>
          <a:chExt cx="2634343" cy="2600778"/>
        </a:xfrm>
      </xdr:grpSpPr>
      <xdr:pic>
        <xdr:nvPicPr>
          <xdr:cNvPr id="13" name="Picture 12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109788" y="3865971"/>
            <a:ext cx="2634343" cy="2600778"/>
          </a:xfrm>
          <a:prstGeom prst="rect">
            <a:avLst/>
          </a:prstGeom>
        </xdr:spPr>
      </xdr:pic>
      <xdr:sp macro="" textlink="">
        <xdr:nvSpPr>
          <xdr:cNvPr id="14" name="TextBox 10"/>
          <xdr:cNvSpPr txBox="1"/>
        </xdr:nvSpPr>
        <xdr:spPr>
          <a:xfrm>
            <a:off x="6656354" y="3950603"/>
            <a:ext cx="170532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par-1::AID; TIR1</a:t>
            </a:r>
          </a:p>
        </xdr:txBody>
      </xdr:sp>
    </xdr:grpSp>
    <xdr:clientData/>
  </xdr:twoCellAnchor>
  <xdr:twoCellAnchor>
    <xdr:from>
      <xdr:col>9</xdr:col>
      <xdr:colOff>18143</xdr:colOff>
      <xdr:row>1</xdr:row>
      <xdr:rowOff>136071</xdr:rowOff>
    </xdr:from>
    <xdr:to>
      <xdr:col>13</xdr:col>
      <xdr:colOff>214993</xdr:colOff>
      <xdr:row>16</xdr:row>
      <xdr:rowOff>9071</xdr:rowOff>
    </xdr:to>
    <xdr:grpSp>
      <xdr:nvGrpSpPr>
        <xdr:cNvPr id="15" name="Group 14"/>
        <xdr:cNvGrpSpPr/>
      </xdr:nvGrpSpPr>
      <xdr:grpSpPr>
        <a:xfrm>
          <a:off x="5488214" y="317500"/>
          <a:ext cx="2627993" cy="2594428"/>
          <a:chOff x="6661603" y="3950426"/>
          <a:chExt cx="2627993" cy="2594428"/>
        </a:xfrm>
      </xdr:grpSpPr>
      <xdr:pic>
        <xdr:nvPicPr>
          <xdr:cNvPr id="16" name="Picture 15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61603" y="3950426"/>
            <a:ext cx="2627993" cy="2594428"/>
          </a:xfrm>
          <a:prstGeom prst="rect">
            <a:avLst/>
          </a:prstGeom>
        </xdr:spPr>
      </xdr:pic>
      <xdr:sp macro="" textlink="">
        <xdr:nvSpPr>
          <xdr:cNvPr id="17" name="TextBox 13"/>
          <xdr:cNvSpPr txBox="1"/>
        </xdr:nvSpPr>
        <xdr:spPr>
          <a:xfrm>
            <a:off x="7329052" y="3991243"/>
            <a:ext cx="1652388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solidFill>
                  <a:schemeClr val="bg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akt-1(ok525)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44450</xdr:rowOff>
    </xdr:from>
    <xdr:to>
      <xdr:col>10</xdr:col>
      <xdr:colOff>523002</xdr:colOff>
      <xdr:row>20</xdr:row>
      <xdr:rowOff>89483</xdr:rowOff>
    </xdr:to>
    <xdr:grpSp>
      <xdr:nvGrpSpPr>
        <xdr:cNvPr id="9" name="Group 8"/>
        <xdr:cNvGrpSpPr/>
      </xdr:nvGrpSpPr>
      <xdr:grpSpPr>
        <a:xfrm>
          <a:off x="0" y="234950"/>
          <a:ext cx="6555502" cy="3664533"/>
          <a:chOff x="1848497" y="1353238"/>
          <a:chExt cx="6619002" cy="3543882"/>
        </a:xfrm>
      </xdr:grpSpPr>
      <xdr:pic>
        <xdr:nvPicPr>
          <xdr:cNvPr id="10" name="Picture 9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296" t="28113" r="9343" b="19053"/>
          <a:stretch/>
        </xdr:blipFill>
        <xdr:spPr>
          <a:xfrm>
            <a:off x="2631440" y="2275839"/>
            <a:ext cx="4795520" cy="2621281"/>
          </a:xfrm>
          <a:prstGeom prst="rect">
            <a:avLst/>
          </a:prstGeom>
        </xdr:spPr>
      </xdr:pic>
      <xdr:sp macro="" textlink="">
        <xdr:nvSpPr>
          <xdr:cNvPr id="11" name="TextBox 16"/>
          <xdr:cNvSpPr txBox="1"/>
        </xdr:nvSpPr>
        <xdr:spPr>
          <a:xfrm>
            <a:off x="4240775" y="203196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12" name="TextBox 17"/>
          <xdr:cNvSpPr txBox="1"/>
        </xdr:nvSpPr>
        <xdr:spPr>
          <a:xfrm>
            <a:off x="4600449" y="204037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13" name="Rectangle 12"/>
          <xdr:cNvSpPr/>
        </xdr:nvSpPr>
        <xdr:spPr>
          <a:xfrm>
            <a:off x="3942080" y="2769286"/>
            <a:ext cx="1168400" cy="1684690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4" name="TextBox 19"/>
          <xdr:cNvSpPr txBox="1"/>
        </xdr:nvSpPr>
        <xdr:spPr>
          <a:xfrm>
            <a:off x="3859546" y="1353238"/>
            <a:ext cx="2806208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par-1::mSc::AID::3xFLAG;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daf-16::mNG::HA</a:t>
            </a:r>
          </a:p>
        </xdr:txBody>
      </xdr:sp>
      <xdr:sp macro="" textlink="">
        <xdr:nvSpPr>
          <xdr:cNvPr id="15" name="TextBox 20"/>
          <xdr:cNvSpPr txBox="1"/>
        </xdr:nvSpPr>
        <xdr:spPr>
          <a:xfrm>
            <a:off x="5110480" y="2055746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TIR1</a:t>
            </a:r>
          </a:p>
        </xdr:txBody>
      </xdr:sp>
      <xdr:sp macro="" textlink="">
        <xdr:nvSpPr>
          <xdr:cNvPr id="16" name="TextBox 21"/>
          <xdr:cNvSpPr txBox="1"/>
        </xdr:nvSpPr>
        <xdr:spPr>
          <a:xfrm>
            <a:off x="7369276" y="3400005"/>
            <a:ext cx="1098223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HA</a:t>
            </a:r>
          </a:p>
        </xdr:txBody>
      </xdr:sp>
      <xdr:sp macro="" textlink="">
        <xdr:nvSpPr>
          <xdr:cNvPr id="17" name="TextBox 24"/>
          <xdr:cNvSpPr txBox="1"/>
        </xdr:nvSpPr>
        <xdr:spPr>
          <a:xfrm>
            <a:off x="1998274" y="3626523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18" name="TextBox 25"/>
          <xdr:cNvSpPr txBox="1"/>
        </xdr:nvSpPr>
        <xdr:spPr>
          <a:xfrm>
            <a:off x="1848497" y="2956443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</xdr:grpSp>
    <xdr:clientData/>
  </xdr:twoCellAnchor>
  <xdr:twoCellAnchor>
    <xdr:from>
      <xdr:col>0</xdr:col>
      <xdr:colOff>243857</xdr:colOff>
      <xdr:row>35</xdr:row>
      <xdr:rowOff>138545</xdr:rowOff>
    </xdr:from>
    <xdr:to>
      <xdr:col>11</xdr:col>
      <xdr:colOff>365705</xdr:colOff>
      <xdr:row>60</xdr:row>
      <xdr:rowOff>151109</xdr:rowOff>
    </xdr:to>
    <xdr:grpSp>
      <xdr:nvGrpSpPr>
        <xdr:cNvPr id="19" name="Group 18"/>
        <xdr:cNvGrpSpPr/>
      </xdr:nvGrpSpPr>
      <xdr:grpSpPr>
        <a:xfrm>
          <a:off x="243857" y="6806045"/>
          <a:ext cx="6757598" cy="4775064"/>
          <a:chOff x="1865442" y="1353238"/>
          <a:chExt cx="6807491" cy="4548277"/>
        </a:xfrm>
      </xdr:grpSpPr>
      <xdr:pic>
        <xdr:nvPicPr>
          <xdr:cNvPr id="20" name="Picture 19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203" t="7592" r="7615" b="18762"/>
          <a:stretch/>
        </xdr:blipFill>
        <xdr:spPr>
          <a:xfrm>
            <a:off x="2624556" y="2394331"/>
            <a:ext cx="4704080" cy="3507184"/>
          </a:xfrm>
          <a:prstGeom prst="rect">
            <a:avLst/>
          </a:prstGeom>
        </xdr:spPr>
      </xdr:pic>
      <xdr:sp macro="" textlink="">
        <xdr:nvSpPr>
          <xdr:cNvPr id="21" name="TextBox 16"/>
          <xdr:cNvSpPr txBox="1"/>
        </xdr:nvSpPr>
        <xdr:spPr>
          <a:xfrm>
            <a:off x="4240775" y="203196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22" name="TextBox 17"/>
          <xdr:cNvSpPr txBox="1"/>
        </xdr:nvSpPr>
        <xdr:spPr>
          <a:xfrm>
            <a:off x="4600449" y="204037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3" name="Rectangle 22"/>
          <xdr:cNvSpPr/>
        </xdr:nvSpPr>
        <xdr:spPr>
          <a:xfrm>
            <a:off x="4042526" y="2418109"/>
            <a:ext cx="1067953" cy="3230851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24" name="TextBox 19"/>
          <xdr:cNvSpPr txBox="1"/>
        </xdr:nvSpPr>
        <xdr:spPr>
          <a:xfrm>
            <a:off x="3859546" y="1353238"/>
            <a:ext cx="2806208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par-1::mSc::AID::3xFLAG;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daf-16::mNG::HA</a:t>
            </a:r>
          </a:p>
        </xdr:txBody>
      </xdr:sp>
      <xdr:sp macro="" textlink="">
        <xdr:nvSpPr>
          <xdr:cNvPr id="25" name="TextBox 20"/>
          <xdr:cNvSpPr txBox="1"/>
        </xdr:nvSpPr>
        <xdr:spPr>
          <a:xfrm>
            <a:off x="5110480" y="2055746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TIR1</a:t>
            </a:r>
          </a:p>
        </xdr:txBody>
      </xdr:sp>
      <xdr:sp macro="" textlink="">
        <xdr:nvSpPr>
          <xdr:cNvPr id="26" name="TextBox 21"/>
          <xdr:cNvSpPr txBox="1"/>
        </xdr:nvSpPr>
        <xdr:spPr>
          <a:xfrm>
            <a:off x="7203009" y="3861528"/>
            <a:ext cx="1469924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  <xdr:sp macro="" textlink="">
        <xdr:nvSpPr>
          <xdr:cNvPr id="27" name="TextBox 28"/>
          <xdr:cNvSpPr txBox="1"/>
        </xdr:nvSpPr>
        <xdr:spPr>
          <a:xfrm>
            <a:off x="2015221" y="477934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28" name="TextBox 29"/>
          <xdr:cNvSpPr txBox="1"/>
        </xdr:nvSpPr>
        <xdr:spPr>
          <a:xfrm>
            <a:off x="2062898" y="5324943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29" name="TextBox 30"/>
          <xdr:cNvSpPr txBox="1"/>
        </xdr:nvSpPr>
        <xdr:spPr>
          <a:xfrm>
            <a:off x="2015220" y="4171423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30" name="TextBox 31"/>
          <xdr:cNvSpPr txBox="1"/>
        </xdr:nvSpPr>
        <xdr:spPr>
          <a:xfrm>
            <a:off x="1875187" y="2680636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31" name="TextBox 32"/>
          <xdr:cNvSpPr txBox="1"/>
        </xdr:nvSpPr>
        <xdr:spPr>
          <a:xfrm>
            <a:off x="2015219" y="3633979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32" name="TextBox 33"/>
          <xdr:cNvSpPr txBox="1"/>
        </xdr:nvSpPr>
        <xdr:spPr>
          <a:xfrm>
            <a:off x="1875187" y="2418109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33" name="TextBox 34"/>
          <xdr:cNvSpPr txBox="1"/>
        </xdr:nvSpPr>
        <xdr:spPr>
          <a:xfrm>
            <a:off x="1865442" y="2953739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</xdr:grpSp>
    <xdr:clientData/>
  </xdr:twoCellAnchor>
  <xdr:twoCellAnchor>
    <xdr:from>
      <xdr:col>0</xdr:col>
      <xdr:colOff>450273</xdr:colOff>
      <xdr:row>20</xdr:row>
      <xdr:rowOff>46182</xdr:rowOff>
    </xdr:from>
    <xdr:to>
      <xdr:col>9</xdr:col>
      <xdr:colOff>263358</xdr:colOff>
      <xdr:row>34</xdr:row>
      <xdr:rowOff>139053</xdr:rowOff>
    </xdr:to>
    <xdr:grpSp>
      <xdr:nvGrpSpPr>
        <xdr:cNvPr id="34" name="Group 33"/>
        <xdr:cNvGrpSpPr/>
      </xdr:nvGrpSpPr>
      <xdr:grpSpPr>
        <a:xfrm>
          <a:off x="450273" y="3856182"/>
          <a:ext cx="5242335" cy="2759871"/>
          <a:chOff x="2045734" y="1353238"/>
          <a:chExt cx="5320267" cy="2679053"/>
        </a:xfrm>
      </xdr:grpSpPr>
      <xdr:pic>
        <xdr:nvPicPr>
          <xdr:cNvPr id="35" name="Picture 34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4413" t="29153" r="7442" b="44731"/>
          <a:stretch/>
        </xdr:blipFill>
        <xdr:spPr>
          <a:xfrm>
            <a:off x="2739489" y="2458361"/>
            <a:ext cx="4626512" cy="1238081"/>
          </a:xfrm>
          <a:prstGeom prst="rect">
            <a:avLst/>
          </a:prstGeom>
        </xdr:spPr>
      </xdr:pic>
      <xdr:sp macro="" textlink="">
        <xdr:nvSpPr>
          <xdr:cNvPr id="36" name="TextBox 16"/>
          <xdr:cNvSpPr txBox="1"/>
        </xdr:nvSpPr>
        <xdr:spPr>
          <a:xfrm>
            <a:off x="4240775" y="203196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37" name="TextBox 17"/>
          <xdr:cNvSpPr txBox="1"/>
        </xdr:nvSpPr>
        <xdr:spPr>
          <a:xfrm>
            <a:off x="4600449" y="204037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38" name="Rectangle 37"/>
          <xdr:cNvSpPr/>
        </xdr:nvSpPr>
        <xdr:spPr>
          <a:xfrm>
            <a:off x="4109457" y="2543485"/>
            <a:ext cx="1001024" cy="565475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39" name="TextBox 19"/>
          <xdr:cNvSpPr txBox="1"/>
        </xdr:nvSpPr>
        <xdr:spPr>
          <a:xfrm>
            <a:off x="3859546" y="1353238"/>
            <a:ext cx="2806208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par-1::mSc::AID::3xFLAG;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daf-16::mNG::HA</a:t>
            </a:r>
          </a:p>
        </xdr:txBody>
      </xdr:sp>
      <xdr:sp macro="" textlink="">
        <xdr:nvSpPr>
          <xdr:cNvPr id="40" name="TextBox 20"/>
          <xdr:cNvSpPr txBox="1"/>
        </xdr:nvSpPr>
        <xdr:spPr>
          <a:xfrm>
            <a:off x="5110480" y="2055746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TIR1</a:t>
            </a:r>
          </a:p>
        </xdr:txBody>
      </xdr:sp>
      <xdr:sp macro="" textlink="">
        <xdr:nvSpPr>
          <xdr:cNvPr id="41" name="TextBox 21"/>
          <xdr:cNvSpPr txBox="1"/>
        </xdr:nvSpPr>
        <xdr:spPr>
          <a:xfrm>
            <a:off x="4198913" y="3632181"/>
            <a:ext cx="1676831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a-tubulin</a:t>
            </a:r>
          </a:p>
        </xdr:txBody>
      </xdr:sp>
      <xdr:sp macro="" textlink="">
        <xdr:nvSpPr>
          <xdr:cNvPr id="42" name="TextBox 28"/>
          <xdr:cNvSpPr txBox="1"/>
        </xdr:nvSpPr>
        <xdr:spPr>
          <a:xfrm>
            <a:off x="2045734" y="263884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43" name="TextBox 29"/>
          <xdr:cNvSpPr txBox="1"/>
        </xdr:nvSpPr>
        <xdr:spPr>
          <a:xfrm>
            <a:off x="2093411" y="3184449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</xdr:grpSp>
    <xdr:clientData/>
  </xdr:twoCellAnchor>
  <xdr:twoCellAnchor>
    <xdr:from>
      <xdr:col>16</xdr:col>
      <xdr:colOff>93766</xdr:colOff>
      <xdr:row>2</xdr:row>
      <xdr:rowOff>124700</xdr:rowOff>
    </xdr:from>
    <xdr:to>
      <xdr:col>27</xdr:col>
      <xdr:colOff>170257</xdr:colOff>
      <xdr:row>25</xdr:row>
      <xdr:rowOff>30676</xdr:rowOff>
    </xdr:to>
    <xdr:grpSp>
      <xdr:nvGrpSpPr>
        <xdr:cNvPr id="44" name="Group 43"/>
        <xdr:cNvGrpSpPr/>
      </xdr:nvGrpSpPr>
      <xdr:grpSpPr>
        <a:xfrm>
          <a:off x="9745766" y="505700"/>
          <a:ext cx="6712241" cy="4287476"/>
          <a:chOff x="1865442" y="1353238"/>
          <a:chExt cx="6807491" cy="4154703"/>
        </a:xfrm>
      </xdr:grpSpPr>
      <xdr:pic>
        <xdr:nvPicPr>
          <xdr:cNvPr id="45" name="Picture 44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273" t="28264" r="12401" b="26524"/>
          <a:stretch/>
        </xdr:blipFill>
        <xdr:spPr>
          <a:xfrm>
            <a:off x="2740477" y="2275625"/>
            <a:ext cx="5932456" cy="2847580"/>
          </a:xfrm>
          <a:prstGeom prst="rect">
            <a:avLst/>
          </a:prstGeom>
        </xdr:spPr>
      </xdr:pic>
      <xdr:sp macro="" textlink="">
        <xdr:nvSpPr>
          <xdr:cNvPr id="46" name="TextBox 16"/>
          <xdr:cNvSpPr txBox="1"/>
        </xdr:nvSpPr>
        <xdr:spPr>
          <a:xfrm>
            <a:off x="4647175" y="203196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47" name="TextBox 17"/>
          <xdr:cNvSpPr txBox="1"/>
        </xdr:nvSpPr>
        <xdr:spPr>
          <a:xfrm>
            <a:off x="5006849" y="204037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48" name="TextBox 19"/>
          <xdr:cNvSpPr txBox="1"/>
        </xdr:nvSpPr>
        <xdr:spPr>
          <a:xfrm>
            <a:off x="3859546" y="1353238"/>
            <a:ext cx="2806208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par-1::mSc::AID::3xFLAG;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daf-16::mNG::HA</a:t>
            </a:r>
          </a:p>
        </xdr:txBody>
      </xdr:sp>
      <xdr:sp macro="" textlink="">
        <xdr:nvSpPr>
          <xdr:cNvPr id="49" name="TextBox 20"/>
          <xdr:cNvSpPr txBox="1"/>
        </xdr:nvSpPr>
        <xdr:spPr>
          <a:xfrm>
            <a:off x="6898640" y="2055746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TIR1</a:t>
            </a:r>
          </a:p>
        </xdr:txBody>
      </xdr:sp>
      <xdr:sp macro="" textlink="">
        <xdr:nvSpPr>
          <xdr:cNvPr id="50" name="TextBox 21"/>
          <xdr:cNvSpPr txBox="1"/>
        </xdr:nvSpPr>
        <xdr:spPr>
          <a:xfrm>
            <a:off x="4828581" y="5107831"/>
            <a:ext cx="1469924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HA</a:t>
            </a:r>
          </a:p>
        </xdr:txBody>
      </xdr:sp>
      <xdr:sp macro="" textlink="">
        <xdr:nvSpPr>
          <xdr:cNvPr id="51" name="TextBox 30"/>
          <xdr:cNvSpPr txBox="1"/>
        </xdr:nvSpPr>
        <xdr:spPr>
          <a:xfrm>
            <a:off x="2015220" y="4415263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52" name="TextBox 32"/>
          <xdr:cNvSpPr txBox="1"/>
        </xdr:nvSpPr>
        <xdr:spPr>
          <a:xfrm>
            <a:off x="2015219" y="3827019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53" name="TextBox 34"/>
          <xdr:cNvSpPr txBox="1"/>
        </xdr:nvSpPr>
        <xdr:spPr>
          <a:xfrm>
            <a:off x="1865442" y="3095979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54" name="TextBox 37"/>
          <xdr:cNvSpPr txBox="1"/>
        </xdr:nvSpPr>
        <xdr:spPr>
          <a:xfrm>
            <a:off x="3341285" y="2055746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55" name="TextBox 38"/>
          <xdr:cNvSpPr txBox="1"/>
        </xdr:nvSpPr>
        <xdr:spPr>
          <a:xfrm>
            <a:off x="3700959" y="2064150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56" name="TextBox 40"/>
          <xdr:cNvSpPr txBox="1"/>
        </xdr:nvSpPr>
        <xdr:spPr>
          <a:xfrm>
            <a:off x="5966800" y="201659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57" name="TextBox 41"/>
          <xdr:cNvSpPr txBox="1"/>
        </xdr:nvSpPr>
        <xdr:spPr>
          <a:xfrm>
            <a:off x="6326474" y="202499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</xdr:grpSp>
    <xdr:clientData/>
  </xdr:twoCellAnchor>
  <xdr:twoCellAnchor>
    <xdr:from>
      <xdr:col>16</xdr:col>
      <xdr:colOff>461820</xdr:colOff>
      <xdr:row>27</xdr:row>
      <xdr:rowOff>11546</xdr:rowOff>
    </xdr:from>
    <xdr:to>
      <xdr:col>27</xdr:col>
      <xdr:colOff>487497</xdr:colOff>
      <xdr:row>48</xdr:row>
      <xdr:rowOff>38036</xdr:rowOff>
    </xdr:to>
    <xdr:grpSp>
      <xdr:nvGrpSpPr>
        <xdr:cNvPr id="58" name="Group 57"/>
        <xdr:cNvGrpSpPr/>
      </xdr:nvGrpSpPr>
      <xdr:grpSpPr>
        <a:xfrm>
          <a:off x="10113820" y="5155046"/>
          <a:ext cx="6661427" cy="4026990"/>
          <a:chOff x="2001747" y="1353238"/>
          <a:chExt cx="6756677" cy="3906990"/>
        </a:xfrm>
      </xdr:grpSpPr>
      <xdr:sp macro="" textlink="">
        <xdr:nvSpPr>
          <xdr:cNvPr id="59" name="TextBox 16"/>
          <xdr:cNvSpPr txBox="1"/>
        </xdr:nvSpPr>
        <xdr:spPr>
          <a:xfrm>
            <a:off x="4647175" y="203196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60" name="TextBox 17"/>
          <xdr:cNvSpPr txBox="1"/>
        </xdr:nvSpPr>
        <xdr:spPr>
          <a:xfrm>
            <a:off x="5006849" y="204037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61" name="TextBox 19"/>
          <xdr:cNvSpPr txBox="1"/>
        </xdr:nvSpPr>
        <xdr:spPr>
          <a:xfrm>
            <a:off x="3859546" y="1353238"/>
            <a:ext cx="2806208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par-1::mSc::AID::3xFLAG;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daf-16::mNG::HA</a:t>
            </a:r>
          </a:p>
        </xdr:txBody>
      </xdr:sp>
      <xdr:sp macro="" textlink="">
        <xdr:nvSpPr>
          <xdr:cNvPr id="62" name="TextBox 20"/>
          <xdr:cNvSpPr txBox="1"/>
        </xdr:nvSpPr>
        <xdr:spPr>
          <a:xfrm>
            <a:off x="6898640" y="2055746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TIR1</a:t>
            </a:r>
          </a:p>
        </xdr:txBody>
      </xdr:sp>
      <xdr:sp macro="" textlink="">
        <xdr:nvSpPr>
          <xdr:cNvPr id="63" name="TextBox 37"/>
          <xdr:cNvSpPr txBox="1"/>
        </xdr:nvSpPr>
        <xdr:spPr>
          <a:xfrm>
            <a:off x="3341285" y="2055746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64" name="TextBox 38"/>
          <xdr:cNvSpPr txBox="1"/>
        </xdr:nvSpPr>
        <xdr:spPr>
          <a:xfrm>
            <a:off x="3700959" y="2064150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65" name="TextBox 40"/>
          <xdr:cNvSpPr txBox="1"/>
        </xdr:nvSpPr>
        <xdr:spPr>
          <a:xfrm>
            <a:off x="5966800" y="201659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66" name="TextBox 41"/>
          <xdr:cNvSpPr txBox="1"/>
        </xdr:nvSpPr>
        <xdr:spPr>
          <a:xfrm>
            <a:off x="6326474" y="202499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pic>
        <xdr:nvPicPr>
          <xdr:cNvPr id="67" name="Picture 66"/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127" t="23507" r="8664" b="36413"/>
          <a:stretch/>
        </xdr:blipFill>
        <xdr:spPr>
          <a:xfrm>
            <a:off x="2565765" y="2295460"/>
            <a:ext cx="6192659" cy="2505700"/>
          </a:xfrm>
          <a:prstGeom prst="rect">
            <a:avLst/>
          </a:prstGeom>
        </xdr:spPr>
      </xdr:pic>
      <xdr:sp macro="" textlink="">
        <xdr:nvSpPr>
          <xdr:cNvPr id="68" name="Rectangle 67"/>
          <xdr:cNvSpPr/>
        </xdr:nvSpPr>
        <xdr:spPr>
          <a:xfrm>
            <a:off x="2844830" y="2544498"/>
            <a:ext cx="4053809" cy="689504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69" name="TextBox 45"/>
          <xdr:cNvSpPr txBox="1"/>
        </xdr:nvSpPr>
        <xdr:spPr>
          <a:xfrm>
            <a:off x="4647175" y="4884483"/>
            <a:ext cx="2119296" cy="37574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a-tubulin</a:t>
            </a:r>
          </a:p>
        </xdr:txBody>
      </xdr:sp>
      <xdr:sp macro="" textlink="">
        <xdr:nvSpPr>
          <xdr:cNvPr id="70" name="TextBox 46"/>
          <xdr:cNvSpPr txBox="1"/>
        </xdr:nvSpPr>
        <xdr:spPr>
          <a:xfrm>
            <a:off x="2001747" y="283159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71" name="TextBox 47"/>
          <xdr:cNvSpPr txBox="1"/>
        </xdr:nvSpPr>
        <xdr:spPr>
          <a:xfrm>
            <a:off x="2049424" y="3377199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</xdr:grpSp>
    <xdr:clientData/>
  </xdr:twoCellAnchor>
  <xdr:twoCellAnchor>
    <xdr:from>
      <xdr:col>17</xdr:col>
      <xdr:colOff>150092</xdr:colOff>
      <xdr:row>49</xdr:row>
      <xdr:rowOff>46182</xdr:rowOff>
    </xdr:from>
    <xdr:to>
      <xdr:col>28</xdr:col>
      <xdr:colOff>538100</xdr:colOff>
      <xdr:row>75</xdr:row>
      <xdr:rowOff>142037</xdr:rowOff>
    </xdr:to>
    <xdr:grpSp>
      <xdr:nvGrpSpPr>
        <xdr:cNvPr id="72" name="Group 71"/>
        <xdr:cNvGrpSpPr/>
      </xdr:nvGrpSpPr>
      <xdr:grpSpPr>
        <a:xfrm>
          <a:off x="10405342" y="9380682"/>
          <a:ext cx="7023758" cy="5048855"/>
          <a:chOff x="1865442" y="1353238"/>
          <a:chExt cx="7119008" cy="4898764"/>
        </a:xfrm>
      </xdr:grpSpPr>
      <xdr:pic>
        <xdr:nvPicPr>
          <xdr:cNvPr id="73" name="Picture 72"/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2127" t="4482" r="8919" b="14812"/>
          <a:stretch/>
        </xdr:blipFill>
        <xdr:spPr>
          <a:xfrm>
            <a:off x="2719249" y="2231242"/>
            <a:ext cx="4910310" cy="4020760"/>
          </a:xfrm>
          <a:prstGeom prst="rect">
            <a:avLst/>
          </a:prstGeom>
        </xdr:spPr>
      </xdr:pic>
      <xdr:sp macro="" textlink="">
        <xdr:nvSpPr>
          <xdr:cNvPr id="74" name="Rectangle 73"/>
          <xdr:cNvSpPr/>
        </xdr:nvSpPr>
        <xdr:spPr>
          <a:xfrm>
            <a:off x="2884885" y="2418109"/>
            <a:ext cx="3274749" cy="3657571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75" name="TextBox 19"/>
          <xdr:cNvSpPr txBox="1"/>
        </xdr:nvSpPr>
        <xdr:spPr>
          <a:xfrm>
            <a:off x="3859546" y="1353238"/>
            <a:ext cx="2806208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par-1::mSc::AID::3xFLAG;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daf-16::mNG::HA</a:t>
            </a:r>
          </a:p>
        </xdr:txBody>
      </xdr:sp>
      <xdr:sp macro="" textlink="">
        <xdr:nvSpPr>
          <xdr:cNvPr id="76" name="TextBox 21"/>
          <xdr:cNvSpPr txBox="1"/>
        </xdr:nvSpPr>
        <xdr:spPr>
          <a:xfrm>
            <a:off x="7514526" y="3894437"/>
            <a:ext cx="1469924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  <xdr:sp macro="" textlink="">
        <xdr:nvSpPr>
          <xdr:cNvPr id="77" name="TextBox 28"/>
          <xdr:cNvSpPr txBox="1"/>
        </xdr:nvSpPr>
        <xdr:spPr>
          <a:xfrm>
            <a:off x="2005061" y="467774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78" name="TextBox 29"/>
          <xdr:cNvSpPr txBox="1"/>
        </xdr:nvSpPr>
        <xdr:spPr>
          <a:xfrm>
            <a:off x="1981618" y="5192863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79" name="TextBox 30"/>
          <xdr:cNvSpPr txBox="1"/>
        </xdr:nvSpPr>
        <xdr:spPr>
          <a:xfrm>
            <a:off x="2015220" y="4090143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80" name="TextBox 31"/>
          <xdr:cNvSpPr txBox="1"/>
        </xdr:nvSpPr>
        <xdr:spPr>
          <a:xfrm>
            <a:off x="1875187" y="2680636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81" name="TextBox 32"/>
          <xdr:cNvSpPr txBox="1"/>
        </xdr:nvSpPr>
        <xdr:spPr>
          <a:xfrm>
            <a:off x="2015219" y="3573019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82" name="TextBox 33"/>
          <xdr:cNvSpPr txBox="1"/>
        </xdr:nvSpPr>
        <xdr:spPr>
          <a:xfrm>
            <a:off x="1875187" y="2418109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83" name="TextBox 34"/>
          <xdr:cNvSpPr txBox="1"/>
        </xdr:nvSpPr>
        <xdr:spPr>
          <a:xfrm>
            <a:off x="1865442" y="2953739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84" name="TextBox 36"/>
          <xdr:cNvSpPr txBox="1"/>
        </xdr:nvSpPr>
        <xdr:spPr>
          <a:xfrm>
            <a:off x="4304909" y="2025267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85" name="TextBox 37"/>
          <xdr:cNvSpPr txBox="1"/>
        </xdr:nvSpPr>
        <xdr:spPr>
          <a:xfrm>
            <a:off x="4664583" y="2033671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86" name="TextBox 38"/>
          <xdr:cNvSpPr txBox="1"/>
        </xdr:nvSpPr>
        <xdr:spPr>
          <a:xfrm>
            <a:off x="6302374" y="2049044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TIR1</a:t>
            </a:r>
          </a:p>
        </xdr:txBody>
      </xdr:sp>
      <xdr:sp macro="" textlink="">
        <xdr:nvSpPr>
          <xdr:cNvPr id="87" name="TextBox 39"/>
          <xdr:cNvSpPr txBox="1"/>
        </xdr:nvSpPr>
        <xdr:spPr>
          <a:xfrm>
            <a:off x="3253019" y="2049044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88" name="TextBox 40"/>
          <xdr:cNvSpPr txBox="1"/>
        </xdr:nvSpPr>
        <xdr:spPr>
          <a:xfrm>
            <a:off x="3612693" y="2057448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89" name="TextBox 41"/>
          <xdr:cNvSpPr txBox="1"/>
        </xdr:nvSpPr>
        <xdr:spPr>
          <a:xfrm>
            <a:off x="5370534" y="200989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90" name="TextBox 42"/>
          <xdr:cNvSpPr txBox="1"/>
        </xdr:nvSpPr>
        <xdr:spPr>
          <a:xfrm>
            <a:off x="5730208" y="2018297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190500</xdr:colOff>
      <xdr:row>0</xdr:row>
      <xdr:rowOff>99786</xdr:rowOff>
    </xdr:from>
    <xdr:to>
      <xdr:col>4</xdr:col>
      <xdr:colOff>568309</xdr:colOff>
      <xdr:row>16</xdr:row>
      <xdr:rowOff>63037</xdr:rowOff>
    </xdr:to>
    <xdr:grpSp>
      <xdr:nvGrpSpPr>
        <xdr:cNvPr id="8" name="Group 7"/>
        <xdr:cNvGrpSpPr/>
      </xdr:nvGrpSpPr>
      <xdr:grpSpPr>
        <a:xfrm>
          <a:off x="190500" y="99786"/>
          <a:ext cx="2825445" cy="2918887"/>
          <a:chOff x="5914167" y="2456670"/>
          <a:chExt cx="2808952" cy="2866108"/>
        </a:xfrm>
      </xdr:grpSpPr>
      <xdr:pic>
        <xdr:nvPicPr>
          <xdr:cNvPr id="9" name="Picture 8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252721" y="2883223"/>
            <a:ext cx="2470398" cy="2439555"/>
          </a:xfrm>
          <a:prstGeom prst="rect">
            <a:avLst/>
          </a:prstGeom>
        </xdr:spPr>
      </xdr:pic>
      <xdr:sp macro="" textlink="">
        <xdr:nvSpPr>
          <xdr:cNvPr id="10" name="TextBox 90"/>
          <xdr:cNvSpPr txBox="1"/>
        </xdr:nvSpPr>
        <xdr:spPr>
          <a:xfrm>
            <a:off x="6930675" y="2456670"/>
            <a:ext cx="11144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Wild-type</a:t>
            </a:r>
          </a:p>
        </xdr:txBody>
      </xdr:sp>
      <xdr:sp macro="" textlink="">
        <xdr:nvSpPr>
          <xdr:cNvPr id="11" name="TextBox 91"/>
          <xdr:cNvSpPr txBox="1"/>
        </xdr:nvSpPr>
        <xdr:spPr>
          <a:xfrm rot="16200000">
            <a:off x="5526199" y="3588729"/>
            <a:ext cx="11144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N2</a:t>
            </a:r>
          </a:p>
        </xdr:txBody>
      </xdr:sp>
    </xdr:grpSp>
    <xdr:clientData/>
  </xdr:twoCellAnchor>
  <xdr:twoCellAnchor>
    <xdr:from>
      <xdr:col>5</xdr:col>
      <xdr:colOff>117928</xdr:colOff>
      <xdr:row>1</xdr:row>
      <xdr:rowOff>0</xdr:rowOff>
    </xdr:from>
    <xdr:to>
      <xdr:col>9</xdr:col>
      <xdr:colOff>495739</xdr:colOff>
      <xdr:row>16</xdr:row>
      <xdr:rowOff>56681</xdr:rowOff>
    </xdr:to>
    <xdr:grpSp>
      <xdr:nvGrpSpPr>
        <xdr:cNvPr id="12" name="Group 11"/>
        <xdr:cNvGrpSpPr/>
      </xdr:nvGrpSpPr>
      <xdr:grpSpPr>
        <a:xfrm>
          <a:off x="3177473" y="184727"/>
          <a:ext cx="2825448" cy="2827590"/>
          <a:chOff x="7712487" y="2206115"/>
          <a:chExt cx="2808953" cy="2778109"/>
        </a:xfrm>
      </xdr:grpSpPr>
      <xdr:sp macro="" textlink="">
        <xdr:nvSpPr>
          <xdr:cNvPr id="13" name="TextBox 94"/>
          <xdr:cNvSpPr txBox="1"/>
        </xdr:nvSpPr>
        <xdr:spPr>
          <a:xfrm>
            <a:off x="8871235" y="2206115"/>
            <a:ext cx="11144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S249A</a:t>
            </a:r>
          </a:p>
        </xdr:txBody>
      </xdr:sp>
      <xdr:sp macro="" textlink="">
        <xdr:nvSpPr>
          <xdr:cNvPr id="14" name="TextBox 95"/>
          <xdr:cNvSpPr txBox="1"/>
        </xdr:nvSpPr>
        <xdr:spPr>
          <a:xfrm rot="16200000">
            <a:off x="7324519" y="3338174"/>
            <a:ext cx="11144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N2</a:t>
            </a:r>
          </a:p>
        </xdr:txBody>
      </xdr:sp>
      <xdr:pic>
        <xdr:nvPicPr>
          <xdr:cNvPr id="15" name="Picture 14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051042" y="2544669"/>
            <a:ext cx="2470398" cy="2439555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36286</xdr:colOff>
      <xdr:row>1</xdr:row>
      <xdr:rowOff>-1</xdr:rowOff>
    </xdr:from>
    <xdr:to>
      <xdr:col>14</xdr:col>
      <xdr:colOff>414096</xdr:colOff>
      <xdr:row>16</xdr:row>
      <xdr:rowOff>56680</xdr:rowOff>
    </xdr:to>
    <xdr:grpSp>
      <xdr:nvGrpSpPr>
        <xdr:cNvPr id="16" name="Group 15"/>
        <xdr:cNvGrpSpPr/>
      </xdr:nvGrpSpPr>
      <xdr:grpSpPr>
        <a:xfrm>
          <a:off x="6155377" y="184726"/>
          <a:ext cx="2825446" cy="2827590"/>
          <a:chOff x="6798087" y="2382109"/>
          <a:chExt cx="2808953" cy="2778109"/>
        </a:xfrm>
      </xdr:grpSpPr>
      <xdr:sp macro="" textlink="">
        <xdr:nvSpPr>
          <xdr:cNvPr id="17" name="TextBox 99"/>
          <xdr:cNvSpPr txBox="1"/>
        </xdr:nvSpPr>
        <xdr:spPr>
          <a:xfrm>
            <a:off x="7956835" y="2382109"/>
            <a:ext cx="11144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S249D</a:t>
            </a:r>
          </a:p>
        </xdr:txBody>
      </xdr:sp>
      <xdr:sp macro="" textlink="">
        <xdr:nvSpPr>
          <xdr:cNvPr id="18" name="TextBox 100"/>
          <xdr:cNvSpPr txBox="1"/>
        </xdr:nvSpPr>
        <xdr:spPr>
          <a:xfrm rot="16200000">
            <a:off x="6410119" y="3514168"/>
            <a:ext cx="11144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N2</a:t>
            </a:r>
          </a:p>
        </xdr:txBody>
      </xdr:sp>
      <xdr:pic>
        <xdr:nvPicPr>
          <xdr:cNvPr id="19" name="Picture 18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136642" y="2720663"/>
            <a:ext cx="2470398" cy="2439555"/>
          </a:xfrm>
          <a:prstGeom prst="rect">
            <a:avLst/>
          </a:prstGeom>
        </xdr:spPr>
      </xdr:pic>
    </xdr:grpSp>
    <xdr:clientData/>
  </xdr:twoCellAnchor>
  <xdr:twoCellAnchor>
    <xdr:from>
      <xdr:col>0</xdr:col>
      <xdr:colOff>199571</xdr:colOff>
      <xdr:row>17</xdr:row>
      <xdr:rowOff>172358</xdr:rowOff>
    </xdr:from>
    <xdr:to>
      <xdr:col>4</xdr:col>
      <xdr:colOff>577379</xdr:colOff>
      <xdr:row>33</xdr:row>
      <xdr:rowOff>77731</xdr:rowOff>
    </xdr:to>
    <xdr:grpSp>
      <xdr:nvGrpSpPr>
        <xdr:cNvPr id="20" name="Group 19"/>
        <xdr:cNvGrpSpPr/>
      </xdr:nvGrpSpPr>
      <xdr:grpSpPr>
        <a:xfrm>
          <a:off x="199571" y="3312722"/>
          <a:ext cx="2825444" cy="2861009"/>
          <a:chOff x="6574569" y="2178715"/>
          <a:chExt cx="2808951" cy="2808230"/>
        </a:xfrm>
      </xdr:grpSpPr>
      <xdr:sp macro="" textlink="">
        <xdr:nvSpPr>
          <xdr:cNvPr id="21" name="TextBox 104"/>
          <xdr:cNvSpPr txBox="1"/>
        </xdr:nvSpPr>
        <xdr:spPr>
          <a:xfrm>
            <a:off x="7733315" y="2178715"/>
            <a:ext cx="11144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Wild-type</a:t>
            </a:r>
          </a:p>
        </xdr:txBody>
      </xdr:sp>
      <xdr:sp macro="" textlink="">
        <xdr:nvSpPr>
          <xdr:cNvPr id="22" name="TextBox 105"/>
          <xdr:cNvSpPr txBox="1"/>
        </xdr:nvSpPr>
        <xdr:spPr>
          <a:xfrm rot="16200000">
            <a:off x="5838066" y="3374828"/>
            <a:ext cx="181155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daf-2(e1370)</a:t>
            </a:r>
          </a:p>
        </xdr:txBody>
      </xdr:sp>
      <xdr:pic>
        <xdr:nvPicPr>
          <xdr:cNvPr id="23" name="Picture 22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13122" y="2544669"/>
            <a:ext cx="2470398" cy="2442276"/>
          </a:xfrm>
          <a:prstGeom prst="rect">
            <a:avLst/>
          </a:prstGeom>
        </xdr:spPr>
      </xdr:pic>
    </xdr:grpSp>
    <xdr:clientData/>
  </xdr:twoCellAnchor>
  <xdr:twoCellAnchor>
    <xdr:from>
      <xdr:col>5</xdr:col>
      <xdr:colOff>127000</xdr:colOff>
      <xdr:row>18</xdr:row>
      <xdr:rowOff>18143</xdr:rowOff>
    </xdr:from>
    <xdr:to>
      <xdr:col>9</xdr:col>
      <xdr:colOff>504810</xdr:colOff>
      <xdr:row>33</xdr:row>
      <xdr:rowOff>77544</xdr:rowOff>
    </xdr:to>
    <xdr:grpSp>
      <xdr:nvGrpSpPr>
        <xdr:cNvPr id="24" name="Group 23"/>
        <xdr:cNvGrpSpPr/>
      </xdr:nvGrpSpPr>
      <xdr:grpSpPr>
        <a:xfrm>
          <a:off x="3186545" y="3343234"/>
          <a:ext cx="2825447" cy="2830310"/>
          <a:chOff x="6655849" y="2544669"/>
          <a:chExt cx="2808952" cy="2780830"/>
        </a:xfrm>
      </xdr:grpSpPr>
      <xdr:sp macro="" textlink="">
        <xdr:nvSpPr>
          <xdr:cNvPr id="25" name="TextBox 109"/>
          <xdr:cNvSpPr txBox="1"/>
        </xdr:nvSpPr>
        <xdr:spPr>
          <a:xfrm>
            <a:off x="7814595" y="2544669"/>
            <a:ext cx="11144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S249A</a:t>
            </a:r>
          </a:p>
        </xdr:txBody>
      </xdr:sp>
      <xdr:sp macro="" textlink="">
        <xdr:nvSpPr>
          <xdr:cNvPr id="26" name="TextBox 110"/>
          <xdr:cNvSpPr txBox="1"/>
        </xdr:nvSpPr>
        <xdr:spPr>
          <a:xfrm rot="16200000">
            <a:off x="5919346" y="3740782"/>
            <a:ext cx="181155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daf-2(e1370)</a:t>
            </a:r>
          </a:p>
        </xdr:txBody>
      </xdr:sp>
      <xdr:pic>
        <xdr:nvPicPr>
          <xdr:cNvPr id="27" name="Picture 26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94403" y="2883223"/>
            <a:ext cx="2470398" cy="2442276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9072</xdr:colOff>
      <xdr:row>18</xdr:row>
      <xdr:rowOff>36287</xdr:rowOff>
    </xdr:from>
    <xdr:to>
      <xdr:col>14</xdr:col>
      <xdr:colOff>386881</xdr:colOff>
      <xdr:row>33</xdr:row>
      <xdr:rowOff>95688</xdr:rowOff>
    </xdr:to>
    <xdr:grpSp>
      <xdr:nvGrpSpPr>
        <xdr:cNvPr id="28" name="Group 27"/>
        <xdr:cNvGrpSpPr/>
      </xdr:nvGrpSpPr>
      <xdr:grpSpPr>
        <a:xfrm>
          <a:off x="6128163" y="3361378"/>
          <a:ext cx="2825445" cy="2830310"/>
          <a:chOff x="6635529" y="2503750"/>
          <a:chExt cx="2808952" cy="2780830"/>
        </a:xfrm>
      </xdr:grpSpPr>
      <xdr:sp macro="" textlink="">
        <xdr:nvSpPr>
          <xdr:cNvPr id="29" name="TextBox 114"/>
          <xdr:cNvSpPr txBox="1"/>
        </xdr:nvSpPr>
        <xdr:spPr>
          <a:xfrm>
            <a:off x="7794275" y="2503750"/>
            <a:ext cx="11144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S249D</a:t>
            </a:r>
          </a:p>
        </xdr:txBody>
      </xdr:sp>
      <xdr:sp macro="" textlink="">
        <xdr:nvSpPr>
          <xdr:cNvPr id="30" name="TextBox 115"/>
          <xdr:cNvSpPr txBox="1"/>
        </xdr:nvSpPr>
        <xdr:spPr>
          <a:xfrm rot="16200000">
            <a:off x="5899026" y="3699863"/>
            <a:ext cx="181155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daf-2(e1370)</a:t>
            </a:r>
          </a:p>
        </xdr:txBody>
      </xdr:sp>
      <xdr:pic>
        <xdr:nvPicPr>
          <xdr:cNvPr id="31" name="Picture 30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974083" y="2842304"/>
            <a:ext cx="2470398" cy="2442276"/>
          </a:xfrm>
          <a:prstGeom prst="rect">
            <a:avLst/>
          </a:prstGeom>
        </xdr:spPr>
      </xdr:pic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400051</xdr:colOff>
      <xdr:row>95</xdr:row>
      <xdr:rowOff>47625</xdr:rowOff>
    </xdr:from>
    <xdr:to>
      <xdr:col>7</xdr:col>
      <xdr:colOff>104775</xdr:colOff>
      <xdr:row>100</xdr:row>
      <xdr:rowOff>177812</xdr:rowOff>
    </xdr:to>
    <xdr:pic>
      <xdr:nvPicPr>
        <xdr:cNvPr id="2" name="Grafi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10051" y="47625"/>
          <a:ext cx="1228724" cy="1050937"/>
        </a:xfrm>
        <a:prstGeom prst="rect">
          <a:avLst/>
        </a:prstGeom>
      </xdr:spPr>
    </xdr:pic>
    <xdr:clientData/>
  </xdr:twoCellAnchor>
  <xdr:twoCellAnchor editAs="oneCell">
    <xdr:from>
      <xdr:col>10</xdr:col>
      <xdr:colOff>504826</xdr:colOff>
      <xdr:row>98</xdr:row>
      <xdr:rowOff>95251</xdr:rowOff>
    </xdr:from>
    <xdr:to>
      <xdr:col>12</xdr:col>
      <xdr:colOff>19050</xdr:colOff>
      <xdr:row>104</xdr:row>
      <xdr:rowOff>149636</xdr:rowOff>
    </xdr:to>
    <xdr:pic>
      <xdr:nvPicPr>
        <xdr:cNvPr id="3" name="Grafik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24826" y="647701"/>
          <a:ext cx="1038224" cy="1159285"/>
        </a:xfrm>
        <a:prstGeom prst="rect">
          <a:avLst/>
        </a:prstGeom>
      </xdr:spPr>
    </xdr:pic>
    <xdr:clientData/>
  </xdr:twoCellAnchor>
  <xdr:twoCellAnchor editAs="oneCell">
    <xdr:from>
      <xdr:col>21</xdr:col>
      <xdr:colOff>428625</xdr:colOff>
      <xdr:row>99</xdr:row>
      <xdr:rowOff>133351</xdr:rowOff>
    </xdr:from>
    <xdr:to>
      <xdr:col>24</xdr:col>
      <xdr:colOff>666750</xdr:colOff>
      <xdr:row>110</xdr:row>
      <xdr:rowOff>170799</xdr:rowOff>
    </xdr:to>
    <xdr:pic>
      <xdr:nvPicPr>
        <xdr:cNvPr id="4" name="Grafik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430625" y="869951"/>
          <a:ext cx="2524125" cy="2063098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5</xdr:col>
      <xdr:colOff>128209</xdr:colOff>
      <xdr:row>18</xdr:row>
      <xdr:rowOff>18580</xdr:rowOff>
    </xdr:to>
    <xdr:grpSp>
      <xdr:nvGrpSpPr>
        <xdr:cNvPr id="2" name="Group 1"/>
        <xdr:cNvGrpSpPr/>
      </xdr:nvGrpSpPr>
      <xdr:grpSpPr>
        <a:xfrm>
          <a:off x="609600" y="552450"/>
          <a:ext cx="2566609" cy="2780830"/>
          <a:chOff x="4627880" y="2544669"/>
          <a:chExt cx="2566609" cy="2780830"/>
        </a:xfrm>
      </xdr:grpSpPr>
      <xdr:pic>
        <xdr:nvPicPr>
          <xdr:cNvPr id="3" name="Picture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627880" y="2883223"/>
            <a:ext cx="2442276" cy="2442276"/>
          </a:xfrm>
          <a:prstGeom prst="rect">
            <a:avLst/>
          </a:prstGeom>
        </xdr:spPr>
      </xdr:pic>
      <xdr:sp macro="" textlink="">
        <xdr:nvSpPr>
          <xdr:cNvPr id="4" name="TextBox 120"/>
          <xdr:cNvSpPr txBox="1"/>
        </xdr:nvSpPr>
        <xdr:spPr>
          <a:xfrm>
            <a:off x="4823276" y="2544669"/>
            <a:ext cx="237121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mtl-1::mNG::3xFLAG</a:t>
            </a:r>
          </a:p>
        </xdr:txBody>
      </xdr:sp>
    </xdr:grpSp>
    <xdr:clientData/>
  </xdr:twoCellAnchor>
  <xdr:twoCellAnchor>
    <xdr:from>
      <xdr:col>5</xdr:col>
      <xdr:colOff>330200</xdr:colOff>
      <xdr:row>1</xdr:row>
      <xdr:rowOff>139700</xdr:rowOff>
    </xdr:from>
    <xdr:to>
      <xdr:col>9</xdr:col>
      <xdr:colOff>474097</xdr:colOff>
      <xdr:row>18</xdr:row>
      <xdr:rowOff>36201</xdr:rowOff>
    </xdr:to>
    <xdr:grpSp>
      <xdr:nvGrpSpPr>
        <xdr:cNvPr id="5" name="Group 4"/>
        <xdr:cNvGrpSpPr/>
      </xdr:nvGrpSpPr>
      <xdr:grpSpPr>
        <a:xfrm>
          <a:off x="3378200" y="323850"/>
          <a:ext cx="2582297" cy="3027051"/>
          <a:chOff x="7604760" y="2298448"/>
          <a:chExt cx="2582297" cy="3027051"/>
        </a:xfrm>
      </xdr:grpSpPr>
      <xdr:sp macro="" textlink="">
        <xdr:nvSpPr>
          <xdr:cNvPr id="6" name="TextBox 119"/>
          <xdr:cNvSpPr txBox="1"/>
        </xdr:nvSpPr>
        <xdr:spPr>
          <a:xfrm>
            <a:off x="7815844" y="2298448"/>
            <a:ext cx="2371213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daf-2(e1370);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mtl-1::mNG::3xFLAG</a:t>
            </a:r>
          </a:p>
        </xdr:txBody>
      </xdr:sp>
      <xdr:pic>
        <xdr:nvPicPr>
          <xdr:cNvPr id="7" name="Picture 6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604760" y="2883223"/>
            <a:ext cx="2442276" cy="2442276"/>
          </a:xfrm>
          <a:prstGeom prst="rect">
            <a:avLst/>
          </a:prstGeom>
        </xdr:spPr>
      </xdr:pic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381000</xdr:colOff>
      <xdr:row>0</xdr:row>
      <xdr:rowOff>81973</xdr:rowOff>
    </xdr:from>
    <xdr:to>
      <xdr:col>34</xdr:col>
      <xdr:colOff>143214</xdr:colOff>
      <xdr:row>30</xdr:row>
      <xdr:rowOff>136916</xdr:rowOff>
    </xdr:to>
    <xdr:grpSp>
      <xdr:nvGrpSpPr>
        <xdr:cNvPr id="2" name="Group 1"/>
        <xdr:cNvGrpSpPr/>
      </xdr:nvGrpSpPr>
      <xdr:grpSpPr>
        <a:xfrm>
          <a:off x="14454909" y="81973"/>
          <a:ext cx="6493214" cy="5596761"/>
          <a:chOff x="3334696" y="822219"/>
          <a:chExt cx="6470123" cy="5578866"/>
        </a:xfrm>
      </xdr:grpSpPr>
      <xdr:pic>
        <xdr:nvPicPr>
          <xdr:cNvPr id="3" name="Picture 2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8039" t="8373" r="3529" b="5353"/>
          <a:stretch/>
        </xdr:blipFill>
        <xdr:spPr>
          <a:xfrm>
            <a:off x="3759662" y="1233712"/>
            <a:ext cx="5872017" cy="5167373"/>
          </a:xfrm>
          <a:prstGeom prst="rect">
            <a:avLst/>
          </a:prstGeom>
        </xdr:spPr>
      </xdr:pic>
      <xdr:sp macro="" textlink="">
        <xdr:nvSpPr>
          <xdr:cNvPr id="4" name="TextBox 4"/>
          <xdr:cNvSpPr txBox="1"/>
        </xdr:nvSpPr>
        <xdr:spPr>
          <a:xfrm rot="16200000">
            <a:off x="5411246" y="1817603"/>
            <a:ext cx="83046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Ctrl</a:t>
            </a:r>
          </a:p>
        </xdr:txBody>
      </xdr:sp>
      <xdr:sp macro="" textlink="">
        <xdr:nvSpPr>
          <xdr:cNvPr id="5" name="TextBox 6"/>
          <xdr:cNvSpPr txBox="1"/>
        </xdr:nvSpPr>
        <xdr:spPr>
          <a:xfrm rot="16200000">
            <a:off x="6151710" y="1821115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6" name="TextBox 7"/>
          <xdr:cNvSpPr txBox="1"/>
        </xdr:nvSpPr>
        <xdr:spPr>
          <a:xfrm rot="16200000">
            <a:off x="4603041" y="181872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cec-1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" name="TextBox 9"/>
          <xdr:cNvSpPr txBox="1"/>
        </xdr:nvSpPr>
        <xdr:spPr>
          <a:xfrm rot="16200000">
            <a:off x="3972285" y="1615390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tmyb-1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" name="TextBox 10"/>
          <xdr:cNvSpPr txBox="1"/>
        </xdr:nvSpPr>
        <xdr:spPr>
          <a:xfrm rot="16200000">
            <a:off x="6533876" y="1812108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dpff-1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" name="TextBox 11"/>
          <xdr:cNvSpPr txBox="1"/>
        </xdr:nvSpPr>
        <xdr:spPr>
          <a:xfrm rot="16200000">
            <a:off x="6925469" y="1818722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fcp-1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0" name="TextBox 12"/>
          <xdr:cNvSpPr txBox="1"/>
        </xdr:nvSpPr>
        <xdr:spPr>
          <a:xfrm rot="16200000">
            <a:off x="7296534" y="1812107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grh-1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1" name="TextBox 13"/>
          <xdr:cNvSpPr txBox="1"/>
        </xdr:nvSpPr>
        <xdr:spPr>
          <a:xfrm rot="16200000">
            <a:off x="7677419" y="181872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lin-9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2" name="TextBox 15"/>
          <xdr:cNvSpPr txBox="1"/>
        </xdr:nvSpPr>
        <xdr:spPr>
          <a:xfrm>
            <a:off x="3334696" y="252181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13" name="TextBox 16"/>
          <xdr:cNvSpPr txBox="1"/>
        </xdr:nvSpPr>
        <xdr:spPr>
          <a:xfrm>
            <a:off x="3334696" y="2955364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14" name="TextBox 17"/>
          <xdr:cNvSpPr txBox="1"/>
        </xdr:nvSpPr>
        <xdr:spPr>
          <a:xfrm>
            <a:off x="3334696" y="471637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15" name="TextBox 18"/>
          <xdr:cNvSpPr txBox="1"/>
        </xdr:nvSpPr>
        <xdr:spPr>
          <a:xfrm>
            <a:off x="3334696" y="517024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16" name="TextBox 22"/>
          <xdr:cNvSpPr txBox="1"/>
        </xdr:nvSpPr>
        <xdr:spPr>
          <a:xfrm rot="16200000">
            <a:off x="4569049" y="4159433"/>
            <a:ext cx="83046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7" name="TextBox 23"/>
          <xdr:cNvSpPr txBox="1"/>
        </xdr:nvSpPr>
        <xdr:spPr>
          <a:xfrm rot="16200000">
            <a:off x="5369187" y="4147318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pfs-2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8" name="TextBox 24"/>
          <xdr:cNvSpPr txBox="1"/>
        </xdr:nvSpPr>
        <xdr:spPr>
          <a:xfrm rot="16200000">
            <a:off x="5760040" y="4153932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sde-2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19" name="TextBox 25"/>
          <xdr:cNvSpPr txBox="1"/>
        </xdr:nvSpPr>
        <xdr:spPr>
          <a:xfrm rot="16200000">
            <a:off x="5911972" y="3946756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sel-13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0" name="TextBox 26"/>
          <xdr:cNvSpPr txBox="1"/>
        </xdr:nvSpPr>
        <xdr:spPr>
          <a:xfrm rot="16200000">
            <a:off x="6519973" y="4147317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sma-9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1" name="TextBox 27"/>
          <xdr:cNvSpPr txBox="1"/>
        </xdr:nvSpPr>
        <xdr:spPr>
          <a:xfrm rot="16200000">
            <a:off x="6894445" y="415393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taf-3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2" name="TextBox 28"/>
          <xdr:cNvSpPr txBox="1"/>
        </xdr:nvSpPr>
        <xdr:spPr>
          <a:xfrm rot="16200000">
            <a:off x="7104889" y="3990840"/>
            <a:ext cx="115441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mtcl-1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3" name="TextBox 29"/>
          <xdr:cNvSpPr txBox="1"/>
        </xdr:nvSpPr>
        <xdr:spPr>
          <a:xfrm rot="16200000">
            <a:off x="7677419" y="4153930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zfh-2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4" name="TextBox 30"/>
          <xdr:cNvSpPr txBox="1"/>
        </xdr:nvSpPr>
        <xdr:spPr>
          <a:xfrm rot="16200000">
            <a:off x="7953412" y="4024031"/>
            <a:ext cx="104393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5" name="TextBox 31"/>
          <xdr:cNvSpPr txBox="1"/>
        </xdr:nvSpPr>
        <xdr:spPr>
          <a:xfrm rot="16200000">
            <a:off x="3900026" y="3858000"/>
            <a:ext cx="143337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mel-28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6" name="TextBox 32"/>
          <xdr:cNvSpPr txBox="1"/>
        </xdr:nvSpPr>
        <xdr:spPr>
          <a:xfrm rot="16200000">
            <a:off x="4873220" y="4043673"/>
            <a:ext cx="1050555" cy="3500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pbrm-1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27" name="TextBox 35"/>
          <xdr:cNvSpPr txBox="1"/>
        </xdr:nvSpPr>
        <xdr:spPr>
          <a:xfrm>
            <a:off x="5428257" y="822219"/>
            <a:ext cx="2370765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IB: FLAG + a-tubulin </a:t>
            </a:r>
          </a:p>
        </xdr:txBody>
      </xdr:sp>
      <xdr:sp macro="" textlink="">
        <xdr:nvSpPr>
          <xdr:cNvPr id="28" name="TextBox 43"/>
          <xdr:cNvSpPr txBox="1"/>
        </xdr:nvSpPr>
        <xdr:spPr>
          <a:xfrm>
            <a:off x="3344856" y="209509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29" name="TextBox 44"/>
          <xdr:cNvSpPr txBox="1"/>
        </xdr:nvSpPr>
        <xdr:spPr>
          <a:xfrm>
            <a:off x="3360802" y="436323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30" name="TextBox 33"/>
          <xdr:cNvSpPr txBox="1"/>
        </xdr:nvSpPr>
        <xdr:spPr>
          <a:xfrm>
            <a:off x="8757737" y="2967103"/>
            <a:ext cx="847808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MTL-1</a:t>
            </a:r>
          </a:p>
        </xdr:txBody>
      </xdr:sp>
      <xdr:sp macro="" textlink="">
        <xdr:nvSpPr>
          <xdr:cNvPr id="31" name="TextBox 34"/>
          <xdr:cNvSpPr txBox="1"/>
        </xdr:nvSpPr>
        <xdr:spPr>
          <a:xfrm>
            <a:off x="8737417" y="5268626"/>
            <a:ext cx="847808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MTL-1</a:t>
            </a:r>
          </a:p>
        </xdr:txBody>
      </xdr:sp>
      <xdr:sp macro="" textlink="">
        <xdr:nvSpPr>
          <xdr:cNvPr id="32" name="Rectangle 31"/>
          <xdr:cNvSpPr/>
        </xdr:nvSpPr>
        <xdr:spPr>
          <a:xfrm>
            <a:off x="8757737" y="2521818"/>
            <a:ext cx="1047082" cy="32316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a-tubulin </a:t>
            </a:r>
          </a:p>
        </xdr:txBody>
      </xdr:sp>
      <xdr:sp macro="" textlink="">
        <xdr:nvSpPr>
          <xdr:cNvPr id="33" name="Rectangle 32"/>
          <xdr:cNvSpPr/>
        </xdr:nvSpPr>
        <xdr:spPr>
          <a:xfrm>
            <a:off x="8757737" y="4823341"/>
            <a:ext cx="1047082" cy="32316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a-tubulin </a:t>
            </a:r>
          </a:p>
        </xdr:txBody>
      </xdr:sp>
    </xdr:grpSp>
    <xdr:clientData/>
  </xdr:twoCellAnchor>
  <xdr:twoCellAnchor>
    <xdr:from>
      <xdr:col>0</xdr:col>
      <xdr:colOff>254000</xdr:colOff>
      <xdr:row>2</xdr:row>
      <xdr:rowOff>12700</xdr:rowOff>
    </xdr:from>
    <xdr:to>
      <xdr:col>11</xdr:col>
      <xdr:colOff>267443</xdr:colOff>
      <xdr:row>29</xdr:row>
      <xdr:rowOff>72864</xdr:rowOff>
    </xdr:to>
    <xdr:grpSp>
      <xdr:nvGrpSpPr>
        <xdr:cNvPr id="34" name="Group 33"/>
        <xdr:cNvGrpSpPr/>
      </xdr:nvGrpSpPr>
      <xdr:grpSpPr>
        <a:xfrm>
          <a:off x="254000" y="382155"/>
          <a:ext cx="6744443" cy="5047800"/>
          <a:chOff x="3192456" y="1156759"/>
          <a:chExt cx="6744443" cy="5047800"/>
        </a:xfrm>
      </xdr:grpSpPr>
      <xdr:pic>
        <xdr:nvPicPr>
          <xdr:cNvPr id="35" name="Picture 34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329" t="14035" r="8670" b="8198"/>
          <a:stretch/>
        </xdr:blipFill>
        <xdr:spPr>
          <a:xfrm>
            <a:off x="3637122" y="1611311"/>
            <a:ext cx="5537358" cy="4593248"/>
          </a:xfrm>
          <a:prstGeom prst="rect">
            <a:avLst/>
          </a:prstGeom>
        </xdr:spPr>
      </xdr:pic>
      <xdr:sp macro="" textlink="">
        <xdr:nvSpPr>
          <xdr:cNvPr id="36" name="TextBox 4"/>
          <xdr:cNvSpPr txBox="1"/>
        </xdr:nvSpPr>
        <xdr:spPr>
          <a:xfrm rot="16200000">
            <a:off x="5208046" y="1817603"/>
            <a:ext cx="83046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Ctrl</a:t>
            </a:r>
          </a:p>
        </xdr:txBody>
      </xdr:sp>
      <xdr:sp macro="" textlink="">
        <xdr:nvSpPr>
          <xdr:cNvPr id="37" name="TextBox 6"/>
          <xdr:cNvSpPr txBox="1"/>
        </xdr:nvSpPr>
        <xdr:spPr>
          <a:xfrm rot="16200000">
            <a:off x="5938350" y="1821115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8" name="TextBox 7"/>
          <xdr:cNvSpPr txBox="1"/>
        </xdr:nvSpPr>
        <xdr:spPr>
          <a:xfrm rot="16200000">
            <a:off x="4430321" y="181872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cec-1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39" name="TextBox 9"/>
          <xdr:cNvSpPr txBox="1"/>
        </xdr:nvSpPr>
        <xdr:spPr>
          <a:xfrm rot="16200000">
            <a:off x="3799565" y="1615390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tmyb-1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0" name="TextBox 10"/>
          <xdr:cNvSpPr txBox="1"/>
        </xdr:nvSpPr>
        <xdr:spPr>
          <a:xfrm rot="16200000">
            <a:off x="6320516" y="1812108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dpff-1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1" name="TextBox 11"/>
          <xdr:cNvSpPr txBox="1"/>
        </xdr:nvSpPr>
        <xdr:spPr>
          <a:xfrm rot="16200000">
            <a:off x="6712109" y="1818722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fcp-1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2" name="TextBox 12"/>
          <xdr:cNvSpPr txBox="1"/>
        </xdr:nvSpPr>
        <xdr:spPr>
          <a:xfrm rot="16200000">
            <a:off x="7083174" y="1812107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grh-1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3" name="TextBox 13"/>
          <xdr:cNvSpPr txBox="1"/>
        </xdr:nvSpPr>
        <xdr:spPr>
          <a:xfrm rot="16200000">
            <a:off x="7464059" y="181872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lin-9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4" name="TextBox 15"/>
          <xdr:cNvSpPr txBox="1"/>
        </xdr:nvSpPr>
        <xdr:spPr>
          <a:xfrm>
            <a:off x="3192456" y="236941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45" name="TextBox 16"/>
          <xdr:cNvSpPr txBox="1"/>
        </xdr:nvSpPr>
        <xdr:spPr>
          <a:xfrm>
            <a:off x="3192456" y="2802964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46" name="TextBox 17"/>
          <xdr:cNvSpPr txBox="1"/>
        </xdr:nvSpPr>
        <xdr:spPr>
          <a:xfrm>
            <a:off x="3395656" y="461477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47" name="TextBox 18"/>
          <xdr:cNvSpPr txBox="1"/>
        </xdr:nvSpPr>
        <xdr:spPr>
          <a:xfrm>
            <a:off x="3395656" y="506864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48" name="TextBox 22"/>
          <xdr:cNvSpPr txBox="1"/>
        </xdr:nvSpPr>
        <xdr:spPr>
          <a:xfrm rot="16200000">
            <a:off x="4569049" y="4159433"/>
            <a:ext cx="83046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49" name="TextBox 23"/>
          <xdr:cNvSpPr txBox="1"/>
        </xdr:nvSpPr>
        <xdr:spPr>
          <a:xfrm rot="16200000">
            <a:off x="5369187" y="4147318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pfs-2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0" name="TextBox 24"/>
          <xdr:cNvSpPr txBox="1"/>
        </xdr:nvSpPr>
        <xdr:spPr>
          <a:xfrm rot="16200000">
            <a:off x="5760040" y="4153932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sde-2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1" name="TextBox 25"/>
          <xdr:cNvSpPr txBox="1"/>
        </xdr:nvSpPr>
        <xdr:spPr>
          <a:xfrm rot="16200000">
            <a:off x="5911972" y="3946756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sel-13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2" name="TextBox 26"/>
          <xdr:cNvSpPr txBox="1"/>
        </xdr:nvSpPr>
        <xdr:spPr>
          <a:xfrm rot="16200000">
            <a:off x="6519973" y="4147317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sma-9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3" name="TextBox 27"/>
          <xdr:cNvSpPr txBox="1"/>
        </xdr:nvSpPr>
        <xdr:spPr>
          <a:xfrm rot="16200000">
            <a:off x="6894445" y="415393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taf-3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4" name="TextBox 28"/>
          <xdr:cNvSpPr txBox="1"/>
        </xdr:nvSpPr>
        <xdr:spPr>
          <a:xfrm rot="16200000">
            <a:off x="7104889" y="3990840"/>
            <a:ext cx="115441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mtcl-1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5" name="TextBox 29"/>
          <xdr:cNvSpPr txBox="1"/>
        </xdr:nvSpPr>
        <xdr:spPr>
          <a:xfrm rot="16200000">
            <a:off x="7677419" y="4153930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zfh-2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6" name="TextBox 30"/>
          <xdr:cNvSpPr txBox="1"/>
        </xdr:nvSpPr>
        <xdr:spPr>
          <a:xfrm rot="16200000">
            <a:off x="7953412" y="4024031"/>
            <a:ext cx="104393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7" name="TextBox 31"/>
          <xdr:cNvSpPr txBox="1"/>
        </xdr:nvSpPr>
        <xdr:spPr>
          <a:xfrm rot="16200000">
            <a:off x="3900026" y="3858000"/>
            <a:ext cx="143337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mel-28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8" name="TextBox 32"/>
          <xdr:cNvSpPr txBox="1"/>
        </xdr:nvSpPr>
        <xdr:spPr>
          <a:xfrm rot="16200000">
            <a:off x="4873220" y="4043673"/>
            <a:ext cx="1050555" cy="3500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pbrm-1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59" name="TextBox 35"/>
          <xdr:cNvSpPr txBox="1"/>
        </xdr:nvSpPr>
        <xdr:spPr>
          <a:xfrm>
            <a:off x="5428257" y="1187979"/>
            <a:ext cx="2370765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IB: FLAG + a-tubulin </a:t>
            </a:r>
          </a:p>
        </xdr:txBody>
      </xdr:sp>
      <xdr:sp macro="" textlink="">
        <xdr:nvSpPr>
          <xdr:cNvPr id="60" name="TextBox 43"/>
          <xdr:cNvSpPr txBox="1"/>
        </xdr:nvSpPr>
        <xdr:spPr>
          <a:xfrm>
            <a:off x="3202616" y="200365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61" name="TextBox 44"/>
          <xdr:cNvSpPr txBox="1"/>
        </xdr:nvSpPr>
        <xdr:spPr>
          <a:xfrm>
            <a:off x="3421762" y="426163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62" name="TextBox 33"/>
          <xdr:cNvSpPr txBox="1"/>
        </xdr:nvSpPr>
        <xdr:spPr>
          <a:xfrm>
            <a:off x="8757737" y="2875663"/>
            <a:ext cx="847808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MTL-1</a:t>
            </a:r>
          </a:p>
        </xdr:txBody>
      </xdr:sp>
      <xdr:sp macro="" textlink="">
        <xdr:nvSpPr>
          <xdr:cNvPr id="63" name="TextBox 34"/>
          <xdr:cNvSpPr txBox="1"/>
        </xdr:nvSpPr>
        <xdr:spPr>
          <a:xfrm>
            <a:off x="8869497" y="5167026"/>
            <a:ext cx="847808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MTL-1</a:t>
            </a:r>
          </a:p>
        </xdr:txBody>
      </xdr:sp>
      <xdr:sp macro="" textlink="">
        <xdr:nvSpPr>
          <xdr:cNvPr id="64" name="Rectangle 63"/>
          <xdr:cNvSpPr/>
        </xdr:nvSpPr>
        <xdr:spPr>
          <a:xfrm>
            <a:off x="8757737" y="2430378"/>
            <a:ext cx="1047082" cy="32316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a-tubulin </a:t>
            </a:r>
          </a:p>
        </xdr:txBody>
      </xdr:sp>
      <xdr:sp macro="" textlink="">
        <xdr:nvSpPr>
          <xdr:cNvPr id="65" name="Rectangle 64"/>
          <xdr:cNvSpPr/>
        </xdr:nvSpPr>
        <xdr:spPr>
          <a:xfrm>
            <a:off x="8889817" y="4721741"/>
            <a:ext cx="1047082" cy="32316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a-tubulin </a:t>
            </a:r>
          </a:p>
        </xdr:txBody>
      </xdr:sp>
    </xdr:grpSp>
    <xdr:clientData/>
  </xdr:twoCellAnchor>
  <xdr:twoCellAnchor>
    <xdr:from>
      <xdr:col>12</xdr:col>
      <xdr:colOff>115454</xdr:colOff>
      <xdr:row>2</xdr:row>
      <xdr:rowOff>80818</xdr:rowOff>
    </xdr:from>
    <xdr:to>
      <xdr:col>22</xdr:col>
      <xdr:colOff>608726</xdr:colOff>
      <xdr:row>29</xdr:row>
      <xdr:rowOff>66931</xdr:rowOff>
    </xdr:to>
    <xdr:grpSp>
      <xdr:nvGrpSpPr>
        <xdr:cNvPr id="66" name="Group 65"/>
        <xdr:cNvGrpSpPr/>
      </xdr:nvGrpSpPr>
      <xdr:grpSpPr>
        <a:xfrm>
          <a:off x="7458363" y="450273"/>
          <a:ext cx="6612363" cy="4973749"/>
          <a:chOff x="3324536" y="1187979"/>
          <a:chExt cx="6612363" cy="4973749"/>
        </a:xfrm>
      </xdr:grpSpPr>
      <xdr:pic>
        <xdr:nvPicPr>
          <xdr:cNvPr id="67" name="Picture 66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6701" t="19516" r="11294" b="6427"/>
          <a:stretch/>
        </xdr:blipFill>
        <xdr:spPr>
          <a:xfrm>
            <a:off x="3821171" y="1756988"/>
            <a:ext cx="5353309" cy="4404740"/>
          </a:xfrm>
          <a:prstGeom prst="rect">
            <a:avLst/>
          </a:prstGeom>
        </xdr:spPr>
      </xdr:pic>
      <xdr:sp macro="" textlink="">
        <xdr:nvSpPr>
          <xdr:cNvPr id="68" name="TextBox 4"/>
          <xdr:cNvSpPr txBox="1"/>
        </xdr:nvSpPr>
        <xdr:spPr>
          <a:xfrm rot="16200000">
            <a:off x="5401086" y="1868403"/>
            <a:ext cx="83046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Ctrl</a:t>
            </a:r>
          </a:p>
        </xdr:txBody>
      </xdr:sp>
      <xdr:sp macro="" textlink="">
        <xdr:nvSpPr>
          <xdr:cNvPr id="69" name="TextBox 6"/>
          <xdr:cNvSpPr txBox="1"/>
        </xdr:nvSpPr>
        <xdr:spPr>
          <a:xfrm rot="16200000">
            <a:off x="6131390" y="1871915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0" name="TextBox 7"/>
          <xdr:cNvSpPr txBox="1"/>
        </xdr:nvSpPr>
        <xdr:spPr>
          <a:xfrm rot="16200000">
            <a:off x="4623361" y="186952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cec-1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1" name="TextBox 9"/>
          <xdr:cNvSpPr txBox="1"/>
        </xdr:nvSpPr>
        <xdr:spPr>
          <a:xfrm rot="16200000">
            <a:off x="3992605" y="1666190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tmyb-1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2" name="TextBox 10"/>
          <xdr:cNvSpPr txBox="1"/>
        </xdr:nvSpPr>
        <xdr:spPr>
          <a:xfrm rot="16200000">
            <a:off x="6513556" y="1862908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dpff-1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3" name="TextBox 11"/>
          <xdr:cNvSpPr txBox="1"/>
        </xdr:nvSpPr>
        <xdr:spPr>
          <a:xfrm rot="16200000">
            <a:off x="6905149" y="1869522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fcp-1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4" name="TextBox 12"/>
          <xdr:cNvSpPr txBox="1"/>
        </xdr:nvSpPr>
        <xdr:spPr>
          <a:xfrm rot="16200000">
            <a:off x="7276214" y="1862907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grh-1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5" name="TextBox 13"/>
          <xdr:cNvSpPr txBox="1"/>
        </xdr:nvSpPr>
        <xdr:spPr>
          <a:xfrm rot="16200000">
            <a:off x="7657099" y="186952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lin-9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76" name="TextBox 15"/>
          <xdr:cNvSpPr txBox="1"/>
        </xdr:nvSpPr>
        <xdr:spPr>
          <a:xfrm>
            <a:off x="3324536" y="251165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77" name="TextBox 16"/>
          <xdr:cNvSpPr txBox="1"/>
        </xdr:nvSpPr>
        <xdr:spPr>
          <a:xfrm>
            <a:off x="3324536" y="2945204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78" name="TextBox 17"/>
          <xdr:cNvSpPr txBox="1"/>
        </xdr:nvSpPr>
        <xdr:spPr>
          <a:xfrm>
            <a:off x="3395656" y="461477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79" name="TextBox 18"/>
          <xdr:cNvSpPr txBox="1"/>
        </xdr:nvSpPr>
        <xdr:spPr>
          <a:xfrm>
            <a:off x="3395656" y="506864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80" name="TextBox 22"/>
          <xdr:cNvSpPr txBox="1"/>
        </xdr:nvSpPr>
        <xdr:spPr>
          <a:xfrm rot="16200000">
            <a:off x="4569049" y="4159433"/>
            <a:ext cx="83046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1" name="TextBox 23"/>
          <xdr:cNvSpPr txBox="1"/>
        </xdr:nvSpPr>
        <xdr:spPr>
          <a:xfrm rot="16200000">
            <a:off x="5369187" y="4147318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pfs-2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2" name="TextBox 24"/>
          <xdr:cNvSpPr txBox="1"/>
        </xdr:nvSpPr>
        <xdr:spPr>
          <a:xfrm rot="16200000">
            <a:off x="5760040" y="4153932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sde-2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3" name="TextBox 25"/>
          <xdr:cNvSpPr txBox="1"/>
        </xdr:nvSpPr>
        <xdr:spPr>
          <a:xfrm rot="16200000">
            <a:off x="5911972" y="3946756"/>
            <a:ext cx="12558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sel-13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4" name="TextBox 26"/>
          <xdr:cNvSpPr txBox="1"/>
        </xdr:nvSpPr>
        <xdr:spPr>
          <a:xfrm rot="16200000">
            <a:off x="6519973" y="4147317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sma-9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5" name="TextBox 27"/>
          <xdr:cNvSpPr txBox="1"/>
        </xdr:nvSpPr>
        <xdr:spPr>
          <a:xfrm rot="16200000">
            <a:off x="6894445" y="4153931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taf-3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6" name="TextBox 28"/>
          <xdr:cNvSpPr txBox="1"/>
        </xdr:nvSpPr>
        <xdr:spPr>
          <a:xfrm rot="16200000">
            <a:off x="7104889" y="3990840"/>
            <a:ext cx="115441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mtcl-1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7" name="TextBox 29"/>
          <xdr:cNvSpPr txBox="1"/>
        </xdr:nvSpPr>
        <xdr:spPr>
          <a:xfrm rot="16200000">
            <a:off x="7677419" y="4153930"/>
            <a:ext cx="830465" cy="349553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zfh-2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8" name="TextBox 30"/>
          <xdr:cNvSpPr txBox="1"/>
        </xdr:nvSpPr>
        <xdr:spPr>
          <a:xfrm rot="16200000">
            <a:off x="7953412" y="4024031"/>
            <a:ext cx="104393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zfp-1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89" name="TextBox 31"/>
          <xdr:cNvSpPr txBox="1"/>
        </xdr:nvSpPr>
        <xdr:spPr>
          <a:xfrm rot="16200000">
            <a:off x="3900026" y="3858000"/>
            <a:ext cx="143337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mel-28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0" name="TextBox 32"/>
          <xdr:cNvSpPr txBox="1"/>
        </xdr:nvSpPr>
        <xdr:spPr>
          <a:xfrm rot="16200000">
            <a:off x="4873220" y="4043673"/>
            <a:ext cx="1050555" cy="35003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pbrm-1</a:t>
            </a:r>
            <a:endParaRPr lang="en-US" sz="1600">
              <a:latin typeface="Arial" panose="020B0604020202020204" pitchFamily="34" charset="0"/>
              <a:cs typeface="Arial" panose="020B0604020202020204" pitchFamily="34" charset="0"/>
            </a:endParaRPr>
          </a:p>
        </xdr:txBody>
      </xdr:sp>
      <xdr:sp macro="" textlink="">
        <xdr:nvSpPr>
          <xdr:cNvPr id="91" name="TextBox 35"/>
          <xdr:cNvSpPr txBox="1"/>
        </xdr:nvSpPr>
        <xdr:spPr>
          <a:xfrm>
            <a:off x="5428257" y="1187979"/>
            <a:ext cx="2370765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IB: FLAG + a-tubulin </a:t>
            </a:r>
          </a:p>
        </xdr:txBody>
      </xdr:sp>
      <xdr:sp macro="" textlink="">
        <xdr:nvSpPr>
          <xdr:cNvPr id="92" name="TextBox 43"/>
          <xdr:cNvSpPr txBox="1"/>
        </xdr:nvSpPr>
        <xdr:spPr>
          <a:xfrm>
            <a:off x="3334696" y="214589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93" name="TextBox 44"/>
          <xdr:cNvSpPr txBox="1"/>
        </xdr:nvSpPr>
        <xdr:spPr>
          <a:xfrm>
            <a:off x="3421762" y="426163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94" name="TextBox 33"/>
          <xdr:cNvSpPr txBox="1"/>
        </xdr:nvSpPr>
        <xdr:spPr>
          <a:xfrm>
            <a:off x="8757737" y="2997583"/>
            <a:ext cx="847808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MTL-1</a:t>
            </a:r>
          </a:p>
        </xdr:txBody>
      </xdr:sp>
      <xdr:sp macro="" textlink="">
        <xdr:nvSpPr>
          <xdr:cNvPr id="95" name="TextBox 34"/>
          <xdr:cNvSpPr txBox="1"/>
        </xdr:nvSpPr>
        <xdr:spPr>
          <a:xfrm>
            <a:off x="8869497" y="5197506"/>
            <a:ext cx="847808" cy="32316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MTL-1</a:t>
            </a:r>
          </a:p>
        </xdr:txBody>
      </xdr:sp>
      <xdr:sp macro="" textlink="">
        <xdr:nvSpPr>
          <xdr:cNvPr id="96" name="Rectangle 95"/>
          <xdr:cNvSpPr/>
        </xdr:nvSpPr>
        <xdr:spPr>
          <a:xfrm>
            <a:off x="8757737" y="2552298"/>
            <a:ext cx="1047082" cy="32316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a-tubulin </a:t>
            </a:r>
          </a:p>
        </xdr:txBody>
      </xdr:sp>
      <xdr:sp macro="" textlink="">
        <xdr:nvSpPr>
          <xdr:cNvPr id="97" name="Rectangle 96"/>
          <xdr:cNvSpPr/>
        </xdr:nvSpPr>
        <xdr:spPr>
          <a:xfrm>
            <a:off x="8889817" y="4762381"/>
            <a:ext cx="1047082" cy="323165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500" b="1">
                <a:latin typeface="Arial" panose="020B0604020202020204" pitchFamily="34" charset="0"/>
                <a:cs typeface="Arial" panose="020B0604020202020204" pitchFamily="34" charset="0"/>
              </a:rPr>
              <a:t>a-tubulin 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253999</xdr:colOff>
      <xdr:row>0</xdr:row>
      <xdr:rowOff>54429</xdr:rowOff>
    </xdr:from>
    <xdr:to>
      <xdr:col>16</xdr:col>
      <xdr:colOff>223049</xdr:colOff>
      <xdr:row>25</xdr:row>
      <xdr:rowOff>28703</xdr:rowOff>
    </xdr:to>
    <xdr:grpSp>
      <xdr:nvGrpSpPr>
        <xdr:cNvPr id="2" name="Group 1"/>
        <xdr:cNvGrpSpPr/>
      </xdr:nvGrpSpPr>
      <xdr:grpSpPr>
        <a:xfrm>
          <a:off x="5761181" y="54429"/>
          <a:ext cx="4252413" cy="4592456"/>
          <a:chOff x="329579" y="2004324"/>
          <a:chExt cx="4236249" cy="4575302"/>
        </a:xfrm>
      </xdr:grpSpPr>
      <xdr:sp macro="" textlink="">
        <xdr:nvSpPr>
          <xdr:cNvPr id="3" name="TextBox 25"/>
          <xdr:cNvSpPr txBox="1"/>
        </xdr:nvSpPr>
        <xdr:spPr>
          <a:xfrm>
            <a:off x="329579" y="4194379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4" name="TextBox 19"/>
          <xdr:cNvSpPr txBox="1"/>
        </xdr:nvSpPr>
        <xdr:spPr>
          <a:xfrm>
            <a:off x="1712709" y="2004324"/>
            <a:ext cx="285311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zfh-2::mSc::AID::3xFLAG</a:t>
            </a:r>
          </a:p>
        </xdr:txBody>
      </xdr:sp>
      <xdr:sp macro="" textlink="">
        <xdr:nvSpPr>
          <xdr:cNvPr id="5" name="TextBox 28"/>
          <xdr:cNvSpPr txBox="1"/>
        </xdr:nvSpPr>
        <xdr:spPr>
          <a:xfrm>
            <a:off x="329579" y="3944900"/>
            <a:ext cx="12671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pic>
        <xdr:nvPicPr>
          <xdr:cNvPr id="6" name="Picture 5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084" t="20471" r="8334" b="31145"/>
          <a:stretch/>
        </xdr:blipFill>
        <xdr:spPr>
          <a:xfrm>
            <a:off x="1222464" y="3929092"/>
            <a:ext cx="2943313" cy="1301428"/>
          </a:xfrm>
          <a:prstGeom prst="rect">
            <a:avLst/>
          </a:prstGeom>
        </xdr:spPr>
      </xdr:pic>
      <xdr:pic>
        <xdr:nvPicPr>
          <xdr:cNvPr id="7" name="Picture 6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7647" t="22009" r="5450" b="27564"/>
          <a:stretch/>
        </xdr:blipFill>
        <xdr:spPr>
          <a:xfrm>
            <a:off x="1127759" y="5230520"/>
            <a:ext cx="3166969" cy="1349106"/>
          </a:xfrm>
          <a:prstGeom prst="rect">
            <a:avLst/>
          </a:prstGeom>
        </xdr:spPr>
      </xdr:pic>
      <xdr:sp macro="" textlink="">
        <xdr:nvSpPr>
          <xdr:cNvPr id="8" name="TextBox 26"/>
          <xdr:cNvSpPr txBox="1"/>
        </xdr:nvSpPr>
        <xdr:spPr>
          <a:xfrm>
            <a:off x="451038" y="5927981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9" name="TextBox 27"/>
          <xdr:cNvSpPr txBox="1"/>
        </xdr:nvSpPr>
        <xdr:spPr>
          <a:xfrm>
            <a:off x="451038" y="5451884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10" name="Rectangle 9"/>
          <xdr:cNvSpPr/>
        </xdr:nvSpPr>
        <xdr:spPr>
          <a:xfrm rot="16200000">
            <a:off x="1018672" y="3250598"/>
            <a:ext cx="1148224" cy="33058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Wild-type</a:t>
            </a:r>
          </a:p>
        </xdr:txBody>
      </xdr:sp>
      <xdr:sp macro="" textlink="">
        <xdr:nvSpPr>
          <xdr:cNvPr id="11" name="Rectangle 10"/>
          <xdr:cNvSpPr/>
        </xdr:nvSpPr>
        <xdr:spPr>
          <a:xfrm rot="16200000">
            <a:off x="1242649" y="3205235"/>
            <a:ext cx="1240252" cy="32928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Wild-type</a:t>
            </a:r>
          </a:p>
        </xdr:txBody>
      </xdr:sp>
      <xdr:sp macro="" textlink="">
        <xdr:nvSpPr>
          <xdr:cNvPr id="12" name="Rectangle 11"/>
          <xdr:cNvSpPr/>
        </xdr:nvSpPr>
        <xdr:spPr>
          <a:xfrm rot="16200000">
            <a:off x="1634589" y="3298712"/>
            <a:ext cx="1007007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daf-16(-)</a:t>
            </a:r>
          </a:p>
        </xdr:txBody>
      </xdr:sp>
      <xdr:sp macro="" textlink="">
        <xdr:nvSpPr>
          <xdr:cNvPr id="13" name="Rectangle 12"/>
          <xdr:cNvSpPr/>
        </xdr:nvSpPr>
        <xdr:spPr>
          <a:xfrm rot="16200000">
            <a:off x="1826874" y="3292635"/>
            <a:ext cx="1046940" cy="329282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daf-2(-)</a:t>
            </a:r>
          </a:p>
        </xdr:txBody>
      </xdr:sp>
      <xdr:sp macro="" textlink="">
        <xdr:nvSpPr>
          <xdr:cNvPr id="14" name="Rectangle 13"/>
          <xdr:cNvSpPr/>
        </xdr:nvSpPr>
        <xdr:spPr>
          <a:xfrm rot="16200000">
            <a:off x="1677671" y="2894688"/>
            <a:ext cx="1820092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daf-16(-); daf-2</a:t>
            </a:r>
          </a:p>
        </xdr:txBody>
      </xdr:sp>
      <xdr:sp macro="" textlink="">
        <xdr:nvSpPr>
          <xdr:cNvPr id="15" name="Rectangle 14"/>
          <xdr:cNvSpPr/>
        </xdr:nvSpPr>
        <xdr:spPr>
          <a:xfrm>
            <a:off x="1265534" y="4032721"/>
            <a:ext cx="1589425" cy="2499227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cxnSp macro="">
        <xdr:nvCxnSpPr>
          <xdr:cNvPr id="16" name="Straight Connector 15"/>
          <xdr:cNvCxnSpPr/>
        </xdr:nvCxnSpPr>
        <xdr:spPr>
          <a:xfrm>
            <a:off x="1786367" y="2404096"/>
            <a:ext cx="928073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</xdr:grpSp>
    <xdr:clientData/>
  </xdr:twoCellAnchor>
  <xdr:twoCellAnchor>
    <xdr:from>
      <xdr:col>0</xdr:col>
      <xdr:colOff>0</xdr:colOff>
      <xdr:row>0</xdr:row>
      <xdr:rowOff>0</xdr:rowOff>
    </xdr:from>
    <xdr:to>
      <xdr:col>8</xdr:col>
      <xdr:colOff>588979</xdr:colOff>
      <xdr:row>24</xdr:row>
      <xdr:rowOff>177449</xdr:rowOff>
    </xdr:to>
    <xdr:grpSp>
      <xdr:nvGrpSpPr>
        <xdr:cNvPr id="32" name="Group 31"/>
        <xdr:cNvGrpSpPr/>
      </xdr:nvGrpSpPr>
      <xdr:grpSpPr>
        <a:xfrm>
          <a:off x="0" y="0"/>
          <a:ext cx="5484252" cy="4610904"/>
          <a:chOff x="5248732" y="2012018"/>
          <a:chExt cx="5451265" cy="4531735"/>
        </a:xfrm>
      </xdr:grpSpPr>
      <xdr:sp macro="" textlink="">
        <xdr:nvSpPr>
          <xdr:cNvPr id="33" name="TextBox 21"/>
          <xdr:cNvSpPr txBox="1"/>
        </xdr:nvSpPr>
        <xdr:spPr>
          <a:xfrm>
            <a:off x="9023166" y="5959738"/>
            <a:ext cx="167683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a-tubulin</a:t>
            </a:r>
          </a:p>
        </xdr:txBody>
      </xdr:sp>
      <xdr:sp macro="" textlink="">
        <xdr:nvSpPr>
          <xdr:cNvPr id="34" name="TextBox 22"/>
          <xdr:cNvSpPr txBox="1"/>
        </xdr:nvSpPr>
        <xdr:spPr>
          <a:xfrm>
            <a:off x="5358318" y="595110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35" name="TextBox 23"/>
          <xdr:cNvSpPr txBox="1"/>
        </xdr:nvSpPr>
        <xdr:spPr>
          <a:xfrm>
            <a:off x="5358318" y="5475010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pic>
        <xdr:nvPicPr>
          <xdr:cNvPr id="36" name="Picture 35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305" t="22227" r="10926" b="35343"/>
          <a:stretch/>
        </xdr:blipFill>
        <xdr:spPr>
          <a:xfrm>
            <a:off x="6110381" y="5358462"/>
            <a:ext cx="2960059" cy="1185291"/>
          </a:xfrm>
          <a:prstGeom prst="rect">
            <a:avLst/>
          </a:prstGeom>
        </xdr:spPr>
      </xdr:pic>
      <xdr:pic>
        <xdr:nvPicPr>
          <xdr:cNvPr id="37" name="Picture 36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41" t="10417" r="10785" b="36592"/>
          <a:stretch/>
        </xdr:blipFill>
        <xdr:spPr>
          <a:xfrm>
            <a:off x="6110380" y="3971493"/>
            <a:ext cx="3048521" cy="1374606"/>
          </a:xfrm>
          <a:prstGeom prst="rect">
            <a:avLst/>
          </a:prstGeom>
        </xdr:spPr>
      </xdr:pic>
      <xdr:sp macro="" textlink="">
        <xdr:nvSpPr>
          <xdr:cNvPr id="38" name="TextBox 30"/>
          <xdr:cNvSpPr txBox="1"/>
        </xdr:nvSpPr>
        <xdr:spPr>
          <a:xfrm>
            <a:off x="5248732" y="4291469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39" name="TextBox 31"/>
          <xdr:cNvSpPr txBox="1"/>
        </xdr:nvSpPr>
        <xdr:spPr>
          <a:xfrm>
            <a:off x="5248732" y="4072470"/>
            <a:ext cx="12671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40" name="Rectangle 39"/>
          <xdr:cNvSpPr/>
        </xdr:nvSpPr>
        <xdr:spPr>
          <a:xfrm>
            <a:off x="6217734" y="4024029"/>
            <a:ext cx="1589425" cy="2499227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41" name="TextBox 38"/>
          <xdr:cNvSpPr txBox="1"/>
        </xdr:nvSpPr>
        <xdr:spPr>
          <a:xfrm>
            <a:off x="6635625" y="2012018"/>
            <a:ext cx="285311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zfh-2::mSc::AID::3xFLAG</a:t>
            </a:r>
          </a:p>
        </xdr:txBody>
      </xdr:sp>
      <xdr:sp macro="" textlink="">
        <xdr:nvSpPr>
          <xdr:cNvPr id="42" name="Rectangle 41"/>
          <xdr:cNvSpPr/>
        </xdr:nvSpPr>
        <xdr:spPr>
          <a:xfrm rot="16200000">
            <a:off x="6001049" y="3309784"/>
            <a:ext cx="1037272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Wild-type</a:t>
            </a:r>
          </a:p>
        </xdr:txBody>
      </xdr:sp>
      <xdr:sp macro="" textlink="">
        <xdr:nvSpPr>
          <xdr:cNvPr id="43" name="Rectangle 42"/>
          <xdr:cNvSpPr/>
        </xdr:nvSpPr>
        <xdr:spPr>
          <a:xfrm rot="16200000">
            <a:off x="6286266" y="3309784"/>
            <a:ext cx="1037272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Wild-type</a:t>
            </a:r>
          </a:p>
        </xdr:txBody>
      </xdr:sp>
      <xdr:sp macro="" textlink="">
        <xdr:nvSpPr>
          <xdr:cNvPr id="44" name="Rectangle 43"/>
          <xdr:cNvSpPr/>
        </xdr:nvSpPr>
        <xdr:spPr>
          <a:xfrm rot="16200000">
            <a:off x="6557505" y="3306406"/>
            <a:ext cx="1007007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daf-16(-)</a:t>
            </a:r>
          </a:p>
        </xdr:txBody>
      </xdr:sp>
      <xdr:sp macro="" textlink="">
        <xdr:nvSpPr>
          <xdr:cNvPr id="45" name="Rectangle 44"/>
          <xdr:cNvSpPr/>
        </xdr:nvSpPr>
        <xdr:spPr>
          <a:xfrm rot="16200000">
            <a:off x="6849847" y="3389399"/>
            <a:ext cx="859531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daf-2(-)</a:t>
            </a:r>
          </a:p>
        </xdr:txBody>
      </xdr:sp>
      <xdr:sp macro="" textlink="">
        <xdr:nvSpPr>
          <xdr:cNvPr id="46" name="Rectangle 45"/>
          <xdr:cNvSpPr/>
        </xdr:nvSpPr>
        <xdr:spPr>
          <a:xfrm rot="16200000">
            <a:off x="6600587" y="2902382"/>
            <a:ext cx="1820092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daf-16(-); daf-2</a:t>
            </a:r>
          </a:p>
        </xdr:txBody>
      </xdr:sp>
      <xdr:cxnSp macro="">
        <xdr:nvCxnSpPr>
          <xdr:cNvPr id="47" name="Straight Connector 46"/>
          <xdr:cNvCxnSpPr/>
        </xdr:nvCxnSpPr>
        <xdr:spPr>
          <a:xfrm>
            <a:off x="6709283" y="2411790"/>
            <a:ext cx="928073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48" name="TextBox 46"/>
          <xdr:cNvSpPr txBox="1"/>
        </xdr:nvSpPr>
        <xdr:spPr>
          <a:xfrm>
            <a:off x="9023165" y="4460746"/>
            <a:ext cx="167683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</xdr:grpSp>
    <xdr:clientData/>
  </xdr:twoCellAnchor>
  <xdr:twoCellAnchor>
    <xdr:from>
      <xdr:col>17</xdr:col>
      <xdr:colOff>235857</xdr:colOff>
      <xdr:row>0</xdr:row>
      <xdr:rowOff>0</xdr:rowOff>
    </xdr:from>
    <xdr:to>
      <xdr:col>26</xdr:col>
      <xdr:colOff>584507</xdr:colOff>
      <xdr:row>25</xdr:row>
      <xdr:rowOff>146960</xdr:rowOff>
    </xdr:to>
    <xdr:grpSp>
      <xdr:nvGrpSpPr>
        <xdr:cNvPr id="49" name="Group 48"/>
        <xdr:cNvGrpSpPr/>
      </xdr:nvGrpSpPr>
      <xdr:grpSpPr>
        <a:xfrm>
          <a:off x="10638312" y="0"/>
          <a:ext cx="5855831" cy="4765142"/>
          <a:chOff x="329579" y="2004324"/>
          <a:chExt cx="5818722" cy="4682674"/>
        </a:xfrm>
      </xdr:grpSpPr>
      <xdr:sp macro="" textlink="">
        <xdr:nvSpPr>
          <xdr:cNvPr id="50" name="TextBox 25"/>
          <xdr:cNvSpPr txBox="1"/>
        </xdr:nvSpPr>
        <xdr:spPr>
          <a:xfrm>
            <a:off x="329579" y="4194379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51" name="TextBox 19"/>
          <xdr:cNvSpPr txBox="1"/>
        </xdr:nvSpPr>
        <xdr:spPr>
          <a:xfrm>
            <a:off x="1712709" y="2004324"/>
            <a:ext cx="285311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zfh-2::mSc::AID::3xFLAG</a:t>
            </a:r>
          </a:p>
        </xdr:txBody>
      </xdr:sp>
      <xdr:sp macro="" textlink="">
        <xdr:nvSpPr>
          <xdr:cNvPr id="52" name="TextBox 28"/>
          <xdr:cNvSpPr txBox="1"/>
        </xdr:nvSpPr>
        <xdr:spPr>
          <a:xfrm>
            <a:off x="329579" y="3944900"/>
            <a:ext cx="12671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53" name="TextBox 26"/>
          <xdr:cNvSpPr txBox="1"/>
        </xdr:nvSpPr>
        <xdr:spPr>
          <a:xfrm>
            <a:off x="451038" y="5927981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54" name="TextBox 27"/>
          <xdr:cNvSpPr txBox="1"/>
        </xdr:nvSpPr>
        <xdr:spPr>
          <a:xfrm>
            <a:off x="451038" y="5451884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55" name="Rectangle 54"/>
          <xdr:cNvSpPr/>
        </xdr:nvSpPr>
        <xdr:spPr>
          <a:xfrm rot="16200000">
            <a:off x="1078133" y="3302090"/>
            <a:ext cx="1037272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Wild-type</a:t>
            </a:r>
          </a:p>
        </xdr:txBody>
      </xdr:sp>
      <xdr:sp macro="" textlink="">
        <xdr:nvSpPr>
          <xdr:cNvPr id="56" name="Rectangle 55"/>
          <xdr:cNvSpPr/>
        </xdr:nvSpPr>
        <xdr:spPr>
          <a:xfrm rot="16200000">
            <a:off x="1363350" y="3302090"/>
            <a:ext cx="1037272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Wild-type</a:t>
            </a:r>
          </a:p>
        </xdr:txBody>
      </xdr:sp>
      <xdr:sp macro="" textlink="">
        <xdr:nvSpPr>
          <xdr:cNvPr id="57" name="Rectangle 56"/>
          <xdr:cNvSpPr/>
        </xdr:nvSpPr>
        <xdr:spPr>
          <a:xfrm rot="16200000">
            <a:off x="1634589" y="3298712"/>
            <a:ext cx="1007007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daf-16(-)</a:t>
            </a:r>
          </a:p>
        </xdr:txBody>
      </xdr:sp>
      <xdr:sp macro="" textlink="">
        <xdr:nvSpPr>
          <xdr:cNvPr id="58" name="Rectangle 57"/>
          <xdr:cNvSpPr/>
        </xdr:nvSpPr>
        <xdr:spPr>
          <a:xfrm rot="16200000">
            <a:off x="1926931" y="3381705"/>
            <a:ext cx="859531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daf-2(-)</a:t>
            </a:r>
          </a:p>
        </xdr:txBody>
      </xdr:sp>
      <xdr:sp macro="" textlink="">
        <xdr:nvSpPr>
          <xdr:cNvPr id="59" name="Rectangle 58"/>
          <xdr:cNvSpPr/>
        </xdr:nvSpPr>
        <xdr:spPr>
          <a:xfrm rot="16200000">
            <a:off x="1677671" y="2894688"/>
            <a:ext cx="1820092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daf-16(-); daf-2</a:t>
            </a:r>
          </a:p>
        </xdr:txBody>
      </xdr:sp>
      <xdr:cxnSp macro="">
        <xdr:nvCxnSpPr>
          <xdr:cNvPr id="60" name="Straight Connector 59"/>
          <xdr:cNvCxnSpPr/>
        </xdr:nvCxnSpPr>
        <xdr:spPr>
          <a:xfrm>
            <a:off x="1786367" y="2404096"/>
            <a:ext cx="928073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pic>
        <xdr:nvPicPr>
          <xdr:cNvPr id="61" name="Picture 60"/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086" t="36061" r="18856" b="24724"/>
          <a:stretch/>
        </xdr:blipFill>
        <xdr:spPr>
          <a:xfrm>
            <a:off x="1160272" y="5346099"/>
            <a:ext cx="3379065" cy="1340899"/>
          </a:xfrm>
          <a:prstGeom prst="rect">
            <a:avLst/>
          </a:prstGeom>
        </xdr:spPr>
      </xdr:pic>
      <xdr:pic>
        <xdr:nvPicPr>
          <xdr:cNvPr id="62" name="Picture 61"/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3294" t="22010" r="11725" b="33985"/>
          <a:stretch/>
        </xdr:blipFill>
        <xdr:spPr>
          <a:xfrm>
            <a:off x="1192428" y="3895692"/>
            <a:ext cx="3314755" cy="1428148"/>
          </a:xfrm>
          <a:prstGeom prst="rect">
            <a:avLst/>
          </a:prstGeom>
        </xdr:spPr>
      </xdr:pic>
      <xdr:sp macro="" textlink="">
        <xdr:nvSpPr>
          <xdr:cNvPr id="63" name="Rectangle 62"/>
          <xdr:cNvSpPr/>
        </xdr:nvSpPr>
        <xdr:spPr>
          <a:xfrm>
            <a:off x="1234007" y="3959056"/>
            <a:ext cx="1589425" cy="2727942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64" name="TextBox 47"/>
          <xdr:cNvSpPr txBox="1"/>
        </xdr:nvSpPr>
        <xdr:spPr>
          <a:xfrm>
            <a:off x="4471470" y="5915189"/>
            <a:ext cx="167683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a-tubulin</a:t>
            </a:r>
          </a:p>
        </xdr:txBody>
      </xdr:sp>
      <xdr:sp macro="" textlink="">
        <xdr:nvSpPr>
          <xdr:cNvPr id="65" name="TextBox 48"/>
          <xdr:cNvSpPr txBox="1"/>
        </xdr:nvSpPr>
        <xdr:spPr>
          <a:xfrm>
            <a:off x="4471469" y="4273957"/>
            <a:ext cx="167683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241300</xdr:colOff>
      <xdr:row>1</xdr:row>
      <xdr:rowOff>101600</xdr:rowOff>
    </xdr:from>
    <xdr:to>
      <xdr:col>13</xdr:col>
      <xdr:colOff>33896</xdr:colOff>
      <xdr:row>16</xdr:row>
      <xdr:rowOff>127889</xdr:rowOff>
    </xdr:to>
    <xdr:grpSp>
      <xdr:nvGrpSpPr>
        <xdr:cNvPr id="2" name="Group 1"/>
        <xdr:cNvGrpSpPr/>
      </xdr:nvGrpSpPr>
      <xdr:grpSpPr>
        <a:xfrm>
          <a:off x="241300" y="285750"/>
          <a:ext cx="7717396" cy="2788539"/>
          <a:chOff x="4018280" y="2536960"/>
          <a:chExt cx="7717396" cy="2788539"/>
        </a:xfrm>
      </xdr:grpSpPr>
      <xdr:sp macro="" textlink="">
        <xdr:nvSpPr>
          <xdr:cNvPr id="3" name="TextBox 119"/>
          <xdr:cNvSpPr txBox="1"/>
        </xdr:nvSpPr>
        <xdr:spPr>
          <a:xfrm>
            <a:off x="4594814" y="2539178"/>
            <a:ext cx="186663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daf-16::mNG</a:t>
            </a:r>
          </a:p>
        </xdr:txBody>
      </xdr:sp>
      <xdr:pic>
        <xdr:nvPicPr>
          <xdr:cNvPr id="4" name="Picture 3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018280" y="2883223"/>
            <a:ext cx="2442276" cy="2442276"/>
          </a:xfrm>
          <a:prstGeom prst="rect">
            <a:avLst/>
          </a:prstGeom>
        </xdr:spPr>
      </xdr:pic>
      <xdr:sp macro="" textlink="">
        <xdr:nvSpPr>
          <xdr:cNvPr id="5" name="TextBox 129"/>
          <xdr:cNvSpPr txBox="1"/>
        </xdr:nvSpPr>
        <xdr:spPr>
          <a:xfrm>
            <a:off x="7310339" y="2536960"/>
            <a:ext cx="1490716" cy="340771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par-1::mSc</a:t>
            </a:r>
          </a:p>
        </xdr:txBody>
      </xdr:sp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650349" y="2877731"/>
            <a:ext cx="2447767" cy="2447767"/>
          </a:xfrm>
          <a:prstGeom prst="rect">
            <a:avLst/>
          </a:prstGeom>
        </xdr:spPr>
      </xdr:pic>
      <xdr:pic>
        <xdr:nvPicPr>
          <xdr:cNvPr id="7" name="Picture 6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9287909" y="2877731"/>
            <a:ext cx="2447767" cy="2447767"/>
          </a:xfrm>
          <a:prstGeom prst="rect">
            <a:avLst/>
          </a:prstGeom>
        </xdr:spPr>
      </xdr:pic>
      <xdr:sp macro="" textlink="">
        <xdr:nvSpPr>
          <xdr:cNvPr id="8" name="TextBox 132"/>
          <xdr:cNvSpPr txBox="1"/>
        </xdr:nvSpPr>
        <xdr:spPr>
          <a:xfrm>
            <a:off x="10107291" y="2539177"/>
            <a:ext cx="1114490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Merged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222250</xdr:colOff>
      <xdr:row>2</xdr:row>
      <xdr:rowOff>177800</xdr:rowOff>
    </xdr:from>
    <xdr:to>
      <xdr:col>4</xdr:col>
      <xdr:colOff>226126</xdr:colOff>
      <xdr:row>16</xdr:row>
      <xdr:rowOff>41976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250" y="546100"/>
          <a:ext cx="2442276" cy="2442276"/>
        </a:xfrm>
        <a:prstGeom prst="rect">
          <a:avLst/>
        </a:prstGeom>
      </xdr:spPr>
    </xdr:pic>
    <xdr:clientData/>
  </xdr:twoCellAnchor>
  <xdr:twoCellAnchor editAs="oneCell">
    <xdr:from>
      <xdr:col>8</xdr:col>
      <xdr:colOff>495300</xdr:colOff>
      <xdr:row>2</xdr:row>
      <xdr:rowOff>171450</xdr:rowOff>
    </xdr:from>
    <xdr:to>
      <xdr:col>12</xdr:col>
      <xdr:colOff>500207</xdr:colOff>
      <xdr:row>16</xdr:row>
      <xdr:rowOff>36657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72100" y="539750"/>
          <a:ext cx="2443307" cy="2443307"/>
        </a:xfrm>
        <a:prstGeom prst="rect">
          <a:avLst/>
        </a:prstGeom>
      </xdr:spPr>
    </xdr:pic>
    <xdr:clientData/>
  </xdr:twoCellAnchor>
  <xdr:twoCellAnchor editAs="oneCell">
    <xdr:from>
      <xdr:col>13</xdr:col>
      <xdr:colOff>19050</xdr:colOff>
      <xdr:row>2</xdr:row>
      <xdr:rowOff>165100</xdr:rowOff>
    </xdr:from>
    <xdr:to>
      <xdr:col>17</xdr:col>
      <xdr:colOff>23957</xdr:colOff>
      <xdr:row>16</xdr:row>
      <xdr:rowOff>30307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3850" y="533400"/>
          <a:ext cx="2443307" cy="2443307"/>
        </a:xfrm>
        <a:prstGeom prst="rect">
          <a:avLst/>
        </a:prstGeom>
      </xdr:spPr>
    </xdr:pic>
    <xdr:clientData/>
  </xdr:twoCellAnchor>
  <xdr:twoCellAnchor editAs="oneCell">
    <xdr:from>
      <xdr:col>4</xdr:col>
      <xdr:colOff>355600</xdr:colOff>
      <xdr:row>2</xdr:row>
      <xdr:rowOff>177800</xdr:rowOff>
    </xdr:from>
    <xdr:to>
      <xdr:col>8</xdr:col>
      <xdr:colOff>360507</xdr:colOff>
      <xdr:row>16</xdr:row>
      <xdr:rowOff>43007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94000" y="546100"/>
          <a:ext cx="2443307" cy="2443307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15</xdr:col>
      <xdr:colOff>45303</xdr:colOff>
      <xdr:row>27</xdr:row>
      <xdr:rowOff>174908</xdr:rowOff>
    </xdr:to>
    <xdr:grpSp>
      <xdr:nvGrpSpPr>
        <xdr:cNvPr id="3" name="Group 2"/>
        <xdr:cNvGrpSpPr/>
      </xdr:nvGrpSpPr>
      <xdr:grpSpPr>
        <a:xfrm>
          <a:off x="609600" y="552450"/>
          <a:ext cx="8579703" cy="4594508"/>
          <a:chOff x="1309964" y="1146706"/>
          <a:chExt cx="8579703" cy="4594508"/>
        </a:xfrm>
      </xdr:grpSpPr>
      <xdr:sp macro="" textlink="">
        <xdr:nvSpPr>
          <xdr:cNvPr id="4" name="TextBox 87"/>
          <xdr:cNvSpPr txBox="1"/>
        </xdr:nvSpPr>
        <xdr:spPr>
          <a:xfrm rot="16200000">
            <a:off x="772645" y="2453525"/>
            <a:ext cx="141319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Day 4 adult</a:t>
            </a:r>
          </a:p>
        </xdr:txBody>
      </xdr:sp>
      <xdr:sp macro="" textlink="">
        <xdr:nvSpPr>
          <xdr:cNvPr id="5" name="TextBox 119"/>
          <xdr:cNvSpPr txBox="1"/>
        </xdr:nvSpPr>
        <xdr:spPr>
          <a:xfrm>
            <a:off x="3611981" y="1146707"/>
            <a:ext cx="1866636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daf-2(e1370);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daf-16(WT)::mNG</a:t>
            </a:r>
          </a:p>
        </xdr:txBody>
      </xdr:sp>
      <xdr:pic>
        <xdr:nvPicPr>
          <xdr:cNvPr id="6" name="Picture 5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68660" y="1777649"/>
            <a:ext cx="1933522" cy="1933522"/>
          </a:xfrm>
          <a:prstGeom prst="rect">
            <a:avLst/>
          </a:prstGeom>
        </xdr:spPr>
      </xdr:pic>
      <xdr:pic>
        <xdr:nvPicPr>
          <xdr:cNvPr id="7" name="Picture 6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98178" y="1777649"/>
            <a:ext cx="1933522" cy="1933522"/>
          </a:xfrm>
          <a:prstGeom prst="rect">
            <a:avLst/>
          </a:prstGeom>
        </xdr:spPr>
      </xdr:pic>
      <xdr:pic>
        <xdr:nvPicPr>
          <xdr:cNvPr id="8" name="Picture 7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27696" y="1777649"/>
            <a:ext cx="1933522" cy="1933522"/>
          </a:xfrm>
          <a:prstGeom prst="rect">
            <a:avLst/>
          </a:prstGeom>
        </xdr:spPr>
      </xdr:pic>
      <xdr:pic>
        <xdr:nvPicPr>
          <xdr:cNvPr id="9" name="Picture 8"/>
          <xdr:cNvPicPr>
            <a:picLocks noChangeAspect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57215" y="1777650"/>
            <a:ext cx="1933522" cy="1933522"/>
          </a:xfrm>
          <a:prstGeom prst="rect">
            <a:avLst/>
          </a:prstGeom>
        </xdr:spPr>
      </xdr:pic>
      <xdr:sp macro="" textlink="">
        <xdr:nvSpPr>
          <xdr:cNvPr id="10" name="TextBox 16"/>
          <xdr:cNvSpPr txBox="1"/>
        </xdr:nvSpPr>
        <xdr:spPr>
          <a:xfrm>
            <a:off x="1755689" y="1439095"/>
            <a:ext cx="186663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daf-16(WT)::mNG</a:t>
            </a:r>
          </a:p>
        </xdr:txBody>
      </xdr:sp>
      <xdr:sp macro="" textlink="">
        <xdr:nvSpPr>
          <xdr:cNvPr id="11" name="TextBox 17"/>
          <xdr:cNvSpPr txBox="1"/>
        </xdr:nvSpPr>
        <xdr:spPr>
          <a:xfrm>
            <a:off x="5594756" y="1146707"/>
            <a:ext cx="2206340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daf-2(e1370);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daf-16(S249A)::mNG</a:t>
            </a:r>
          </a:p>
        </xdr:txBody>
      </xdr:sp>
      <xdr:sp macro="" textlink="">
        <xdr:nvSpPr>
          <xdr:cNvPr id="12" name="TextBox 18"/>
          <xdr:cNvSpPr txBox="1"/>
        </xdr:nvSpPr>
        <xdr:spPr>
          <a:xfrm>
            <a:off x="7683327" y="1146706"/>
            <a:ext cx="2206340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daf-2(e1370);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daf-16(S249D)::mNG</a:t>
            </a:r>
          </a:p>
        </xdr:txBody>
      </xdr:sp>
      <xdr:pic>
        <xdr:nvPicPr>
          <xdr:cNvPr id="13" name="Picture 12"/>
          <xdr:cNvPicPr>
            <a:picLocks noChangeAspect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668660" y="3807691"/>
            <a:ext cx="1933522" cy="1933522"/>
          </a:xfrm>
          <a:prstGeom prst="rect">
            <a:avLst/>
          </a:prstGeom>
        </xdr:spPr>
      </xdr:pic>
      <xdr:pic>
        <xdr:nvPicPr>
          <xdr:cNvPr id="14" name="Picture 13"/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98179" y="3807692"/>
            <a:ext cx="1933522" cy="1933522"/>
          </a:xfrm>
          <a:prstGeom prst="rect">
            <a:avLst/>
          </a:prstGeom>
        </xdr:spPr>
      </xdr:pic>
      <xdr:pic>
        <xdr:nvPicPr>
          <xdr:cNvPr id="15" name="Picture 14"/>
          <xdr:cNvPicPr>
            <a:picLocks noChangeAspect="1"/>
          </xdr:cNvPicPr>
        </xdr:nvPicPr>
        <xdr:blipFill>
          <a:blip xmlns:r="http://schemas.openxmlformats.org/officeDocument/2006/relationships" r:embed="rId7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727696" y="3807691"/>
            <a:ext cx="1933522" cy="1933522"/>
          </a:xfrm>
          <a:prstGeom prst="rect">
            <a:avLst/>
          </a:prstGeom>
        </xdr:spPr>
      </xdr:pic>
      <xdr:pic>
        <xdr:nvPicPr>
          <xdr:cNvPr id="16" name="Picture 15"/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757214" y="3807691"/>
            <a:ext cx="1933522" cy="1933522"/>
          </a:xfrm>
          <a:prstGeom prst="rect">
            <a:avLst/>
          </a:prstGeom>
        </xdr:spPr>
      </xdr:pic>
      <xdr:sp macro="" textlink="">
        <xdr:nvSpPr>
          <xdr:cNvPr id="17" name="TextBox 23"/>
          <xdr:cNvSpPr txBox="1"/>
        </xdr:nvSpPr>
        <xdr:spPr>
          <a:xfrm rot="16200000">
            <a:off x="772645" y="4538199"/>
            <a:ext cx="141319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Day 10 adult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13</xdr:col>
      <xdr:colOff>520374</xdr:colOff>
      <xdr:row>32</xdr:row>
      <xdr:rowOff>61762</xdr:rowOff>
    </xdr:to>
    <xdr:grpSp>
      <xdr:nvGrpSpPr>
        <xdr:cNvPr id="2" name="Group 1"/>
        <xdr:cNvGrpSpPr/>
      </xdr:nvGrpSpPr>
      <xdr:grpSpPr>
        <a:xfrm>
          <a:off x="0" y="0"/>
          <a:ext cx="8475192" cy="5973035"/>
          <a:chOff x="4545154" y="903438"/>
          <a:chExt cx="8445174" cy="5954562"/>
        </a:xfrm>
      </xdr:grpSpPr>
      <xdr:pic>
        <xdr:nvPicPr>
          <xdr:cNvPr id="3" name="Picture 2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416" t="10280" r="17917" b="11902"/>
          <a:stretch/>
        </xdr:blipFill>
        <xdr:spPr>
          <a:xfrm>
            <a:off x="5331034" y="1738639"/>
            <a:ext cx="6222314" cy="5119361"/>
          </a:xfrm>
          <a:prstGeom prst="rect">
            <a:avLst/>
          </a:prstGeom>
        </xdr:spPr>
      </xdr:pic>
      <xdr:sp macro="" textlink="">
        <xdr:nvSpPr>
          <xdr:cNvPr id="4" name="Rectangle 3"/>
          <xdr:cNvSpPr/>
        </xdr:nvSpPr>
        <xdr:spPr>
          <a:xfrm>
            <a:off x="7624942" y="903438"/>
            <a:ext cx="2049344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DAF-16::mNG::HA   </a:t>
            </a:r>
            <a:endParaRPr lang="en-US" sz="1600"/>
          </a:p>
        </xdr:txBody>
      </xdr:sp>
      <xdr:sp macro="" textlink="">
        <xdr:nvSpPr>
          <xdr:cNvPr id="5" name="TextBox 35"/>
          <xdr:cNvSpPr txBox="1"/>
        </xdr:nvSpPr>
        <xdr:spPr>
          <a:xfrm>
            <a:off x="11408889" y="5483000"/>
            <a:ext cx="1581439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a-tubulin</a:t>
            </a:r>
          </a:p>
        </xdr:txBody>
      </xdr:sp>
      <xdr:sp macro="" textlink="">
        <xdr:nvSpPr>
          <xdr:cNvPr id="6" name="Rectangle 5"/>
          <xdr:cNvSpPr/>
        </xdr:nvSpPr>
        <xdr:spPr>
          <a:xfrm rot="16200000">
            <a:off x="5912065" y="2392367"/>
            <a:ext cx="503664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en-US" sz="1600"/>
          </a:p>
        </xdr:txBody>
      </xdr:sp>
      <xdr:sp macro="" textlink="">
        <xdr:nvSpPr>
          <xdr:cNvPr id="7" name="Rectangle 6"/>
          <xdr:cNvSpPr/>
        </xdr:nvSpPr>
        <xdr:spPr>
          <a:xfrm rot="16200000">
            <a:off x="6235807" y="2244890"/>
            <a:ext cx="798617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S249A</a:t>
            </a:r>
            <a:endParaRPr lang="en-US" sz="1600"/>
          </a:p>
        </xdr:txBody>
      </xdr:sp>
      <xdr:sp macro="" textlink="">
        <xdr:nvSpPr>
          <xdr:cNvPr id="8" name="Rectangle 7"/>
          <xdr:cNvSpPr/>
        </xdr:nvSpPr>
        <xdr:spPr>
          <a:xfrm rot="16200000">
            <a:off x="6709853" y="2248569"/>
            <a:ext cx="809837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S249D</a:t>
            </a:r>
            <a:endParaRPr lang="en-US" sz="1600"/>
          </a:p>
        </xdr:txBody>
      </xdr:sp>
      <xdr:sp macro="" textlink="">
        <xdr:nvSpPr>
          <xdr:cNvPr id="9" name="TextBox 46"/>
          <xdr:cNvSpPr txBox="1"/>
        </xdr:nvSpPr>
        <xdr:spPr>
          <a:xfrm>
            <a:off x="11446512" y="3524602"/>
            <a:ext cx="130301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HA</a:t>
            </a:r>
          </a:p>
        </xdr:txBody>
      </xdr:sp>
      <xdr:sp macro="" textlink="">
        <xdr:nvSpPr>
          <xdr:cNvPr id="10" name="Rectangle 9"/>
          <xdr:cNvSpPr/>
        </xdr:nvSpPr>
        <xdr:spPr>
          <a:xfrm rot="16200000">
            <a:off x="7720342" y="2383078"/>
            <a:ext cx="503664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en-US" sz="1600"/>
          </a:p>
        </xdr:txBody>
      </xdr:sp>
      <xdr:sp macro="" textlink="">
        <xdr:nvSpPr>
          <xdr:cNvPr id="11" name="Rectangle 10"/>
          <xdr:cNvSpPr/>
        </xdr:nvSpPr>
        <xdr:spPr>
          <a:xfrm rot="16200000">
            <a:off x="8044084" y="2235601"/>
            <a:ext cx="798617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S249A</a:t>
            </a:r>
            <a:endParaRPr lang="en-US" sz="1600"/>
          </a:p>
        </xdr:txBody>
      </xdr:sp>
      <xdr:sp macro="" textlink="">
        <xdr:nvSpPr>
          <xdr:cNvPr id="12" name="Rectangle 11"/>
          <xdr:cNvSpPr/>
        </xdr:nvSpPr>
        <xdr:spPr>
          <a:xfrm rot="16200000">
            <a:off x="8518130" y="2239280"/>
            <a:ext cx="809837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S249D</a:t>
            </a:r>
            <a:endParaRPr lang="en-US" sz="1600"/>
          </a:p>
        </xdr:txBody>
      </xdr:sp>
      <xdr:sp macro="" textlink="">
        <xdr:nvSpPr>
          <xdr:cNvPr id="13" name="Rectangle 12"/>
          <xdr:cNvSpPr/>
        </xdr:nvSpPr>
        <xdr:spPr>
          <a:xfrm rot="16200000">
            <a:off x="9520307" y="2383078"/>
            <a:ext cx="503664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WT</a:t>
            </a:r>
            <a:endParaRPr lang="en-US" sz="1600"/>
          </a:p>
        </xdr:txBody>
      </xdr:sp>
      <xdr:sp macro="" textlink="">
        <xdr:nvSpPr>
          <xdr:cNvPr id="14" name="Rectangle 13"/>
          <xdr:cNvSpPr/>
        </xdr:nvSpPr>
        <xdr:spPr>
          <a:xfrm rot="16200000">
            <a:off x="9844049" y="2235601"/>
            <a:ext cx="798617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S249A</a:t>
            </a:r>
            <a:endParaRPr lang="en-US" sz="1600"/>
          </a:p>
        </xdr:txBody>
      </xdr:sp>
      <xdr:sp macro="" textlink="">
        <xdr:nvSpPr>
          <xdr:cNvPr id="15" name="Rectangle 14"/>
          <xdr:cNvSpPr/>
        </xdr:nvSpPr>
        <xdr:spPr>
          <a:xfrm rot="16200000">
            <a:off x="10318095" y="2239280"/>
            <a:ext cx="809837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S249D</a:t>
            </a:r>
            <a:endParaRPr lang="en-US" sz="1600"/>
          </a:p>
        </xdr:txBody>
      </xdr:sp>
      <xdr:cxnSp macro="">
        <xdr:nvCxnSpPr>
          <xdr:cNvPr id="16" name="Straight Connector 15"/>
          <xdr:cNvCxnSpPr/>
        </xdr:nvCxnSpPr>
        <xdr:spPr>
          <a:xfrm>
            <a:off x="5994620" y="1825595"/>
            <a:ext cx="1209208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7" name="Rectangle 16"/>
          <xdr:cNvSpPr/>
        </xdr:nvSpPr>
        <xdr:spPr>
          <a:xfrm>
            <a:off x="6333174" y="1404982"/>
            <a:ext cx="572593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set1</a:t>
            </a:r>
            <a:endParaRPr lang="en-US" sz="1600"/>
          </a:p>
        </xdr:txBody>
      </xdr:sp>
      <xdr:cxnSp macro="">
        <xdr:nvCxnSpPr>
          <xdr:cNvPr id="18" name="Straight Connector 17"/>
          <xdr:cNvCxnSpPr/>
        </xdr:nvCxnSpPr>
        <xdr:spPr>
          <a:xfrm>
            <a:off x="7866213" y="1825595"/>
            <a:ext cx="1209208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9" name="Rectangle 18"/>
          <xdr:cNvSpPr/>
        </xdr:nvSpPr>
        <xdr:spPr>
          <a:xfrm>
            <a:off x="8204767" y="1404982"/>
            <a:ext cx="572593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set2</a:t>
            </a:r>
            <a:endParaRPr lang="en-US" sz="1600"/>
          </a:p>
        </xdr:txBody>
      </xdr:sp>
      <xdr:cxnSp macro="">
        <xdr:nvCxnSpPr>
          <xdr:cNvPr id="20" name="Straight Connector 19"/>
          <xdr:cNvCxnSpPr/>
        </xdr:nvCxnSpPr>
        <xdr:spPr>
          <a:xfrm>
            <a:off x="9632283" y="1825072"/>
            <a:ext cx="1209208" cy="0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21" name="Rectangle 20"/>
          <xdr:cNvSpPr/>
        </xdr:nvSpPr>
        <xdr:spPr>
          <a:xfrm>
            <a:off x="9970837" y="1404459"/>
            <a:ext cx="572593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set3</a:t>
            </a:r>
            <a:endParaRPr lang="en-US" sz="1600"/>
          </a:p>
        </xdr:txBody>
      </xdr:sp>
      <xdr:sp macro="" textlink="">
        <xdr:nvSpPr>
          <xdr:cNvPr id="22" name="TextBox 59"/>
          <xdr:cNvSpPr txBox="1"/>
        </xdr:nvSpPr>
        <xdr:spPr>
          <a:xfrm>
            <a:off x="4684773" y="530509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23" name="TextBox 60"/>
          <xdr:cNvSpPr txBox="1"/>
        </xdr:nvSpPr>
        <xdr:spPr>
          <a:xfrm>
            <a:off x="4684773" y="6019236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24" name="TextBox 61"/>
          <xdr:cNvSpPr txBox="1"/>
        </xdr:nvSpPr>
        <xdr:spPr>
          <a:xfrm>
            <a:off x="4694932" y="4384985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25" name="TextBox 62"/>
          <xdr:cNvSpPr txBox="1"/>
        </xdr:nvSpPr>
        <xdr:spPr>
          <a:xfrm>
            <a:off x="4554899" y="2384355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26" name="TextBox 63"/>
          <xdr:cNvSpPr txBox="1"/>
        </xdr:nvSpPr>
        <xdr:spPr>
          <a:xfrm>
            <a:off x="4694931" y="352611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27" name="TextBox 64"/>
          <xdr:cNvSpPr txBox="1"/>
        </xdr:nvSpPr>
        <xdr:spPr>
          <a:xfrm>
            <a:off x="4554899" y="2121828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28" name="TextBox 65"/>
          <xdr:cNvSpPr txBox="1"/>
        </xdr:nvSpPr>
        <xdr:spPr>
          <a:xfrm>
            <a:off x="4545154" y="2657458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396875</xdr:colOff>
      <xdr:row>1</xdr:row>
      <xdr:rowOff>158750</xdr:rowOff>
    </xdr:from>
    <xdr:to>
      <xdr:col>13</xdr:col>
      <xdr:colOff>339800</xdr:colOff>
      <xdr:row>40</xdr:row>
      <xdr:rowOff>92984</xdr:rowOff>
    </xdr:to>
    <xdr:grpSp>
      <xdr:nvGrpSpPr>
        <xdr:cNvPr id="2" name="Group 1"/>
        <xdr:cNvGrpSpPr/>
      </xdr:nvGrpSpPr>
      <xdr:grpSpPr>
        <a:xfrm>
          <a:off x="396875" y="349250"/>
          <a:ext cx="7785175" cy="7363734"/>
          <a:chOff x="423646" y="38764"/>
          <a:chExt cx="7861375" cy="7122434"/>
        </a:xfrm>
      </xdr:grpSpPr>
      <xdr:pic>
        <xdr:nvPicPr>
          <xdr:cNvPr id="3" name="Picture 2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42" t="33517" r="9194" b="25576"/>
          <a:stretch/>
        </xdr:blipFill>
        <xdr:spPr>
          <a:xfrm>
            <a:off x="1307919" y="2940747"/>
            <a:ext cx="5219047" cy="1943906"/>
          </a:xfrm>
          <a:prstGeom prst="rect">
            <a:avLst/>
          </a:prstGeom>
        </xdr:spPr>
      </xdr:pic>
      <xdr:pic>
        <xdr:nvPicPr>
          <xdr:cNvPr id="4" name="Picture 3"/>
          <xdr:cNvPicPr>
            <a:picLocks noChangeAspect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684" t="41063" r="10391" b="16656"/>
          <a:stretch/>
        </xdr:blipFill>
        <xdr:spPr>
          <a:xfrm>
            <a:off x="1364541" y="943793"/>
            <a:ext cx="5162426" cy="2008872"/>
          </a:xfrm>
          <a:prstGeom prst="rect">
            <a:avLst/>
          </a:prstGeom>
        </xdr:spPr>
      </xdr:pic>
      <xdr:sp macro="" textlink="">
        <xdr:nvSpPr>
          <xdr:cNvPr id="5" name="TextBox 19"/>
          <xdr:cNvSpPr txBox="1"/>
        </xdr:nvSpPr>
        <xdr:spPr>
          <a:xfrm>
            <a:off x="2859982" y="38764"/>
            <a:ext cx="2806208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par-1::mSc::AID::3xFLAG;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daf-16::mNG::HA</a:t>
            </a:r>
          </a:p>
        </xdr:txBody>
      </xdr:sp>
      <xdr:sp macro="" textlink="">
        <xdr:nvSpPr>
          <xdr:cNvPr id="6" name="TextBox 21"/>
          <xdr:cNvSpPr txBox="1"/>
        </xdr:nvSpPr>
        <xdr:spPr>
          <a:xfrm>
            <a:off x="6526966" y="5660019"/>
            <a:ext cx="1469924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  <xdr:sp macro="" textlink="">
        <xdr:nvSpPr>
          <xdr:cNvPr id="7" name="TextBox 28"/>
          <xdr:cNvSpPr txBox="1"/>
        </xdr:nvSpPr>
        <xdr:spPr>
          <a:xfrm>
            <a:off x="628840" y="3335367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8" name="TextBox 29"/>
          <xdr:cNvSpPr txBox="1"/>
        </xdr:nvSpPr>
        <xdr:spPr>
          <a:xfrm>
            <a:off x="605397" y="385048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9" name="TextBox 30"/>
          <xdr:cNvSpPr txBox="1"/>
        </xdr:nvSpPr>
        <xdr:spPr>
          <a:xfrm>
            <a:off x="648237" y="2452210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10" name="TextBox 31"/>
          <xdr:cNvSpPr txBox="1"/>
        </xdr:nvSpPr>
        <xdr:spPr>
          <a:xfrm>
            <a:off x="508204" y="1162779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11" name="TextBox 32"/>
          <xdr:cNvSpPr txBox="1"/>
        </xdr:nvSpPr>
        <xdr:spPr>
          <a:xfrm>
            <a:off x="648236" y="1981273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12" name="TextBox 33"/>
          <xdr:cNvSpPr txBox="1"/>
        </xdr:nvSpPr>
        <xdr:spPr>
          <a:xfrm>
            <a:off x="508204" y="937196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13" name="TextBox 34"/>
          <xdr:cNvSpPr txBox="1"/>
        </xdr:nvSpPr>
        <xdr:spPr>
          <a:xfrm>
            <a:off x="498459" y="1435882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14" name="TextBox 36"/>
          <xdr:cNvSpPr txBox="1"/>
        </xdr:nvSpPr>
        <xdr:spPr>
          <a:xfrm>
            <a:off x="2494587" y="664418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15" name="TextBox 37"/>
          <xdr:cNvSpPr txBox="1"/>
        </xdr:nvSpPr>
        <xdr:spPr>
          <a:xfrm>
            <a:off x="2798845" y="672822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16" name="TextBox 38"/>
          <xdr:cNvSpPr txBox="1"/>
        </xdr:nvSpPr>
        <xdr:spPr>
          <a:xfrm>
            <a:off x="6283901" y="688195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TIR1</a:t>
            </a:r>
          </a:p>
        </xdr:txBody>
      </xdr:sp>
      <xdr:sp macro="" textlink="">
        <xdr:nvSpPr>
          <xdr:cNvPr id="17" name="TextBox 39"/>
          <xdr:cNvSpPr txBox="1"/>
        </xdr:nvSpPr>
        <xdr:spPr>
          <a:xfrm>
            <a:off x="1830618" y="68819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18" name="TextBox 40"/>
          <xdr:cNvSpPr txBox="1"/>
        </xdr:nvSpPr>
        <xdr:spPr>
          <a:xfrm>
            <a:off x="2153348" y="69659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19" name="TextBox 27"/>
          <xdr:cNvSpPr txBox="1"/>
        </xdr:nvSpPr>
        <xdr:spPr>
          <a:xfrm>
            <a:off x="3152818" y="659866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20" name="TextBox 35"/>
          <xdr:cNvSpPr txBox="1"/>
        </xdr:nvSpPr>
        <xdr:spPr>
          <a:xfrm>
            <a:off x="3457076" y="668270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1" name="TextBox 43"/>
          <xdr:cNvSpPr txBox="1"/>
        </xdr:nvSpPr>
        <xdr:spPr>
          <a:xfrm>
            <a:off x="4789519" y="62189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22" name="TextBox 44"/>
          <xdr:cNvSpPr txBox="1"/>
        </xdr:nvSpPr>
        <xdr:spPr>
          <a:xfrm>
            <a:off x="5093777" y="63029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3" name="TextBox 45"/>
          <xdr:cNvSpPr txBox="1"/>
        </xdr:nvSpPr>
        <xdr:spPr>
          <a:xfrm>
            <a:off x="4125550" y="645672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24" name="TextBox 46"/>
          <xdr:cNvSpPr txBox="1"/>
        </xdr:nvSpPr>
        <xdr:spPr>
          <a:xfrm>
            <a:off x="4448280" y="654076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5" name="TextBox 47"/>
          <xdr:cNvSpPr txBox="1"/>
        </xdr:nvSpPr>
        <xdr:spPr>
          <a:xfrm>
            <a:off x="5447750" y="61734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26" name="TextBox 48"/>
          <xdr:cNvSpPr txBox="1"/>
        </xdr:nvSpPr>
        <xdr:spPr>
          <a:xfrm>
            <a:off x="5752008" y="625747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27" name="TextBox 49"/>
          <xdr:cNvSpPr txBox="1"/>
        </xdr:nvSpPr>
        <xdr:spPr>
          <a:xfrm>
            <a:off x="6471551" y="1757407"/>
            <a:ext cx="1469924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HA</a:t>
            </a:r>
          </a:p>
        </xdr:txBody>
      </xdr:sp>
      <xdr:sp macro="" textlink="">
        <xdr:nvSpPr>
          <xdr:cNvPr id="28" name="TextBox 50"/>
          <xdr:cNvSpPr txBox="1"/>
        </xdr:nvSpPr>
        <xdr:spPr>
          <a:xfrm>
            <a:off x="6471551" y="3250786"/>
            <a:ext cx="1813470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a-tubulin</a:t>
            </a:r>
          </a:p>
        </xdr:txBody>
      </xdr:sp>
      <xdr:pic>
        <xdr:nvPicPr>
          <xdr:cNvPr id="29" name="Picture 28"/>
          <xdr:cNvPicPr>
            <a:picLocks noChangeAspect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014" t="25698" r="10552" b="23790"/>
          <a:stretch/>
        </xdr:blipFill>
        <xdr:spPr>
          <a:xfrm>
            <a:off x="1307917" y="4841620"/>
            <a:ext cx="5219049" cy="2319578"/>
          </a:xfrm>
          <a:prstGeom prst="rect">
            <a:avLst/>
          </a:prstGeom>
        </xdr:spPr>
      </xdr:pic>
      <xdr:sp macro="" textlink="">
        <xdr:nvSpPr>
          <xdr:cNvPr id="30" name="TextBox 51"/>
          <xdr:cNvSpPr txBox="1"/>
        </xdr:nvSpPr>
        <xdr:spPr>
          <a:xfrm>
            <a:off x="573424" y="6507070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31" name="TextBox 52"/>
          <xdr:cNvSpPr txBox="1"/>
        </xdr:nvSpPr>
        <xdr:spPr>
          <a:xfrm>
            <a:off x="433391" y="5217639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32" name="TextBox 53"/>
          <xdr:cNvSpPr txBox="1"/>
        </xdr:nvSpPr>
        <xdr:spPr>
          <a:xfrm>
            <a:off x="573423" y="6036133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33" name="TextBox 54"/>
          <xdr:cNvSpPr txBox="1"/>
        </xdr:nvSpPr>
        <xdr:spPr>
          <a:xfrm>
            <a:off x="433391" y="4992056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34" name="TextBox 55"/>
          <xdr:cNvSpPr txBox="1"/>
        </xdr:nvSpPr>
        <xdr:spPr>
          <a:xfrm>
            <a:off x="423646" y="5490742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cxnSp macro="">
        <xdr:nvCxnSpPr>
          <xdr:cNvPr id="35" name="Straight Connector 34"/>
          <xdr:cNvCxnSpPr/>
        </xdr:nvCxnSpPr>
        <xdr:spPr>
          <a:xfrm flipV="1">
            <a:off x="1874703" y="1435882"/>
            <a:ext cx="1792133" cy="12374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6" name="Rectangle 35"/>
          <xdr:cNvSpPr/>
        </xdr:nvSpPr>
        <xdr:spPr>
          <a:xfrm>
            <a:off x="2601182" y="1027643"/>
            <a:ext cx="572593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set1</a:t>
            </a:r>
            <a:endParaRPr lang="en-US" sz="1600"/>
          </a:p>
        </xdr:txBody>
      </xdr:sp>
      <xdr:cxnSp macro="">
        <xdr:nvCxnSpPr>
          <xdr:cNvPr id="37" name="Straight Connector 36"/>
          <xdr:cNvCxnSpPr/>
        </xdr:nvCxnSpPr>
        <xdr:spPr>
          <a:xfrm flipV="1">
            <a:off x="4124985" y="1435882"/>
            <a:ext cx="1943306" cy="12374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38" name="Rectangle 37"/>
          <xdr:cNvSpPr/>
        </xdr:nvSpPr>
        <xdr:spPr>
          <a:xfrm>
            <a:off x="4842229" y="1027643"/>
            <a:ext cx="572593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set2</a:t>
            </a:r>
            <a:endParaRPr lang="en-US" sz="1600"/>
          </a:p>
        </xdr:txBody>
      </xdr:sp>
    </xdr:grpSp>
    <xdr:clientData/>
  </xdr:twoCellAnchor>
  <xdr:twoCellAnchor>
    <xdr:from>
      <xdr:col>13</xdr:col>
      <xdr:colOff>555625</xdr:colOff>
      <xdr:row>2</xdr:row>
      <xdr:rowOff>95250</xdr:rowOff>
    </xdr:from>
    <xdr:to>
      <xdr:col>26</xdr:col>
      <xdr:colOff>574750</xdr:colOff>
      <xdr:row>41</xdr:row>
      <xdr:rowOff>67039</xdr:rowOff>
    </xdr:to>
    <xdr:grpSp>
      <xdr:nvGrpSpPr>
        <xdr:cNvPr id="39" name="Group 38"/>
        <xdr:cNvGrpSpPr/>
      </xdr:nvGrpSpPr>
      <xdr:grpSpPr>
        <a:xfrm>
          <a:off x="8397875" y="476250"/>
          <a:ext cx="7861375" cy="7401289"/>
          <a:chOff x="423646" y="38764"/>
          <a:chExt cx="7861375" cy="7401289"/>
        </a:xfrm>
      </xdr:grpSpPr>
      <xdr:pic>
        <xdr:nvPicPr>
          <xdr:cNvPr id="40" name="Picture 39"/>
          <xdr:cNvPicPr>
            <a:picLocks noChangeAspect="1"/>
          </xdr:cNvPicPr>
        </xdr:nvPicPr>
        <xdr:blipFill rotWithShape="1"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8347" t="20889" r="4396" b="23178"/>
          <a:stretch/>
        </xdr:blipFill>
        <xdr:spPr>
          <a:xfrm>
            <a:off x="1184197" y="4874049"/>
            <a:ext cx="5452758" cy="2566004"/>
          </a:xfrm>
          <a:prstGeom prst="rect">
            <a:avLst/>
          </a:prstGeom>
        </xdr:spPr>
      </xdr:pic>
      <xdr:pic>
        <xdr:nvPicPr>
          <xdr:cNvPr id="41" name="Picture 40"/>
          <xdr:cNvPicPr>
            <a:picLocks noChangeAspect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501" t="31338" r="3226" b="17682"/>
          <a:stretch/>
        </xdr:blipFill>
        <xdr:spPr>
          <a:xfrm>
            <a:off x="1349015" y="879342"/>
            <a:ext cx="5122536" cy="2393865"/>
          </a:xfrm>
          <a:prstGeom prst="rect">
            <a:avLst/>
          </a:prstGeom>
        </xdr:spPr>
      </xdr:pic>
      <xdr:sp macro="" textlink="">
        <xdr:nvSpPr>
          <xdr:cNvPr id="42" name="TextBox 19"/>
          <xdr:cNvSpPr txBox="1"/>
        </xdr:nvSpPr>
        <xdr:spPr>
          <a:xfrm>
            <a:off x="2859982" y="38764"/>
            <a:ext cx="2806208" cy="58477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par-1::mSc::AID::3xFLAG;</a:t>
            </a:r>
          </a:p>
          <a:p>
            <a:r>
              <a:rPr lang="en-US" sz="1600" i="1">
                <a:latin typeface="Arial" panose="020B0604020202020204" pitchFamily="34" charset="0"/>
                <a:cs typeface="Arial" panose="020B0604020202020204" pitchFamily="34" charset="0"/>
              </a:rPr>
              <a:t>daf-16::mNG::HA</a:t>
            </a:r>
          </a:p>
        </xdr:txBody>
      </xdr:sp>
      <xdr:sp macro="" textlink="">
        <xdr:nvSpPr>
          <xdr:cNvPr id="43" name="TextBox 21"/>
          <xdr:cNvSpPr txBox="1"/>
        </xdr:nvSpPr>
        <xdr:spPr>
          <a:xfrm>
            <a:off x="6554674" y="5660019"/>
            <a:ext cx="1469924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FLAG</a:t>
            </a:r>
          </a:p>
        </xdr:txBody>
      </xdr:sp>
      <xdr:sp macro="" textlink="">
        <xdr:nvSpPr>
          <xdr:cNvPr id="44" name="TextBox 28"/>
          <xdr:cNvSpPr txBox="1"/>
        </xdr:nvSpPr>
        <xdr:spPr>
          <a:xfrm>
            <a:off x="628840" y="3667874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 kDa</a:t>
            </a:r>
          </a:p>
        </xdr:txBody>
      </xdr:sp>
      <xdr:sp macro="" textlink="">
        <xdr:nvSpPr>
          <xdr:cNvPr id="45" name="TextBox 29"/>
          <xdr:cNvSpPr txBox="1"/>
        </xdr:nvSpPr>
        <xdr:spPr>
          <a:xfrm>
            <a:off x="605397" y="4182995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43 kDa</a:t>
            </a:r>
          </a:p>
        </xdr:txBody>
      </xdr:sp>
      <xdr:sp macro="" textlink="">
        <xdr:nvSpPr>
          <xdr:cNvPr id="46" name="TextBox 30"/>
          <xdr:cNvSpPr txBox="1"/>
        </xdr:nvSpPr>
        <xdr:spPr>
          <a:xfrm>
            <a:off x="648237" y="2572282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47" name="TextBox 31"/>
          <xdr:cNvSpPr txBox="1"/>
        </xdr:nvSpPr>
        <xdr:spPr>
          <a:xfrm>
            <a:off x="508204" y="1162779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48" name="TextBox 32"/>
          <xdr:cNvSpPr txBox="1"/>
        </xdr:nvSpPr>
        <xdr:spPr>
          <a:xfrm>
            <a:off x="648236" y="2027453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49" name="TextBox 33"/>
          <xdr:cNvSpPr txBox="1"/>
        </xdr:nvSpPr>
        <xdr:spPr>
          <a:xfrm>
            <a:off x="508204" y="937196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50" name="TextBox 34"/>
          <xdr:cNvSpPr txBox="1"/>
        </xdr:nvSpPr>
        <xdr:spPr>
          <a:xfrm>
            <a:off x="498459" y="1435882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sp macro="" textlink="">
        <xdr:nvSpPr>
          <xdr:cNvPr id="51" name="TextBox 36"/>
          <xdr:cNvSpPr txBox="1"/>
        </xdr:nvSpPr>
        <xdr:spPr>
          <a:xfrm>
            <a:off x="2494587" y="664418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52" name="TextBox 37"/>
          <xdr:cNvSpPr txBox="1"/>
        </xdr:nvSpPr>
        <xdr:spPr>
          <a:xfrm>
            <a:off x="2798845" y="672822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53" name="TextBox 38"/>
          <xdr:cNvSpPr txBox="1"/>
        </xdr:nvSpPr>
        <xdr:spPr>
          <a:xfrm>
            <a:off x="6283901" y="688195"/>
            <a:ext cx="906127" cy="3385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TIR1</a:t>
            </a:r>
          </a:p>
        </xdr:txBody>
      </xdr:sp>
      <xdr:sp macro="" textlink="">
        <xdr:nvSpPr>
          <xdr:cNvPr id="54" name="TextBox 39"/>
          <xdr:cNvSpPr txBox="1"/>
        </xdr:nvSpPr>
        <xdr:spPr>
          <a:xfrm>
            <a:off x="1830618" y="68819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55" name="TextBox 40"/>
          <xdr:cNvSpPr txBox="1"/>
        </xdr:nvSpPr>
        <xdr:spPr>
          <a:xfrm>
            <a:off x="2153348" y="69659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56" name="TextBox 27"/>
          <xdr:cNvSpPr txBox="1"/>
        </xdr:nvSpPr>
        <xdr:spPr>
          <a:xfrm>
            <a:off x="3152818" y="659866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57" name="TextBox 35"/>
          <xdr:cNvSpPr txBox="1"/>
        </xdr:nvSpPr>
        <xdr:spPr>
          <a:xfrm>
            <a:off x="3457076" y="668270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58" name="TextBox 43"/>
          <xdr:cNvSpPr txBox="1"/>
        </xdr:nvSpPr>
        <xdr:spPr>
          <a:xfrm>
            <a:off x="4789519" y="621895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59" name="TextBox 44"/>
          <xdr:cNvSpPr txBox="1"/>
        </xdr:nvSpPr>
        <xdr:spPr>
          <a:xfrm>
            <a:off x="5093777" y="630299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60" name="TextBox 45"/>
          <xdr:cNvSpPr txBox="1"/>
        </xdr:nvSpPr>
        <xdr:spPr>
          <a:xfrm>
            <a:off x="4125550" y="645672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61" name="TextBox 46"/>
          <xdr:cNvSpPr txBox="1"/>
        </xdr:nvSpPr>
        <xdr:spPr>
          <a:xfrm>
            <a:off x="4448280" y="654076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62" name="TextBox 47"/>
          <xdr:cNvSpPr txBox="1"/>
        </xdr:nvSpPr>
        <xdr:spPr>
          <a:xfrm>
            <a:off x="5447750" y="617343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-</a:t>
            </a:r>
          </a:p>
        </xdr:txBody>
      </xdr:sp>
      <xdr:sp macro="" textlink="">
        <xdr:nvSpPr>
          <xdr:cNvPr id="63" name="TextBox 48"/>
          <xdr:cNvSpPr txBox="1"/>
        </xdr:nvSpPr>
        <xdr:spPr>
          <a:xfrm>
            <a:off x="5752008" y="625747"/>
            <a:ext cx="436880" cy="369332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/>
              <a:t>+</a:t>
            </a:r>
          </a:p>
        </xdr:txBody>
      </xdr:sp>
      <xdr:sp macro="" textlink="">
        <xdr:nvSpPr>
          <xdr:cNvPr id="64" name="TextBox 49"/>
          <xdr:cNvSpPr txBox="1"/>
        </xdr:nvSpPr>
        <xdr:spPr>
          <a:xfrm>
            <a:off x="6471551" y="1757407"/>
            <a:ext cx="1469924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HA</a:t>
            </a:r>
          </a:p>
        </xdr:txBody>
      </xdr:sp>
      <xdr:sp macro="" textlink="">
        <xdr:nvSpPr>
          <xdr:cNvPr id="65" name="TextBox 50"/>
          <xdr:cNvSpPr txBox="1"/>
        </xdr:nvSpPr>
        <xdr:spPr>
          <a:xfrm>
            <a:off x="6471551" y="3537111"/>
            <a:ext cx="1813470" cy="400110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2000" b="1">
                <a:solidFill>
                  <a:srgbClr val="FF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IB: a-tubulin</a:t>
            </a:r>
          </a:p>
        </xdr:txBody>
      </xdr:sp>
      <xdr:sp macro="" textlink="">
        <xdr:nvSpPr>
          <xdr:cNvPr id="66" name="TextBox 51"/>
          <xdr:cNvSpPr txBox="1"/>
        </xdr:nvSpPr>
        <xdr:spPr>
          <a:xfrm>
            <a:off x="573424" y="6765683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72 kDa</a:t>
            </a:r>
          </a:p>
        </xdr:txBody>
      </xdr:sp>
      <xdr:sp macro="" textlink="">
        <xdr:nvSpPr>
          <xdr:cNvPr id="67" name="TextBox 52"/>
          <xdr:cNvSpPr txBox="1"/>
        </xdr:nvSpPr>
        <xdr:spPr>
          <a:xfrm>
            <a:off x="433391" y="5346945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180 kDa</a:t>
            </a:r>
          </a:p>
        </xdr:txBody>
      </xdr:sp>
      <xdr:sp macro="" textlink="">
        <xdr:nvSpPr>
          <xdr:cNvPr id="68" name="TextBox 53"/>
          <xdr:cNvSpPr txBox="1"/>
        </xdr:nvSpPr>
        <xdr:spPr>
          <a:xfrm>
            <a:off x="573423" y="6239328"/>
            <a:ext cx="903267" cy="347185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95 kDa</a:t>
            </a:r>
          </a:p>
        </xdr:txBody>
      </xdr:sp>
      <xdr:sp macro="" textlink="">
        <xdr:nvSpPr>
          <xdr:cNvPr id="69" name="TextBox 54"/>
          <xdr:cNvSpPr txBox="1"/>
        </xdr:nvSpPr>
        <xdr:spPr>
          <a:xfrm>
            <a:off x="433391" y="5121362"/>
            <a:ext cx="1143706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 kDa</a:t>
            </a:r>
          </a:p>
        </xdr:txBody>
      </xdr:sp>
      <xdr:sp macro="" textlink="">
        <xdr:nvSpPr>
          <xdr:cNvPr id="70" name="TextBox 55"/>
          <xdr:cNvSpPr txBox="1"/>
        </xdr:nvSpPr>
        <xdr:spPr>
          <a:xfrm>
            <a:off x="423646" y="5620048"/>
            <a:ext cx="120668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 kDa</a:t>
            </a:r>
          </a:p>
        </xdr:txBody>
      </xdr:sp>
      <xdr:cxnSp macro="">
        <xdr:nvCxnSpPr>
          <xdr:cNvPr id="71" name="Straight Connector 70"/>
          <xdr:cNvCxnSpPr/>
        </xdr:nvCxnSpPr>
        <xdr:spPr>
          <a:xfrm flipV="1">
            <a:off x="1874703" y="1435882"/>
            <a:ext cx="1792133" cy="12374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2" name="Rectangle 71"/>
          <xdr:cNvSpPr/>
        </xdr:nvSpPr>
        <xdr:spPr>
          <a:xfrm>
            <a:off x="2601182" y="1027643"/>
            <a:ext cx="572593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set3</a:t>
            </a:r>
            <a:endParaRPr lang="en-US" sz="1600"/>
          </a:p>
        </xdr:txBody>
      </xdr:sp>
      <xdr:cxnSp macro="">
        <xdr:nvCxnSpPr>
          <xdr:cNvPr id="73" name="Straight Connector 72"/>
          <xdr:cNvCxnSpPr/>
        </xdr:nvCxnSpPr>
        <xdr:spPr>
          <a:xfrm flipV="1">
            <a:off x="4124985" y="1435882"/>
            <a:ext cx="1943306" cy="12374"/>
          </a:xfrm>
          <a:prstGeom prst="line">
            <a:avLst/>
          </a:prstGeom>
          <a:ln w="19050">
            <a:solidFill>
              <a:schemeClr val="tx1"/>
            </a:solidFill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74" name="Rectangle 73"/>
          <xdr:cNvSpPr/>
        </xdr:nvSpPr>
        <xdr:spPr>
          <a:xfrm>
            <a:off x="4842229" y="1027643"/>
            <a:ext cx="572593" cy="338554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set4</a:t>
            </a:r>
            <a:endParaRPr lang="en-US" sz="1600"/>
          </a:p>
        </xdr:txBody>
      </xdr:sp>
      <xdr:pic>
        <xdr:nvPicPr>
          <xdr:cNvPr id="75" name="Picture 74"/>
          <xdr:cNvPicPr>
            <a:picLocks noChangeAspect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11279" t="25427" r="1459" b="32460"/>
          <a:stretch/>
        </xdr:blipFill>
        <xdr:spPr>
          <a:xfrm>
            <a:off x="1344079" y="3192474"/>
            <a:ext cx="5190650" cy="1839020"/>
          </a:xfrm>
          <a:prstGeom prst="rect">
            <a:avLst/>
          </a:prstGeom>
        </xdr:spPr>
      </xdr:pic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171450</xdr:colOff>
      <xdr:row>1</xdr:row>
      <xdr:rowOff>57150</xdr:rowOff>
    </xdr:from>
    <xdr:to>
      <xdr:col>8</xdr:col>
      <xdr:colOff>388146</xdr:colOff>
      <xdr:row>25</xdr:row>
      <xdr:rowOff>122507</xdr:rowOff>
    </xdr:to>
    <xdr:grpSp>
      <xdr:nvGrpSpPr>
        <xdr:cNvPr id="2" name="Group 1"/>
        <xdr:cNvGrpSpPr/>
      </xdr:nvGrpSpPr>
      <xdr:grpSpPr>
        <a:xfrm>
          <a:off x="171450" y="238579"/>
          <a:ext cx="5078982" cy="4419642"/>
          <a:chOff x="2051765" y="1220731"/>
          <a:chExt cx="5093496" cy="4484957"/>
        </a:xfrm>
      </xdr:grpSpPr>
      <xdr:sp macro="" textlink="">
        <xdr:nvSpPr>
          <xdr:cNvPr id="3" name="TextBox 25"/>
          <xdr:cNvSpPr txBox="1"/>
        </xdr:nvSpPr>
        <xdr:spPr>
          <a:xfrm>
            <a:off x="2090703" y="2399887"/>
            <a:ext cx="64328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</a:t>
            </a:r>
          </a:p>
        </xdr:txBody>
      </xdr:sp>
      <xdr:sp macro="" textlink="">
        <xdr:nvSpPr>
          <xdr:cNvPr id="4" name="TextBox 28"/>
          <xdr:cNvSpPr txBox="1"/>
        </xdr:nvSpPr>
        <xdr:spPr>
          <a:xfrm>
            <a:off x="2092244" y="2200432"/>
            <a:ext cx="64174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pic>
        <xdr:nvPicPr>
          <xdr:cNvPr id="5" name="Picture 4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2428" t="28269" r="15819" b="11142"/>
          <a:stretch/>
        </xdr:blipFill>
        <xdr:spPr>
          <a:xfrm>
            <a:off x="2537639" y="1390008"/>
            <a:ext cx="4607622" cy="4315680"/>
          </a:xfrm>
          <a:prstGeom prst="rect">
            <a:avLst/>
          </a:prstGeom>
        </xdr:spPr>
      </xdr:pic>
      <xdr:sp macro="" textlink="">
        <xdr:nvSpPr>
          <xdr:cNvPr id="6" name="TextBox 49"/>
          <xdr:cNvSpPr txBox="1"/>
        </xdr:nvSpPr>
        <xdr:spPr>
          <a:xfrm>
            <a:off x="2215781" y="2924874"/>
            <a:ext cx="64328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</a:p>
        </xdr:txBody>
      </xdr:sp>
      <xdr:sp macro="" textlink="">
        <xdr:nvSpPr>
          <xdr:cNvPr id="7" name="TextBox 50"/>
          <xdr:cNvSpPr txBox="1"/>
        </xdr:nvSpPr>
        <xdr:spPr>
          <a:xfrm>
            <a:off x="2106490" y="2688475"/>
            <a:ext cx="64174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sp macro="" textlink="">
        <xdr:nvSpPr>
          <xdr:cNvPr id="8" name="TextBox 51"/>
          <xdr:cNvSpPr txBox="1"/>
        </xdr:nvSpPr>
        <xdr:spPr>
          <a:xfrm>
            <a:off x="2220790" y="3702564"/>
            <a:ext cx="64328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</a:p>
        </xdr:txBody>
      </xdr:sp>
      <xdr:sp macro="" textlink="">
        <xdr:nvSpPr>
          <xdr:cNvPr id="9" name="TextBox 52"/>
          <xdr:cNvSpPr txBox="1"/>
        </xdr:nvSpPr>
        <xdr:spPr>
          <a:xfrm>
            <a:off x="2222334" y="3198312"/>
            <a:ext cx="64174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</a:t>
            </a:r>
          </a:p>
        </xdr:txBody>
      </xdr:sp>
      <xdr:sp macro="" textlink="">
        <xdr:nvSpPr>
          <xdr:cNvPr id="10" name="TextBox 53"/>
          <xdr:cNvSpPr txBox="1"/>
        </xdr:nvSpPr>
        <xdr:spPr>
          <a:xfrm>
            <a:off x="2300907" y="4832055"/>
            <a:ext cx="64328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</a:p>
        </xdr:txBody>
      </xdr:sp>
      <xdr:sp macro="" textlink="">
        <xdr:nvSpPr>
          <xdr:cNvPr id="11" name="TextBox 54"/>
          <xdr:cNvSpPr txBox="1"/>
        </xdr:nvSpPr>
        <xdr:spPr>
          <a:xfrm>
            <a:off x="2283979" y="4429403"/>
            <a:ext cx="64174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sp macro="" textlink="">
        <xdr:nvSpPr>
          <xdr:cNvPr id="12" name="TextBox 55"/>
          <xdr:cNvSpPr txBox="1"/>
        </xdr:nvSpPr>
        <xdr:spPr>
          <a:xfrm>
            <a:off x="2222334" y="3946194"/>
            <a:ext cx="64328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13" name="Rectangle 12"/>
          <xdr:cNvSpPr/>
        </xdr:nvSpPr>
        <xdr:spPr>
          <a:xfrm>
            <a:off x="3112724" y="2538985"/>
            <a:ext cx="3038694" cy="385889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4" name="TextBox 57"/>
          <xdr:cNvSpPr txBox="1"/>
        </xdr:nvSpPr>
        <xdr:spPr>
          <a:xfrm>
            <a:off x="3153186" y="1220731"/>
            <a:ext cx="3376527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MBP::PAR-1 (aa 1-482, T325E)</a:t>
            </a:r>
          </a:p>
        </xdr:txBody>
      </xdr:sp>
      <xdr:sp macro="" textlink="">
        <xdr:nvSpPr>
          <xdr:cNvPr id="15" name="TextBox 58"/>
          <xdr:cNvSpPr txBox="1"/>
        </xdr:nvSpPr>
        <xdr:spPr>
          <a:xfrm>
            <a:off x="2051765" y="1894436"/>
            <a:ext cx="64989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8</xdr:col>
      <xdr:colOff>596238</xdr:colOff>
      <xdr:row>27</xdr:row>
      <xdr:rowOff>87777</xdr:rowOff>
    </xdr:to>
    <xdr:grpSp>
      <xdr:nvGrpSpPr>
        <xdr:cNvPr id="2" name="Group 1"/>
        <xdr:cNvGrpSpPr/>
      </xdr:nvGrpSpPr>
      <xdr:grpSpPr>
        <a:xfrm>
          <a:off x="607786" y="544286"/>
          <a:ext cx="4850738" cy="4442062"/>
          <a:chOff x="6516254" y="1142893"/>
          <a:chExt cx="4863438" cy="4507377"/>
        </a:xfrm>
      </xdr:grpSpPr>
      <xdr:pic>
        <xdr:nvPicPr>
          <xdr:cNvPr id="3" name="Picture 2"/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30184" t="32314" r="17209" b="7098"/>
          <a:stretch/>
        </xdr:blipFill>
        <xdr:spPr>
          <a:xfrm>
            <a:off x="6516254" y="1169055"/>
            <a:ext cx="4863438" cy="4481215"/>
          </a:xfrm>
          <a:prstGeom prst="rect">
            <a:avLst/>
          </a:prstGeom>
        </xdr:spPr>
      </xdr:pic>
      <xdr:sp macro="" textlink="">
        <xdr:nvSpPr>
          <xdr:cNvPr id="4" name="TextBox 60"/>
          <xdr:cNvSpPr txBox="1"/>
        </xdr:nvSpPr>
        <xdr:spPr>
          <a:xfrm>
            <a:off x="6555192" y="2322049"/>
            <a:ext cx="64328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130</a:t>
            </a:r>
          </a:p>
        </xdr:txBody>
      </xdr:sp>
      <xdr:sp macro="" textlink="">
        <xdr:nvSpPr>
          <xdr:cNvPr id="5" name="TextBox 61"/>
          <xdr:cNvSpPr txBox="1"/>
        </xdr:nvSpPr>
        <xdr:spPr>
          <a:xfrm>
            <a:off x="6556733" y="2122594"/>
            <a:ext cx="64174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250</a:t>
            </a:r>
          </a:p>
        </xdr:txBody>
      </xdr:sp>
      <xdr:sp macro="" textlink="">
        <xdr:nvSpPr>
          <xdr:cNvPr id="6" name="TextBox 63"/>
          <xdr:cNvSpPr txBox="1"/>
        </xdr:nvSpPr>
        <xdr:spPr>
          <a:xfrm>
            <a:off x="6680270" y="2847036"/>
            <a:ext cx="64328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70</a:t>
            </a:r>
          </a:p>
        </xdr:txBody>
      </xdr:sp>
      <xdr:sp macro="" textlink="">
        <xdr:nvSpPr>
          <xdr:cNvPr id="7" name="TextBox 64"/>
          <xdr:cNvSpPr txBox="1"/>
        </xdr:nvSpPr>
        <xdr:spPr>
          <a:xfrm>
            <a:off x="6570979" y="2610637"/>
            <a:ext cx="64174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100</a:t>
            </a:r>
          </a:p>
        </xdr:txBody>
      </xdr:sp>
      <xdr:sp macro="" textlink="">
        <xdr:nvSpPr>
          <xdr:cNvPr id="8" name="TextBox 65"/>
          <xdr:cNvSpPr txBox="1"/>
        </xdr:nvSpPr>
        <xdr:spPr>
          <a:xfrm>
            <a:off x="6685279" y="3624726"/>
            <a:ext cx="64328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35</a:t>
            </a:r>
          </a:p>
        </xdr:txBody>
      </xdr:sp>
      <xdr:sp macro="" textlink="">
        <xdr:nvSpPr>
          <xdr:cNvPr id="9" name="TextBox 66"/>
          <xdr:cNvSpPr txBox="1"/>
        </xdr:nvSpPr>
        <xdr:spPr>
          <a:xfrm>
            <a:off x="6557519" y="3138946"/>
            <a:ext cx="64174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55</a:t>
            </a:r>
          </a:p>
        </xdr:txBody>
      </xdr:sp>
      <xdr:sp macro="" textlink="">
        <xdr:nvSpPr>
          <xdr:cNvPr id="10" name="TextBox 67"/>
          <xdr:cNvSpPr txBox="1"/>
        </xdr:nvSpPr>
        <xdr:spPr>
          <a:xfrm>
            <a:off x="6765396" y="4800397"/>
            <a:ext cx="64328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10</a:t>
            </a:r>
          </a:p>
        </xdr:txBody>
      </xdr:sp>
      <xdr:sp macro="" textlink="">
        <xdr:nvSpPr>
          <xdr:cNvPr id="11" name="TextBox 68"/>
          <xdr:cNvSpPr txBox="1"/>
        </xdr:nvSpPr>
        <xdr:spPr>
          <a:xfrm>
            <a:off x="6748468" y="4379273"/>
            <a:ext cx="64174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15</a:t>
            </a:r>
          </a:p>
        </xdr:txBody>
      </xdr:sp>
      <xdr:sp macro="" textlink="">
        <xdr:nvSpPr>
          <xdr:cNvPr id="12" name="TextBox 69"/>
          <xdr:cNvSpPr txBox="1"/>
        </xdr:nvSpPr>
        <xdr:spPr>
          <a:xfrm>
            <a:off x="6686823" y="3868356"/>
            <a:ext cx="643283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25</a:t>
            </a:r>
          </a:p>
        </xdr:txBody>
      </xdr:sp>
      <xdr:sp macro="" textlink="">
        <xdr:nvSpPr>
          <xdr:cNvPr id="13" name="Rectangle 12"/>
          <xdr:cNvSpPr/>
        </xdr:nvSpPr>
        <xdr:spPr>
          <a:xfrm>
            <a:off x="7446303" y="3115278"/>
            <a:ext cx="3591151" cy="509448"/>
          </a:xfrm>
          <a:prstGeom prst="rect">
            <a:avLst/>
          </a:prstGeom>
          <a:noFill/>
          <a:ln w="19050"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en-US"/>
          </a:p>
        </xdr:txBody>
      </xdr:sp>
      <xdr:sp macro="" textlink="">
        <xdr:nvSpPr>
          <xdr:cNvPr id="14" name="TextBox 71"/>
          <xdr:cNvSpPr txBox="1"/>
        </xdr:nvSpPr>
        <xdr:spPr>
          <a:xfrm>
            <a:off x="7497603" y="1142893"/>
            <a:ext cx="3539852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6xHis::MBP::MEX-5 (aa aa 445-468)</a:t>
            </a:r>
          </a:p>
        </xdr:txBody>
      </xdr:sp>
      <xdr:sp macro="" textlink="">
        <xdr:nvSpPr>
          <xdr:cNvPr id="15" name="TextBox 72"/>
          <xdr:cNvSpPr txBox="1"/>
        </xdr:nvSpPr>
        <xdr:spPr>
          <a:xfrm>
            <a:off x="6516254" y="1816598"/>
            <a:ext cx="649891" cy="338554"/>
          </a:xfrm>
          <a:prstGeom prst="rect">
            <a:avLst/>
          </a:prstGeom>
          <a:noFill/>
        </xdr:spPr>
        <xdr:txBody>
          <a:bodyPr wrap="square" rtlCol="0">
            <a:spAutoFit/>
          </a:bodyPr>
          <a:lstStyle>
            <a:defPPr>
              <a:defRPr lang="en-US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n-US" sz="1600">
                <a:latin typeface="Arial" panose="020B0604020202020204" pitchFamily="34" charset="0"/>
                <a:cs typeface="Arial" panose="020B0604020202020204" pitchFamily="34" charset="0"/>
              </a:rPr>
              <a:t>kDa</a:t>
            </a:r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Data/manuscripts/DAF-16/qPCR%20data%20from%20Hanna/Nat.comm.revision/Analysis_plate1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Data/manuscripts/DAF-16/qPCR%20data%20from%20Hanna/Nat.comm.revision/Analysis_plate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Data/manuscripts/DAF-16/qPCR%20data%20from%20Hanna/Nat.comm.revision/Analysis_plate3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Data/manuscripts/DAF-16/qPCR%20data%20from%20Hanna/Nat.comm.revision/Analysis_zfh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Data/manuscripts/DAF-16/qPCR%20data%20from%20Hanna/Nat.comm.revision/Analysis_par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te 1 raw"/>
      <sheetName val="analysis"/>
    </sheetNames>
    <sheetDataSet>
      <sheetData sheetId="0">
        <row r="3">
          <cell r="C3" t="str">
            <v>A1</v>
          </cell>
          <cell r="D3" t="str">
            <v>Sample 1</v>
          </cell>
        </row>
        <row r="4">
          <cell r="C4" t="str">
            <v>A2</v>
          </cell>
          <cell r="D4" t="str">
            <v>Sample 2</v>
          </cell>
        </row>
        <row r="5">
          <cell r="C5" t="str">
            <v>A3</v>
          </cell>
          <cell r="D5" t="str">
            <v>Sample 3</v>
          </cell>
        </row>
        <row r="6">
          <cell r="C6" t="str">
            <v>A4</v>
          </cell>
          <cell r="D6" t="str">
            <v>Sample 4</v>
          </cell>
        </row>
        <row r="7">
          <cell r="C7" t="str">
            <v>A5</v>
          </cell>
          <cell r="D7" t="str">
            <v>Sample 5</v>
          </cell>
        </row>
        <row r="8">
          <cell r="C8" t="str">
            <v>A6</v>
          </cell>
          <cell r="D8" t="str">
            <v>Sample 6</v>
          </cell>
        </row>
        <row r="9">
          <cell r="C9" t="str">
            <v>A7</v>
          </cell>
          <cell r="D9" t="str">
            <v>Sample 7</v>
          </cell>
        </row>
        <row r="10">
          <cell r="C10" t="str">
            <v>A8</v>
          </cell>
          <cell r="D10" t="str">
            <v>Sample 8</v>
          </cell>
        </row>
        <row r="11">
          <cell r="C11" t="str">
            <v>A9</v>
          </cell>
          <cell r="D11" t="str">
            <v>Sample 9</v>
          </cell>
        </row>
        <row r="12">
          <cell r="C12" t="str">
            <v>A10</v>
          </cell>
          <cell r="D12" t="str">
            <v>Sample 10</v>
          </cell>
        </row>
        <row r="13">
          <cell r="C13" t="str">
            <v>A11</v>
          </cell>
          <cell r="D13" t="str">
            <v>Sample 11</v>
          </cell>
        </row>
        <row r="14">
          <cell r="C14" t="str">
            <v>A12</v>
          </cell>
          <cell r="D14" t="str">
            <v>Sample 12</v>
          </cell>
        </row>
        <row r="15">
          <cell r="C15" t="str">
            <v>A13</v>
          </cell>
          <cell r="D15" t="str">
            <v>Sample 13</v>
          </cell>
        </row>
        <row r="16">
          <cell r="C16" t="str">
            <v>A14</v>
          </cell>
          <cell r="D16" t="str">
            <v>Sample 14</v>
          </cell>
        </row>
        <row r="17">
          <cell r="C17" t="str">
            <v>A15</v>
          </cell>
          <cell r="D17" t="str">
            <v>Sample 15</v>
          </cell>
        </row>
        <row r="18">
          <cell r="C18" t="str">
            <v>A16</v>
          </cell>
          <cell r="D18" t="str">
            <v>Sample 16</v>
          </cell>
        </row>
        <row r="19">
          <cell r="C19" t="str">
            <v>A17</v>
          </cell>
          <cell r="D19" t="str">
            <v>Sample 17</v>
          </cell>
        </row>
        <row r="20">
          <cell r="C20" t="str">
            <v>A18</v>
          </cell>
          <cell r="D20" t="str">
            <v>Sample 18</v>
          </cell>
        </row>
        <row r="21">
          <cell r="C21" t="str">
            <v>A19</v>
          </cell>
          <cell r="D21" t="str">
            <v>Sample 19</v>
          </cell>
        </row>
        <row r="22">
          <cell r="C22" t="str">
            <v>A20</v>
          </cell>
          <cell r="D22" t="str">
            <v>Sample 20</v>
          </cell>
        </row>
        <row r="23">
          <cell r="C23" t="str">
            <v>A21</v>
          </cell>
          <cell r="D23" t="str">
            <v>Sample 21</v>
          </cell>
        </row>
        <row r="24">
          <cell r="C24" t="str">
            <v>A22</v>
          </cell>
          <cell r="D24" t="str">
            <v>Sample 22</v>
          </cell>
        </row>
        <row r="25">
          <cell r="C25" t="str">
            <v>A23</v>
          </cell>
          <cell r="D25" t="str">
            <v>Sample 23</v>
          </cell>
        </row>
        <row r="26">
          <cell r="C26" t="str">
            <v>A24</v>
          </cell>
          <cell r="D26" t="str">
            <v>Sample 24</v>
          </cell>
        </row>
        <row r="27">
          <cell r="C27" t="str">
            <v>B1</v>
          </cell>
          <cell r="D27" t="str">
            <v>Sample 25</v>
          </cell>
        </row>
        <row r="28">
          <cell r="C28" t="str">
            <v>B2</v>
          </cell>
          <cell r="D28" t="str">
            <v>Sample 26</v>
          </cell>
          <cell r="E28">
            <v>20.82</v>
          </cell>
        </row>
        <row r="29">
          <cell r="C29" t="str">
            <v>B3</v>
          </cell>
          <cell r="D29" t="str">
            <v>Sample 27</v>
          </cell>
          <cell r="E29">
            <v>20.58</v>
          </cell>
        </row>
        <row r="30">
          <cell r="C30" t="str">
            <v>B4</v>
          </cell>
          <cell r="D30" t="str">
            <v>Sample 28</v>
          </cell>
          <cell r="E30">
            <v>21.02</v>
          </cell>
        </row>
        <row r="31">
          <cell r="C31" t="str">
            <v>B5</v>
          </cell>
          <cell r="D31" t="str">
            <v>Sample 29</v>
          </cell>
          <cell r="E31">
            <v>21.09</v>
          </cell>
        </row>
        <row r="32">
          <cell r="C32" t="str">
            <v>B6</v>
          </cell>
          <cell r="D32" t="str">
            <v>Sample 30</v>
          </cell>
          <cell r="E32">
            <v>20.77</v>
          </cell>
        </row>
        <row r="33">
          <cell r="C33" t="str">
            <v>B7</v>
          </cell>
          <cell r="D33" t="str">
            <v>Sample 31</v>
          </cell>
          <cell r="E33">
            <v>19.64</v>
          </cell>
        </row>
        <row r="34">
          <cell r="C34" t="str">
            <v>B8</v>
          </cell>
          <cell r="D34" t="str">
            <v>Sample 32</v>
          </cell>
          <cell r="E34">
            <v>19.93</v>
          </cell>
        </row>
        <row r="35">
          <cell r="C35" t="str">
            <v>B9</v>
          </cell>
          <cell r="D35" t="str">
            <v>Sample 33</v>
          </cell>
          <cell r="E35">
            <v>20</v>
          </cell>
        </row>
        <row r="36">
          <cell r="C36" t="str">
            <v>B10</v>
          </cell>
          <cell r="D36" t="str">
            <v>Sample 34</v>
          </cell>
          <cell r="E36">
            <v>20.21</v>
          </cell>
        </row>
        <row r="37">
          <cell r="C37" t="str">
            <v>B11</v>
          </cell>
          <cell r="D37" t="str">
            <v>Sample 35</v>
          </cell>
          <cell r="E37">
            <v>19.73</v>
          </cell>
        </row>
        <row r="38">
          <cell r="C38" t="str">
            <v>B12</v>
          </cell>
          <cell r="D38" t="str">
            <v>Sample 36</v>
          </cell>
          <cell r="E38">
            <v>19.309999999999999</v>
          </cell>
        </row>
        <row r="39">
          <cell r="C39" t="str">
            <v>B13</v>
          </cell>
          <cell r="D39" t="str">
            <v>Sample 37</v>
          </cell>
          <cell r="E39">
            <v>19.440000000000001</v>
          </cell>
        </row>
        <row r="40">
          <cell r="C40" t="str">
            <v>B14</v>
          </cell>
          <cell r="D40" t="str">
            <v>Sample 38</v>
          </cell>
          <cell r="E40">
            <v>20.68</v>
          </cell>
        </row>
        <row r="41">
          <cell r="C41" t="str">
            <v>B15</v>
          </cell>
          <cell r="D41" t="str">
            <v>Sample 39</v>
          </cell>
          <cell r="E41">
            <v>20.059999999999999</v>
          </cell>
        </row>
        <row r="42">
          <cell r="C42" t="str">
            <v>B16</v>
          </cell>
          <cell r="D42" t="str">
            <v>Sample 40</v>
          </cell>
          <cell r="E42">
            <v>19.97</v>
          </cell>
        </row>
        <row r="43">
          <cell r="C43" t="str">
            <v>B17</v>
          </cell>
          <cell r="D43" t="str">
            <v>Sample 41</v>
          </cell>
          <cell r="E43">
            <v>18.86</v>
          </cell>
        </row>
        <row r="44">
          <cell r="C44" t="str">
            <v>B18</v>
          </cell>
          <cell r="D44" t="str">
            <v>Sample 42</v>
          </cell>
          <cell r="E44">
            <v>17.25</v>
          </cell>
        </row>
        <row r="45">
          <cell r="C45" t="str">
            <v>B19</v>
          </cell>
          <cell r="D45" t="str">
            <v>Sample 43</v>
          </cell>
          <cell r="E45">
            <v>16.47</v>
          </cell>
        </row>
        <row r="46">
          <cell r="C46" t="str">
            <v>B20</v>
          </cell>
          <cell r="D46" t="str">
            <v>Sample 44</v>
          </cell>
          <cell r="E46">
            <v>16.18</v>
          </cell>
        </row>
        <row r="47">
          <cell r="C47" t="str">
            <v>B21</v>
          </cell>
          <cell r="D47" t="str">
            <v>Sample 45</v>
          </cell>
          <cell r="E47">
            <v>16.690000000000001</v>
          </cell>
        </row>
        <row r="48">
          <cell r="C48" t="str">
            <v>B22</v>
          </cell>
          <cell r="D48" t="str">
            <v>Sample 46</v>
          </cell>
        </row>
        <row r="49">
          <cell r="C49" t="str">
            <v>B23</v>
          </cell>
          <cell r="D49" t="str">
            <v>Sample 47</v>
          </cell>
        </row>
        <row r="50">
          <cell r="C50" t="str">
            <v>B24</v>
          </cell>
          <cell r="D50" t="str">
            <v>Sample 48</v>
          </cell>
        </row>
        <row r="51">
          <cell r="C51" t="str">
            <v>C1</v>
          </cell>
          <cell r="D51" t="str">
            <v>Sample 49</v>
          </cell>
        </row>
        <row r="52">
          <cell r="C52" t="str">
            <v>C2</v>
          </cell>
          <cell r="D52" t="str">
            <v>Sample 50</v>
          </cell>
          <cell r="E52">
            <v>20.9</v>
          </cell>
        </row>
        <row r="53">
          <cell r="C53" t="str">
            <v>C3</v>
          </cell>
          <cell r="D53" t="str">
            <v>Sample 51</v>
          </cell>
          <cell r="E53">
            <v>20.329999999999998</v>
          </cell>
        </row>
        <row r="54">
          <cell r="C54" t="str">
            <v>C4</v>
          </cell>
          <cell r="D54" t="str">
            <v>Sample 52</v>
          </cell>
          <cell r="E54">
            <v>21.01</v>
          </cell>
        </row>
        <row r="55">
          <cell r="C55" t="str">
            <v>C5</v>
          </cell>
          <cell r="D55" t="str">
            <v>Sample 53</v>
          </cell>
          <cell r="E55">
            <v>20.81</v>
          </cell>
        </row>
        <row r="56">
          <cell r="C56" t="str">
            <v>C6</v>
          </cell>
          <cell r="D56" t="str">
            <v>Sample 54</v>
          </cell>
          <cell r="E56">
            <v>20.82</v>
          </cell>
        </row>
        <row r="57">
          <cell r="C57" t="str">
            <v>C7</v>
          </cell>
          <cell r="D57" t="str">
            <v>Sample 55</v>
          </cell>
          <cell r="E57">
            <v>20.05</v>
          </cell>
        </row>
        <row r="58">
          <cell r="C58" t="str">
            <v>C8</v>
          </cell>
          <cell r="D58" t="str">
            <v>Sample 56</v>
          </cell>
          <cell r="E58">
            <v>20.079999999999998</v>
          </cell>
        </row>
        <row r="59">
          <cell r="C59" t="str">
            <v>C9</v>
          </cell>
          <cell r="D59" t="str">
            <v>Sample 57</v>
          </cell>
          <cell r="E59">
            <v>20.16</v>
          </cell>
        </row>
        <row r="60">
          <cell r="C60" t="str">
            <v>C10</v>
          </cell>
          <cell r="D60" t="str">
            <v>Sample 58</v>
          </cell>
          <cell r="E60">
            <v>21.43</v>
          </cell>
        </row>
        <row r="61">
          <cell r="C61" t="str">
            <v>C11</v>
          </cell>
          <cell r="D61" t="str">
            <v>Sample 59</v>
          </cell>
          <cell r="E61">
            <v>24.53</v>
          </cell>
        </row>
        <row r="62">
          <cell r="C62" t="str">
            <v>C12</v>
          </cell>
          <cell r="D62" t="str">
            <v>Sample 60</v>
          </cell>
          <cell r="E62">
            <v>19.13</v>
          </cell>
        </row>
        <row r="63">
          <cell r="C63" t="str">
            <v>C13</v>
          </cell>
          <cell r="D63" t="str">
            <v>Sample 61</v>
          </cell>
          <cell r="E63">
            <v>19.57</v>
          </cell>
        </row>
        <row r="64">
          <cell r="C64" t="str">
            <v>C14</v>
          </cell>
          <cell r="D64" t="str">
            <v>Sample 62</v>
          </cell>
          <cell r="E64">
            <v>20.45</v>
          </cell>
        </row>
        <row r="65">
          <cell r="C65" t="str">
            <v>C15</v>
          </cell>
          <cell r="D65" t="str">
            <v>Sample 63</v>
          </cell>
          <cell r="E65">
            <v>19.78</v>
          </cell>
        </row>
        <row r="66">
          <cell r="C66" t="str">
            <v>C16</v>
          </cell>
          <cell r="D66" t="str">
            <v>Sample 64</v>
          </cell>
          <cell r="E66">
            <v>19.72</v>
          </cell>
        </row>
        <row r="67">
          <cell r="C67" t="str">
            <v>C17</v>
          </cell>
          <cell r="D67" t="str">
            <v>Sample 65</v>
          </cell>
          <cell r="E67">
            <v>19.61</v>
          </cell>
        </row>
        <row r="68">
          <cell r="C68" t="str">
            <v>C18</v>
          </cell>
          <cell r="D68" t="str">
            <v>Sample 66</v>
          </cell>
          <cell r="E68">
            <v>17.28</v>
          </cell>
        </row>
        <row r="69">
          <cell r="C69" t="str">
            <v>C19</v>
          </cell>
          <cell r="D69" t="str">
            <v>Sample 67</v>
          </cell>
          <cell r="E69">
            <v>16.48</v>
          </cell>
        </row>
        <row r="70">
          <cell r="C70" t="str">
            <v>C20</v>
          </cell>
          <cell r="D70" t="str">
            <v>Sample 68</v>
          </cell>
          <cell r="E70">
            <v>16.82</v>
          </cell>
        </row>
        <row r="71">
          <cell r="C71" t="str">
            <v>C21</v>
          </cell>
          <cell r="D71" t="str">
            <v>Sample 69</v>
          </cell>
          <cell r="E71">
            <v>17.02</v>
          </cell>
        </row>
        <row r="72">
          <cell r="C72" t="str">
            <v>C22</v>
          </cell>
          <cell r="D72" t="str">
            <v>Sample 70</v>
          </cell>
        </row>
        <row r="73">
          <cell r="C73" t="str">
            <v>C23</v>
          </cell>
          <cell r="D73" t="str">
            <v>Sample 71</v>
          </cell>
        </row>
        <row r="74">
          <cell r="C74" t="str">
            <v>C24</v>
          </cell>
          <cell r="D74" t="str">
            <v>Sample 72</v>
          </cell>
        </row>
        <row r="75">
          <cell r="C75" t="str">
            <v>D1</v>
          </cell>
          <cell r="D75" t="str">
            <v>Sample 73</v>
          </cell>
        </row>
        <row r="76">
          <cell r="C76" t="str">
            <v>D2</v>
          </cell>
          <cell r="D76" t="str">
            <v>Sample 74</v>
          </cell>
          <cell r="E76">
            <v>20.82</v>
          </cell>
        </row>
        <row r="77">
          <cell r="C77" t="str">
            <v>D3</v>
          </cell>
          <cell r="D77" t="str">
            <v>Sample 75</v>
          </cell>
          <cell r="E77">
            <v>19.88</v>
          </cell>
        </row>
        <row r="78">
          <cell r="C78" t="str">
            <v>D4</v>
          </cell>
          <cell r="D78" t="str">
            <v>Sample 76</v>
          </cell>
          <cell r="E78">
            <v>21.07</v>
          </cell>
        </row>
        <row r="79">
          <cell r="C79" t="str">
            <v>D5</v>
          </cell>
          <cell r="D79" t="str">
            <v>Sample 77</v>
          </cell>
          <cell r="E79">
            <v>20.84</v>
          </cell>
        </row>
        <row r="80">
          <cell r="C80" t="str">
            <v>D6</v>
          </cell>
          <cell r="D80" t="str">
            <v>Sample 78</v>
          </cell>
          <cell r="E80">
            <v>20.65</v>
          </cell>
        </row>
        <row r="81">
          <cell r="C81" t="str">
            <v>D7</v>
          </cell>
          <cell r="D81" t="str">
            <v>Sample 79</v>
          </cell>
          <cell r="E81">
            <v>19.899999999999999</v>
          </cell>
        </row>
        <row r="82">
          <cell r="C82" t="str">
            <v>D8</v>
          </cell>
          <cell r="D82" t="str">
            <v>Sample 80</v>
          </cell>
          <cell r="E82">
            <v>19.940000000000001</v>
          </cell>
        </row>
        <row r="83">
          <cell r="C83" t="str">
            <v>D9</v>
          </cell>
          <cell r="D83" t="str">
            <v>Sample 81</v>
          </cell>
          <cell r="E83">
            <v>19.600000000000001</v>
          </cell>
        </row>
        <row r="84">
          <cell r="C84" t="str">
            <v>D10</v>
          </cell>
          <cell r="D84" t="str">
            <v>Sample 82</v>
          </cell>
          <cell r="E84">
            <v>20.13</v>
          </cell>
        </row>
        <row r="85">
          <cell r="C85" t="str">
            <v>D11</v>
          </cell>
          <cell r="D85" t="str">
            <v>Sample 83</v>
          </cell>
          <cell r="E85">
            <v>19.8</v>
          </cell>
        </row>
        <row r="86">
          <cell r="C86" t="str">
            <v>D12</v>
          </cell>
          <cell r="D86" t="str">
            <v>Sample 84</v>
          </cell>
          <cell r="E86">
            <v>19.63</v>
          </cell>
        </row>
        <row r="87">
          <cell r="C87" t="str">
            <v>D13</v>
          </cell>
          <cell r="D87" t="str">
            <v>Sample 85</v>
          </cell>
          <cell r="E87">
            <v>19.79</v>
          </cell>
        </row>
        <row r="88">
          <cell r="C88" t="str">
            <v>D14</v>
          </cell>
          <cell r="D88" t="str">
            <v>Sample 86</v>
          </cell>
          <cell r="E88">
            <v>20.79</v>
          </cell>
        </row>
        <row r="89">
          <cell r="C89" t="str">
            <v>D15</v>
          </cell>
          <cell r="D89" t="str">
            <v>Sample 87</v>
          </cell>
          <cell r="E89">
            <v>20.13</v>
          </cell>
        </row>
        <row r="90">
          <cell r="C90" t="str">
            <v>D16</v>
          </cell>
          <cell r="D90" t="str">
            <v>Sample 88</v>
          </cell>
          <cell r="E90">
            <v>19.89</v>
          </cell>
        </row>
        <row r="91">
          <cell r="C91" t="str">
            <v>D17</v>
          </cell>
          <cell r="D91" t="str">
            <v>Sample 89</v>
          </cell>
          <cell r="E91">
            <v>19.97</v>
          </cell>
        </row>
        <row r="92">
          <cell r="C92" t="str">
            <v>D18</v>
          </cell>
          <cell r="D92" t="str">
            <v>Sample 90</v>
          </cell>
          <cell r="E92">
            <v>17.09</v>
          </cell>
        </row>
        <row r="93">
          <cell r="C93" t="str">
            <v>D19</v>
          </cell>
          <cell r="D93" t="str">
            <v>Sample 91</v>
          </cell>
          <cell r="E93">
            <v>16.309999999999999</v>
          </cell>
        </row>
        <row r="94">
          <cell r="C94" t="str">
            <v>D20</v>
          </cell>
          <cell r="D94" t="str">
            <v>Sample 92</v>
          </cell>
          <cell r="E94">
            <v>16.03</v>
          </cell>
        </row>
        <row r="95">
          <cell r="C95" t="str">
            <v>D21</v>
          </cell>
          <cell r="D95" t="str">
            <v>Sample 93</v>
          </cell>
          <cell r="E95">
            <v>16.489999999999998</v>
          </cell>
        </row>
        <row r="96">
          <cell r="C96" t="str">
            <v>D22</v>
          </cell>
          <cell r="D96" t="str">
            <v>Sample 94</v>
          </cell>
        </row>
        <row r="97">
          <cell r="C97" t="str">
            <v>D23</v>
          </cell>
          <cell r="D97" t="str">
            <v>Sample 95</v>
          </cell>
        </row>
        <row r="98">
          <cell r="C98" t="str">
            <v>D24</v>
          </cell>
          <cell r="D98" t="str">
            <v>Sample 96</v>
          </cell>
        </row>
        <row r="99">
          <cell r="C99" t="str">
            <v>E1</v>
          </cell>
          <cell r="D99" t="str">
            <v>Sample 97</v>
          </cell>
        </row>
        <row r="100">
          <cell r="C100" t="str">
            <v>E2</v>
          </cell>
          <cell r="D100" t="str">
            <v>Sample 98</v>
          </cell>
          <cell r="E100">
            <v>20.350000000000001</v>
          </cell>
        </row>
        <row r="101">
          <cell r="C101" t="str">
            <v>E3</v>
          </cell>
          <cell r="D101" t="str">
            <v>Sample 99</v>
          </cell>
          <cell r="E101">
            <v>20.010000000000002</v>
          </cell>
        </row>
        <row r="102">
          <cell r="C102" t="str">
            <v>E4</v>
          </cell>
          <cell r="D102" t="str">
            <v>Sample 100</v>
          </cell>
          <cell r="E102">
            <v>20.49</v>
          </cell>
        </row>
        <row r="103">
          <cell r="C103" t="str">
            <v>E5</v>
          </cell>
          <cell r="D103" t="str">
            <v>Sample 101</v>
          </cell>
          <cell r="E103">
            <v>20.49</v>
          </cell>
        </row>
        <row r="104">
          <cell r="C104" t="str">
            <v>E6</v>
          </cell>
          <cell r="D104" t="str">
            <v>Sample 102</v>
          </cell>
          <cell r="E104">
            <v>20.43</v>
          </cell>
        </row>
        <row r="105">
          <cell r="C105" t="str">
            <v>E7</v>
          </cell>
          <cell r="D105" t="str">
            <v>Sample 103</v>
          </cell>
          <cell r="E105">
            <v>20.04</v>
          </cell>
        </row>
        <row r="106">
          <cell r="C106" t="str">
            <v>E8</v>
          </cell>
          <cell r="D106" t="str">
            <v>Sample 104</v>
          </cell>
          <cell r="E106">
            <v>19.95</v>
          </cell>
        </row>
        <row r="107">
          <cell r="C107" t="str">
            <v>E9</v>
          </cell>
          <cell r="D107" t="str">
            <v>Sample 105</v>
          </cell>
          <cell r="E107">
            <v>19.7</v>
          </cell>
        </row>
        <row r="108">
          <cell r="C108" t="str">
            <v>E10</v>
          </cell>
          <cell r="D108" t="str">
            <v>Sample 106</v>
          </cell>
          <cell r="E108">
            <v>19.48</v>
          </cell>
        </row>
        <row r="109">
          <cell r="C109" t="str">
            <v>E11</v>
          </cell>
          <cell r="D109" t="str">
            <v>Sample 107</v>
          </cell>
          <cell r="E109">
            <v>19.149999999999999</v>
          </cell>
        </row>
        <row r="110">
          <cell r="C110" t="str">
            <v>E12</v>
          </cell>
          <cell r="D110" t="str">
            <v>Sample 108</v>
          </cell>
          <cell r="E110">
            <v>19.21</v>
          </cell>
        </row>
        <row r="111">
          <cell r="C111" t="str">
            <v>E13</v>
          </cell>
          <cell r="D111" t="str">
            <v>Sample 109</v>
          </cell>
          <cell r="E111">
            <v>19.32</v>
          </cell>
        </row>
        <row r="112">
          <cell r="C112" t="str">
            <v>E14</v>
          </cell>
          <cell r="D112" t="str">
            <v>Sample 110</v>
          </cell>
          <cell r="E112">
            <v>20.04</v>
          </cell>
        </row>
        <row r="113">
          <cell r="C113" t="str">
            <v>E15</v>
          </cell>
          <cell r="D113" t="str">
            <v>Sample 111</v>
          </cell>
          <cell r="E113">
            <v>19.489999999999998</v>
          </cell>
        </row>
        <row r="114">
          <cell r="C114" t="str">
            <v>E16</v>
          </cell>
          <cell r="D114" t="str">
            <v>Sample 112</v>
          </cell>
          <cell r="E114">
            <v>19.52</v>
          </cell>
        </row>
        <row r="115">
          <cell r="C115" t="str">
            <v>E17</v>
          </cell>
          <cell r="D115" t="str">
            <v>Sample 113</v>
          </cell>
          <cell r="E115">
            <v>19.47</v>
          </cell>
        </row>
        <row r="116">
          <cell r="C116" t="str">
            <v>E18</v>
          </cell>
          <cell r="D116" t="str">
            <v>Sample 114</v>
          </cell>
          <cell r="E116">
            <v>16.82</v>
          </cell>
        </row>
        <row r="117">
          <cell r="C117" t="str">
            <v>E19</v>
          </cell>
          <cell r="D117" t="str">
            <v>Sample 115</v>
          </cell>
          <cell r="E117">
            <v>16.09</v>
          </cell>
        </row>
        <row r="118">
          <cell r="C118" t="str">
            <v>E20</v>
          </cell>
          <cell r="D118" t="str">
            <v>Sample 116</v>
          </cell>
          <cell r="E118">
            <v>15.99</v>
          </cell>
        </row>
        <row r="119">
          <cell r="C119" t="str">
            <v>E21</v>
          </cell>
          <cell r="D119" t="str">
            <v>Sample 117</v>
          </cell>
          <cell r="E119">
            <v>16.07</v>
          </cell>
        </row>
        <row r="120">
          <cell r="C120" t="str">
            <v>E22</v>
          </cell>
          <cell r="D120" t="str">
            <v>Sample 118</v>
          </cell>
        </row>
        <row r="121">
          <cell r="C121" t="str">
            <v>E23</v>
          </cell>
          <cell r="D121" t="str">
            <v>Sample 119</v>
          </cell>
        </row>
        <row r="122">
          <cell r="C122" t="str">
            <v>E24</v>
          </cell>
          <cell r="D122" t="str">
            <v>Sample 120</v>
          </cell>
        </row>
        <row r="123">
          <cell r="C123" t="str">
            <v>F1</v>
          </cell>
          <cell r="D123" t="str">
            <v>Sample 121</v>
          </cell>
        </row>
        <row r="124">
          <cell r="C124" t="str">
            <v>F2</v>
          </cell>
          <cell r="D124" t="str">
            <v>Sample 122</v>
          </cell>
          <cell r="E124">
            <v>20.350000000000001</v>
          </cell>
        </row>
        <row r="125">
          <cell r="C125" t="str">
            <v>F3</v>
          </cell>
          <cell r="D125" t="str">
            <v>Sample 123</v>
          </cell>
          <cell r="E125">
            <v>19.53</v>
          </cell>
        </row>
        <row r="126">
          <cell r="C126" t="str">
            <v>F4</v>
          </cell>
          <cell r="D126" t="str">
            <v>Sample 124</v>
          </cell>
          <cell r="E126">
            <v>20.61</v>
          </cell>
        </row>
        <row r="127">
          <cell r="C127" t="str">
            <v>F5</v>
          </cell>
          <cell r="D127" t="str">
            <v>Sample 125</v>
          </cell>
          <cell r="E127">
            <v>20.07</v>
          </cell>
        </row>
        <row r="128">
          <cell r="C128" t="str">
            <v>F6</v>
          </cell>
          <cell r="D128" t="str">
            <v>Sample 126</v>
          </cell>
          <cell r="E128">
            <v>20.66</v>
          </cell>
        </row>
        <row r="129">
          <cell r="C129" t="str">
            <v>F7</v>
          </cell>
          <cell r="D129" t="str">
            <v>Sample 127</v>
          </cell>
          <cell r="E129">
            <v>20.2</v>
          </cell>
        </row>
        <row r="130">
          <cell r="C130" t="str">
            <v>F8</v>
          </cell>
          <cell r="D130" t="str">
            <v>Sample 128</v>
          </cell>
          <cell r="E130">
            <v>20.21</v>
          </cell>
        </row>
        <row r="131">
          <cell r="C131" t="str">
            <v>F9</v>
          </cell>
          <cell r="D131" t="str">
            <v>Sample 129</v>
          </cell>
          <cell r="E131">
            <v>20.21</v>
          </cell>
        </row>
        <row r="132">
          <cell r="C132" t="str">
            <v>F10</v>
          </cell>
          <cell r="D132" t="str">
            <v>Sample 130</v>
          </cell>
          <cell r="E132">
            <v>19.02</v>
          </cell>
        </row>
        <row r="133">
          <cell r="C133" t="str">
            <v>F11</v>
          </cell>
          <cell r="D133" t="str">
            <v>Sample 131</v>
          </cell>
          <cell r="E133">
            <v>18.59</v>
          </cell>
        </row>
        <row r="134">
          <cell r="C134" t="str">
            <v>F12</v>
          </cell>
          <cell r="D134" t="str">
            <v>Sample 132</v>
          </cell>
          <cell r="E134">
            <v>18.54</v>
          </cell>
        </row>
        <row r="135">
          <cell r="C135" t="str">
            <v>F13</v>
          </cell>
          <cell r="D135" t="str">
            <v>Sample 133</v>
          </cell>
          <cell r="E135">
            <v>18.670000000000002</v>
          </cell>
        </row>
        <row r="136">
          <cell r="C136" t="str">
            <v>F14</v>
          </cell>
          <cell r="D136" t="str">
            <v>Sample 134</v>
          </cell>
          <cell r="E136">
            <v>20.27</v>
          </cell>
        </row>
        <row r="137">
          <cell r="C137" t="str">
            <v>F15</v>
          </cell>
          <cell r="D137" t="str">
            <v>Sample 135</v>
          </cell>
          <cell r="E137">
            <v>19.78</v>
          </cell>
        </row>
        <row r="138">
          <cell r="C138" t="str">
            <v>F16</v>
          </cell>
          <cell r="D138" t="str">
            <v>Sample 136</v>
          </cell>
          <cell r="E138">
            <v>19.8</v>
          </cell>
        </row>
        <row r="139">
          <cell r="C139" t="str">
            <v>F17</v>
          </cell>
          <cell r="D139" t="str">
            <v>Sample 137</v>
          </cell>
          <cell r="E139">
            <v>19.78</v>
          </cell>
        </row>
        <row r="140">
          <cell r="C140" t="str">
            <v>F18</v>
          </cell>
          <cell r="D140" t="str">
            <v>Sample 138</v>
          </cell>
          <cell r="E140">
            <v>16.98</v>
          </cell>
        </row>
        <row r="141">
          <cell r="C141" t="str">
            <v>F19</v>
          </cell>
          <cell r="D141" t="str">
            <v>Sample 139</v>
          </cell>
          <cell r="E141">
            <v>16.23</v>
          </cell>
        </row>
        <row r="142">
          <cell r="C142" t="str">
            <v>F20</v>
          </cell>
          <cell r="D142" t="str">
            <v>Sample 140</v>
          </cell>
          <cell r="E142">
            <v>16.260000000000002</v>
          </cell>
        </row>
        <row r="143">
          <cell r="C143" t="str">
            <v>F21</v>
          </cell>
          <cell r="D143" t="str">
            <v>Sample 141</v>
          </cell>
          <cell r="E143">
            <v>15.89</v>
          </cell>
        </row>
        <row r="144">
          <cell r="C144" t="str">
            <v>F22</v>
          </cell>
          <cell r="D144" t="str">
            <v>Sample 142</v>
          </cell>
        </row>
        <row r="145">
          <cell r="C145" t="str">
            <v>F23</v>
          </cell>
          <cell r="D145" t="str">
            <v>Sample 143</v>
          </cell>
        </row>
        <row r="146">
          <cell r="C146" t="str">
            <v>F24</v>
          </cell>
          <cell r="D146" t="str">
            <v>Sample 144</v>
          </cell>
        </row>
        <row r="147">
          <cell r="C147" t="str">
            <v>G1</v>
          </cell>
          <cell r="D147" t="str">
            <v>Sample 145</v>
          </cell>
        </row>
        <row r="148">
          <cell r="C148" t="str">
            <v>G2</v>
          </cell>
          <cell r="D148" t="str">
            <v>Sample 146</v>
          </cell>
          <cell r="E148">
            <v>20.149999999999999</v>
          </cell>
        </row>
        <row r="149">
          <cell r="C149" t="str">
            <v>G3</v>
          </cell>
          <cell r="D149" t="str">
            <v>Sample 147</v>
          </cell>
          <cell r="E149">
            <v>19.86</v>
          </cell>
        </row>
        <row r="150">
          <cell r="C150" t="str">
            <v>G4</v>
          </cell>
          <cell r="D150" t="str">
            <v>Sample 148</v>
          </cell>
          <cell r="E150">
            <v>20</v>
          </cell>
        </row>
        <row r="151">
          <cell r="C151" t="str">
            <v>G5</v>
          </cell>
          <cell r="D151" t="str">
            <v>Sample 149</v>
          </cell>
          <cell r="E151">
            <v>19.989999999999998</v>
          </cell>
        </row>
        <row r="152">
          <cell r="C152" t="str">
            <v>G6</v>
          </cell>
          <cell r="D152" t="str">
            <v>Sample 150</v>
          </cell>
          <cell r="E152">
            <v>20.56</v>
          </cell>
        </row>
        <row r="153">
          <cell r="C153" t="str">
            <v>G7</v>
          </cell>
          <cell r="D153" t="str">
            <v>Sample 151</v>
          </cell>
          <cell r="E153">
            <v>20.260000000000002</v>
          </cell>
        </row>
        <row r="154">
          <cell r="C154" t="str">
            <v>G8</v>
          </cell>
          <cell r="D154" t="str">
            <v>Sample 152</v>
          </cell>
          <cell r="E154">
            <v>20.170000000000002</v>
          </cell>
        </row>
        <row r="155">
          <cell r="C155" t="str">
            <v>G9</v>
          </cell>
          <cell r="D155" t="str">
            <v>Sample 153</v>
          </cell>
          <cell r="E155">
            <v>20.16</v>
          </cell>
        </row>
        <row r="156">
          <cell r="C156" t="str">
            <v>G10</v>
          </cell>
          <cell r="D156" t="str">
            <v>Sample 154</v>
          </cell>
          <cell r="E156">
            <v>18.739999999999998</v>
          </cell>
        </row>
        <row r="157">
          <cell r="C157" t="str">
            <v>G11</v>
          </cell>
          <cell r="D157" t="str">
            <v>Sample 155</v>
          </cell>
          <cell r="E157">
            <v>18.5</v>
          </cell>
        </row>
        <row r="158">
          <cell r="C158" t="str">
            <v>G12</v>
          </cell>
          <cell r="D158" t="str">
            <v>Sample 156</v>
          </cell>
          <cell r="E158">
            <v>18.46</v>
          </cell>
        </row>
        <row r="159">
          <cell r="C159" t="str">
            <v>G13</v>
          </cell>
          <cell r="D159" t="str">
            <v>Sample 157</v>
          </cell>
          <cell r="E159">
            <v>18.43</v>
          </cell>
        </row>
        <row r="160">
          <cell r="C160" t="str">
            <v>G14</v>
          </cell>
          <cell r="D160" t="str">
            <v>Sample 158</v>
          </cell>
          <cell r="E160">
            <v>19.920000000000002</v>
          </cell>
        </row>
        <row r="161">
          <cell r="C161" t="str">
            <v>G15</v>
          </cell>
          <cell r="D161" t="str">
            <v>Sample 159</v>
          </cell>
          <cell r="E161">
            <v>19.48</v>
          </cell>
        </row>
        <row r="162">
          <cell r="C162" t="str">
            <v>G16</v>
          </cell>
          <cell r="D162" t="str">
            <v>Sample 160</v>
          </cell>
          <cell r="E162">
            <v>19.579999999999998</v>
          </cell>
        </row>
        <row r="163">
          <cell r="C163" t="str">
            <v>G17</v>
          </cell>
          <cell r="D163" t="str">
            <v>Sample 161</v>
          </cell>
          <cell r="E163">
            <v>19.63</v>
          </cell>
        </row>
        <row r="164">
          <cell r="C164" t="str">
            <v>G18</v>
          </cell>
          <cell r="D164" t="str">
            <v>Sample 162</v>
          </cell>
          <cell r="E164">
            <v>16.489999999999998</v>
          </cell>
        </row>
        <row r="165">
          <cell r="C165" t="str">
            <v>G19</v>
          </cell>
          <cell r="D165" t="str">
            <v>Sample 163</v>
          </cell>
          <cell r="E165">
            <v>16.18</v>
          </cell>
        </row>
        <row r="166">
          <cell r="C166" t="str">
            <v>G20</v>
          </cell>
          <cell r="D166" t="str">
            <v>Sample 164</v>
          </cell>
          <cell r="E166">
            <v>16.59</v>
          </cell>
        </row>
        <row r="167">
          <cell r="C167" t="str">
            <v>G21</v>
          </cell>
          <cell r="D167" t="str">
            <v>Sample 165</v>
          </cell>
          <cell r="E167">
            <v>16.27</v>
          </cell>
        </row>
        <row r="168">
          <cell r="C168" t="str">
            <v>G22</v>
          </cell>
          <cell r="D168" t="str">
            <v>Sample 166</v>
          </cell>
        </row>
        <row r="169">
          <cell r="C169" t="str">
            <v>G23</v>
          </cell>
          <cell r="D169" t="str">
            <v>Sample 167</v>
          </cell>
        </row>
        <row r="170">
          <cell r="C170" t="str">
            <v>G24</v>
          </cell>
          <cell r="D170" t="str">
            <v>Sample 168</v>
          </cell>
        </row>
        <row r="171">
          <cell r="C171" t="str">
            <v>H1</v>
          </cell>
          <cell r="D171" t="str">
            <v>Sample 169</v>
          </cell>
        </row>
        <row r="172">
          <cell r="C172" t="str">
            <v>H2</v>
          </cell>
          <cell r="D172" t="str">
            <v>Sample 170</v>
          </cell>
          <cell r="E172">
            <v>20.149999999999999</v>
          </cell>
        </row>
        <row r="173">
          <cell r="C173" t="str">
            <v>H3</v>
          </cell>
          <cell r="D173" t="str">
            <v>Sample 171</v>
          </cell>
          <cell r="E173">
            <v>19.829999999999998</v>
          </cell>
        </row>
        <row r="174">
          <cell r="C174" t="str">
            <v>H4</v>
          </cell>
          <cell r="D174" t="str">
            <v>Sample 172</v>
          </cell>
          <cell r="E174">
            <v>20.27</v>
          </cell>
        </row>
        <row r="175">
          <cell r="C175" t="str">
            <v>H5</v>
          </cell>
          <cell r="D175" t="str">
            <v>Sample 173</v>
          </cell>
          <cell r="E175">
            <v>19.78</v>
          </cell>
        </row>
        <row r="176">
          <cell r="C176" t="str">
            <v>H6</v>
          </cell>
          <cell r="D176" t="str">
            <v>Sample 174</v>
          </cell>
          <cell r="E176">
            <v>20.47</v>
          </cell>
        </row>
        <row r="177">
          <cell r="C177" t="str">
            <v>H7</v>
          </cell>
          <cell r="D177" t="str">
            <v>Sample 175</v>
          </cell>
          <cell r="E177">
            <v>19.989999999999998</v>
          </cell>
        </row>
        <row r="178">
          <cell r="C178" t="str">
            <v>H8</v>
          </cell>
          <cell r="D178" t="str">
            <v>Sample 176</v>
          </cell>
          <cell r="E178">
            <v>20.059999999999999</v>
          </cell>
        </row>
        <row r="179">
          <cell r="C179" t="str">
            <v>H9</v>
          </cell>
          <cell r="D179" t="str">
            <v>Sample 177</v>
          </cell>
          <cell r="E179">
            <v>20.079999999999998</v>
          </cell>
        </row>
        <row r="180">
          <cell r="C180" t="str">
            <v>H10</v>
          </cell>
          <cell r="D180" t="str">
            <v>Sample 178</v>
          </cell>
          <cell r="E180">
            <v>18.579999999999998</v>
          </cell>
        </row>
        <row r="181">
          <cell r="C181" t="str">
            <v>H11</v>
          </cell>
          <cell r="D181" t="str">
            <v>Sample 179</v>
          </cell>
          <cell r="E181">
            <v>18.18</v>
          </cell>
        </row>
        <row r="182">
          <cell r="C182" t="str">
            <v>H12</v>
          </cell>
          <cell r="D182" t="str">
            <v>Sample 180</v>
          </cell>
          <cell r="E182">
            <v>18.16</v>
          </cell>
        </row>
        <row r="183">
          <cell r="C183" t="str">
            <v>H13</v>
          </cell>
          <cell r="D183" t="str">
            <v>Sample 181</v>
          </cell>
          <cell r="E183">
            <v>18.170000000000002</v>
          </cell>
        </row>
        <row r="184">
          <cell r="C184" t="str">
            <v>H14</v>
          </cell>
          <cell r="D184" t="str">
            <v>Sample 182</v>
          </cell>
          <cell r="E184">
            <v>19.690000000000001</v>
          </cell>
        </row>
        <row r="185">
          <cell r="C185" t="str">
            <v>H15</v>
          </cell>
          <cell r="D185" t="str">
            <v>Sample 183</v>
          </cell>
          <cell r="E185">
            <v>19.239999999999998</v>
          </cell>
        </row>
        <row r="186">
          <cell r="C186" t="str">
            <v>H16</v>
          </cell>
          <cell r="D186" t="str">
            <v>Sample 184</v>
          </cell>
          <cell r="E186">
            <v>19.21</v>
          </cell>
        </row>
        <row r="187">
          <cell r="C187" t="str">
            <v>H17</v>
          </cell>
          <cell r="D187" t="str">
            <v>Sample 185</v>
          </cell>
          <cell r="E187">
            <v>19.25</v>
          </cell>
        </row>
        <row r="188">
          <cell r="C188" t="str">
            <v>H18</v>
          </cell>
          <cell r="D188" t="str">
            <v>Sample 186</v>
          </cell>
          <cell r="E188">
            <v>16.329999999999998</v>
          </cell>
        </row>
        <row r="189">
          <cell r="C189" t="str">
            <v>H19</v>
          </cell>
          <cell r="D189" t="str">
            <v>Sample 187</v>
          </cell>
          <cell r="E189">
            <v>15.9</v>
          </cell>
        </row>
        <row r="190">
          <cell r="C190" t="str">
            <v>H20</v>
          </cell>
          <cell r="D190" t="str">
            <v>Sample 188</v>
          </cell>
          <cell r="E190">
            <v>15.95</v>
          </cell>
        </row>
        <row r="191">
          <cell r="C191" t="str">
            <v>H21</v>
          </cell>
          <cell r="D191" t="str">
            <v>Sample 189</v>
          </cell>
          <cell r="E191">
            <v>15.94</v>
          </cell>
        </row>
        <row r="192">
          <cell r="C192" t="str">
            <v>H22</v>
          </cell>
          <cell r="D192" t="str">
            <v>Sample 190</v>
          </cell>
        </row>
        <row r="193">
          <cell r="C193" t="str">
            <v>H23</v>
          </cell>
          <cell r="D193" t="str">
            <v>Sample 191</v>
          </cell>
        </row>
        <row r="194">
          <cell r="C194" t="str">
            <v>H24</v>
          </cell>
          <cell r="D194" t="str">
            <v>Sample 192</v>
          </cell>
        </row>
        <row r="195">
          <cell r="C195" t="str">
            <v>I1</v>
          </cell>
          <cell r="D195" t="str">
            <v>Sample 193</v>
          </cell>
        </row>
        <row r="196">
          <cell r="C196" t="str">
            <v>I2</v>
          </cell>
          <cell r="D196" t="str">
            <v>Sample 194</v>
          </cell>
          <cell r="E196">
            <v>19.739999999999998</v>
          </cell>
        </row>
        <row r="197">
          <cell r="C197" t="str">
            <v>I3</v>
          </cell>
          <cell r="D197" t="str">
            <v>Sample 195</v>
          </cell>
          <cell r="E197">
            <v>21.81</v>
          </cell>
        </row>
        <row r="198">
          <cell r="C198" t="str">
            <v>I4</v>
          </cell>
          <cell r="D198" t="str">
            <v>Sample 196</v>
          </cell>
          <cell r="E198">
            <v>19.54</v>
          </cell>
        </row>
        <row r="199">
          <cell r="C199" t="str">
            <v>I5</v>
          </cell>
          <cell r="D199" t="str">
            <v>Sample 197</v>
          </cell>
          <cell r="E199">
            <v>19.61</v>
          </cell>
        </row>
        <row r="200">
          <cell r="C200" t="str">
            <v>I6</v>
          </cell>
          <cell r="D200" t="str">
            <v>Sample 198</v>
          </cell>
          <cell r="E200">
            <v>20.29</v>
          </cell>
        </row>
        <row r="201">
          <cell r="C201" t="str">
            <v>I7</v>
          </cell>
          <cell r="D201" t="str">
            <v>Sample 199</v>
          </cell>
          <cell r="E201">
            <v>20.190000000000001</v>
          </cell>
        </row>
        <row r="202">
          <cell r="C202" t="str">
            <v>I8</v>
          </cell>
          <cell r="D202" t="str">
            <v>Sample 200</v>
          </cell>
          <cell r="E202">
            <v>20.16</v>
          </cell>
        </row>
        <row r="203">
          <cell r="C203" t="str">
            <v>I9</v>
          </cell>
          <cell r="D203" t="str">
            <v>Sample 201</v>
          </cell>
          <cell r="E203">
            <v>20.09</v>
          </cell>
        </row>
        <row r="204">
          <cell r="C204" t="str">
            <v>I10</v>
          </cell>
          <cell r="D204" t="str">
            <v>Sample 202</v>
          </cell>
          <cell r="E204">
            <v>18.72</v>
          </cell>
        </row>
        <row r="205">
          <cell r="C205" t="str">
            <v>I11</v>
          </cell>
          <cell r="D205" t="str">
            <v>Sample 203</v>
          </cell>
          <cell r="E205">
            <v>18.12</v>
          </cell>
        </row>
        <row r="206">
          <cell r="C206" t="str">
            <v>I12</v>
          </cell>
          <cell r="D206" t="str">
            <v>Sample 204</v>
          </cell>
          <cell r="E206">
            <v>18.059999999999999</v>
          </cell>
        </row>
        <row r="207">
          <cell r="C207" t="str">
            <v>I13</v>
          </cell>
          <cell r="D207" t="str">
            <v>Sample 205</v>
          </cell>
          <cell r="E207">
            <v>18.13</v>
          </cell>
        </row>
        <row r="208">
          <cell r="C208" t="str">
            <v>I14</v>
          </cell>
          <cell r="D208" t="str">
            <v>Sample 206</v>
          </cell>
          <cell r="E208">
            <v>19.489999999999998</v>
          </cell>
        </row>
        <row r="209">
          <cell r="C209" t="str">
            <v>I15</v>
          </cell>
          <cell r="D209" t="str">
            <v>Sample 207</v>
          </cell>
          <cell r="E209">
            <v>19</v>
          </cell>
        </row>
        <row r="210">
          <cell r="C210" t="str">
            <v>I16</v>
          </cell>
          <cell r="D210" t="str">
            <v>Sample 208</v>
          </cell>
          <cell r="E210">
            <v>19.079999999999998</v>
          </cell>
        </row>
        <row r="211">
          <cell r="C211" t="str">
            <v>I17</v>
          </cell>
          <cell r="D211" t="str">
            <v>Sample 209</v>
          </cell>
          <cell r="E211">
            <v>19.09</v>
          </cell>
        </row>
        <row r="212">
          <cell r="C212" t="str">
            <v>I18</v>
          </cell>
          <cell r="D212" t="str">
            <v>Sample 210</v>
          </cell>
          <cell r="E212">
            <v>15.96</v>
          </cell>
        </row>
        <row r="213">
          <cell r="C213" t="str">
            <v>I19</v>
          </cell>
          <cell r="D213" t="str">
            <v>Sample 211</v>
          </cell>
          <cell r="E213">
            <v>15.82</v>
          </cell>
        </row>
        <row r="214">
          <cell r="C214" t="str">
            <v>I20</v>
          </cell>
          <cell r="D214" t="str">
            <v>Sample 212</v>
          </cell>
          <cell r="E214">
            <v>15.99</v>
          </cell>
        </row>
        <row r="215">
          <cell r="C215" t="str">
            <v>I21</v>
          </cell>
          <cell r="D215" t="str">
            <v>Sample 213</v>
          </cell>
          <cell r="E215">
            <v>15.88</v>
          </cell>
        </row>
        <row r="216">
          <cell r="C216" t="str">
            <v>I22</v>
          </cell>
          <cell r="D216" t="str">
            <v>Sample 214</v>
          </cell>
        </row>
        <row r="217">
          <cell r="C217" t="str">
            <v>I23</v>
          </cell>
          <cell r="D217" t="str">
            <v>Sample 215</v>
          </cell>
        </row>
        <row r="218">
          <cell r="C218" t="str">
            <v>I24</v>
          </cell>
          <cell r="D218" t="str">
            <v>Sample 216</v>
          </cell>
        </row>
        <row r="219">
          <cell r="C219" t="str">
            <v>J1</v>
          </cell>
          <cell r="D219" t="str">
            <v>Sample 217</v>
          </cell>
        </row>
        <row r="220">
          <cell r="C220" t="str">
            <v>J2</v>
          </cell>
          <cell r="D220" t="str">
            <v>Sample 218</v>
          </cell>
          <cell r="E220">
            <v>20.3</v>
          </cell>
        </row>
        <row r="221">
          <cell r="C221" t="str">
            <v>J3</v>
          </cell>
          <cell r="D221" t="str">
            <v>Sample 219</v>
          </cell>
          <cell r="E221">
            <v>20.309999999999999</v>
          </cell>
        </row>
        <row r="222">
          <cell r="C222" t="str">
            <v>J4</v>
          </cell>
          <cell r="D222" t="str">
            <v>Sample 220</v>
          </cell>
          <cell r="E222">
            <v>20.260000000000002</v>
          </cell>
        </row>
        <row r="223">
          <cell r="C223" t="str">
            <v>J5</v>
          </cell>
          <cell r="D223" t="str">
            <v>Sample 221</v>
          </cell>
          <cell r="E223">
            <v>20.22</v>
          </cell>
        </row>
        <row r="224">
          <cell r="C224" t="str">
            <v>J6</v>
          </cell>
          <cell r="D224" t="str">
            <v>Sample 222</v>
          </cell>
          <cell r="E224">
            <v>20.07</v>
          </cell>
        </row>
        <row r="225">
          <cell r="C225" t="str">
            <v>J7</v>
          </cell>
          <cell r="D225" t="str">
            <v>Sample 223</v>
          </cell>
          <cell r="E225">
            <v>19.649999999999999</v>
          </cell>
        </row>
        <row r="226">
          <cell r="C226" t="str">
            <v>J8</v>
          </cell>
          <cell r="D226" t="str">
            <v>Sample 224</v>
          </cell>
          <cell r="E226">
            <v>19.75</v>
          </cell>
        </row>
        <row r="227">
          <cell r="C227" t="str">
            <v>J9</v>
          </cell>
          <cell r="D227" t="str">
            <v>Sample 225</v>
          </cell>
          <cell r="E227">
            <v>19.649999999999999</v>
          </cell>
        </row>
        <row r="228">
          <cell r="C228" t="str">
            <v>J10</v>
          </cell>
          <cell r="D228" t="str">
            <v>Sample 226</v>
          </cell>
          <cell r="E228">
            <v>19.329999999999998</v>
          </cell>
        </row>
        <row r="229">
          <cell r="C229" t="str">
            <v>J11</v>
          </cell>
          <cell r="D229" t="str">
            <v>Sample 227</v>
          </cell>
          <cell r="E229">
            <v>19.12</v>
          </cell>
        </row>
        <row r="230">
          <cell r="C230" t="str">
            <v>J12</v>
          </cell>
          <cell r="D230" t="str">
            <v>Sample 228</v>
          </cell>
          <cell r="E230">
            <v>18.86</v>
          </cell>
        </row>
        <row r="231">
          <cell r="C231" t="str">
            <v>J13</v>
          </cell>
          <cell r="D231" t="str">
            <v>Sample 229</v>
          </cell>
          <cell r="E231">
            <v>19.03</v>
          </cell>
        </row>
        <row r="232">
          <cell r="C232" t="str">
            <v>J14</v>
          </cell>
          <cell r="D232" t="str">
            <v>Sample 230</v>
          </cell>
          <cell r="E232">
            <v>19.46</v>
          </cell>
        </row>
        <row r="233">
          <cell r="C233" t="str">
            <v>J15</v>
          </cell>
          <cell r="D233" t="str">
            <v>Sample 231</v>
          </cell>
          <cell r="E233">
            <v>19.22</v>
          </cell>
        </row>
        <row r="234">
          <cell r="C234" t="str">
            <v>J16</v>
          </cell>
          <cell r="D234" t="str">
            <v>Sample 232</v>
          </cell>
          <cell r="E234">
            <v>19.18</v>
          </cell>
        </row>
        <row r="235">
          <cell r="C235" t="str">
            <v>J17</v>
          </cell>
          <cell r="D235" t="str">
            <v>Sample 233</v>
          </cell>
          <cell r="E235">
            <v>19.239999999999998</v>
          </cell>
        </row>
        <row r="236">
          <cell r="C236" t="str">
            <v>J18</v>
          </cell>
          <cell r="D236" t="str">
            <v>Sample 234</v>
          </cell>
          <cell r="E236">
            <v>16.22</v>
          </cell>
        </row>
        <row r="237">
          <cell r="C237" t="str">
            <v>J19</v>
          </cell>
          <cell r="D237" t="str">
            <v>Sample 235</v>
          </cell>
          <cell r="E237">
            <v>16.04</v>
          </cell>
        </row>
        <row r="238">
          <cell r="C238" t="str">
            <v>J20</v>
          </cell>
          <cell r="D238" t="str">
            <v>Sample 236</v>
          </cell>
          <cell r="E238">
            <v>15.96</v>
          </cell>
        </row>
        <row r="239">
          <cell r="C239" t="str">
            <v>J21</v>
          </cell>
          <cell r="D239" t="str">
            <v>Sample 237</v>
          </cell>
          <cell r="E239">
            <v>16.04</v>
          </cell>
        </row>
        <row r="240">
          <cell r="C240" t="str">
            <v>J22</v>
          </cell>
          <cell r="D240" t="str">
            <v>Sample 238</v>
          </cell>
        </row>
        <row r="241">
          <cell r="C241" t="str">
            <v>J23</v>
          </cell>
          <cell r="D241" t="str">
            <v>Sample 239</v>
          </cell>
        </row>
        <row r="242">
          <cell r="C242" t="str">
            <v>J24</v>
          </cell>
          <cell r="D242" t="str">
            <v>Sample 240</v>
          </cell>
        </row>
        <row r="243">
          <cell r="C243" t="str">
            <v>K1</v>
          </cell>
          <cell r="D243" t="str">
            <v>Sample 241</v>
          </cell>
        </row>
        <row r="244">
          <cell r="C244" t="str">
            <v>K2</v>
          </cell>
          <cell r="D244" t="str">
            <v>Sample 242</v>
          </cell>
          <cell r="E244">
            <v>20.45</v>
          </cell>
        </row>
        <row r="245">
          <cell r="C245" t="str">
            <v>K3</v>
          </cell>
          <cell r="D245" t="str">
            <v>Sample 243</v>
          </cell>
          <cell r="E245">
            <v>19.84</v>
          </cell>
        </row>
        <row r="246">
          <cell r="C246" t="str">
            <v>K4</v>
          </cell>
          <cell r="D246" t="str">
            <v>Sample 244</v>
          </cell>
          <cell r="E246">
            <v>20.49</v>
          </cell>
        </row>
        <row r="247">
          <cell r="C247" t="str">
            <v>K5</v>
          </cell>
          <cell r="D247" t="str">
            <v>Sample 245</v>
          </cell>
          <cell r="E247">
            <v>20.54</v>
          </cell>
        </row>
        <row r="248">
          <cell r="C248" t="str">
            <v>K6</v>
          </cell>
          <cell r="D248" t="str">
            <v>Sample 246</v>
          </cell>
          <cell r="E248">
            <v>20.03</v>
          </cell>
        </row>
        <row r="249">
          <cell r="C249" t="str">
            <v>K7</v>
          </cell>
          <cell r="D249" t="str">
            <v>Sample 247</v>
          </cell>
          <cell r="E249">
            <v>19.97</v>
          </cell>
        </row>
        <row r="250">
          <cell r="C250" t="str">
            <v>K8</v>
          </cell>
          <cell r="D250" t="str">
            <v>Sample 248</v>
          </cell>
          <cell r="E250">
            <v>19.989999999999998</v>
          </cell>
        </row>
        <row r="251">
          <cell r="C251" t="str">
            <v>K9</v>
          </cell>
          <cell r="D251" t="str">
            <v>Sample 249</v>
          </cell>
          <cell r="E251">
            <v>19.96</v>
          </cell>
        </row>
        <row r="252">
          <cell r="C252" t="str">
            <v>K10</v>
          </cell>
          <cell r="D252" t="str">
            <v>Sample 250</v>
          </cell>
          <cell r="E252">
            <v>19.600000000000001</v>
          </cell>
        </row>
        <row r="253">
          <cell r="C253" t="str">
            <v>K11</v>
          </cell>
          <cell r="D253" t="str">
            <v>Sample 251</v>
          </cell>
          <cell r="E253">
            <v>19.27</v>
          </cell>
        </row>
        <row r="254">
          <cell r="C254" t="str">
            <v>K12</v>
          </cell>
          <cell r="D254" t="str">
            <v>Sample 252</v>
          </cell>
          <cell r="E254">
            <v>19.11</v>
          </cell>
        </row>
        <row r="255">
          <cell r="C255" t="str">
            <v>K13</v>
          </cell>
          <cell r="D255" t="str">
            <v>Sample 253</v>
          </cell>
          <cell r="E255">
            <v>19.21</v>
          </cell>
        </row>
        <row r="256">
          <cell r="C256" t="str">
            <v>K14</v>
          </cell>
          <cell r="D256" t="str">
            <v>Sample 254</v>
          </cell>
          <cell r="E256">
            <v>19.7</v>
          </cell>
        </row>
        <row r="257">
          <cell r="C257" t="str">
            <v>K15</v>
          </cell>
          <cell r="D257" t="str">
            <v>Sample 255</v>
          </cell>
          <cell r="E257">
            <v>19.36</v>
          </cell>
        </row>
        <row r="258">
          <cell r="C258" t="str">
            <v>K16</v>
          </cell>
          <cell r="D258" t="str">
            <v>Sample 256</v>
          </cell>
          <cell r="E258">
            <v>19.45</v>
          </cell>
        </row>
        <row r="259">
          <cell r="C259" t="str">
            <v>K17</v>
          </cell>
          <cell r="D259" t="str">
            <v>Sample 257</v>
          </cell>
          <cell r="E259">
            <v>19.5</v>
          </cell>
        </row>
        <row r="260">
          <cell r="C260" t="str">
            <v>K18</v>
          </cell>
          <cell r="D260" t="str">
            <v>Sample 258</v>
          </cell>
          <cell r="E260">
            <v>16.3</v>
          </cell>
        </row>
        <row r="261">
          <cell r="C261" t="str">
            <v>K19</v>
          </cell>
          <cell r="D261" t="str">
            <v>Sample 259</v>
          </cell>
          <cell r="E261">
            <v>16.170000000000002</v>
          </cell>
        </row>
        <row r="262">
          <cell r="C262" t="str">
            <v>K20</v>
          </cell>
          <cell r="D262" t="str">
            <v>Sample 260</v>
          </cell>
          <cell r="E262">
            <v>16.47</v>
          </cell>
        </row>
        <row r="263">
          <cell r="C263" t="str">
            <v>K21</v>
          </cell>
          <cell r="D263" t="str">
            <v>Sample 261</v>
          </cell>
          <cell r="E263">
            <v>16.329999999999998</v>
          </cell>
        </row>
        <row r="264">
          <cell r="C264" t="str">
            <v>K22</v>
          </cell>
          <cell r="D264" t="str">
            <v>Sample 262</v>
          </cell>
        </row>
        <row r="265">
          <cell r="C265" t="str">
            <v>K23</v>
          </cell>
          <cell r="D265" t="str">
            <v>Sample 263</v>
          </cell>
        </row>
        <row r="266">
          <cell r="C266" t="str">
            <v>K24</v>
          </cell>
          <cell r="D266" t="str">
            <v>Sample 264</v>
          </cell>
        </row>
        <row r="267">
          <cell r="C267" t="str">
            <v>L1</v>
          </cell>
          <cell r="D267" t="str">
            <v>Sample 265</v>
          </cell>
        </row>
        <row r="268">
          <cell r="C268" t="str">
            <v>L2</v>
          </cell>
          <cell r="D268" t="str">
            <v>Sample 266</v>
          </cell>
          <cell r="E268">
            <v>20.9</v>
          </cell>
        </row>
        <row r="269">
          <cell r="C269" t="str">
            <v>L3</v>
          </cell>
          <cell r="D269" t="str">
            <v>Sample 267</v>
          </cell>
          <cell r="E269">
            <v>20.49</v>
          </cell>
        </row>
        <row r="270">
          <cell r="C270" t="str">
            <v>L4</v>
          </cell>
          <cell r="D270" t="str">
            <v>Sample 268</v>
          </cell>
          <cell r="E270">
            <v>20.6</v>
          </cell>
        </row>
        <row r="271">
          <cell r="C271" t="str">
            <v>L5</v>
          </cell>
          <cell r="D271" t="str">
            <v>Sample 269</v>
          </cell>
          <cell r="E271">
            <v>20.64</v>
          </cell>
        </row>
        <row r="272">
          <cell r="C272" t="str">
            <v>L6</v>
          </cell>
          <cell r="D272" t="str">
            <v>Sample 270</v>
          </cell>
          <cell r="E272">
            <v>20.16</v>
          </cell>
        </row>
        <row r="273">
          <cell r="C273" t="str">
            <v>L7</v>
          </cell>
          <cell r="D273" t="str">
            <v>Sample 271</v>
          </cell>
          <cell r="E273">
            <v>19.920000000000002</v>
          </cell>
        </row>
        <row r="274">
          <cell r="C274" t="str">
            <v>L8</v>
          </cell>
          <cell r="D274" t="str">
            <v>Sample 272</v>
          </cell>
          <cell r="E274">
            <v>20.09</v>
          </cell>
        </row>
        <row r="275">
          <cell r="C275" t="str">
            <v>L9</v>
          </cell>
          <cell r="D275" t="str">
            <v>Sample 273</v>
          </cell>
          <cell r="E275">
            <v>20.100000000000001</v>
          </cell>
        </row>
        <row r="276">
          <cell r="C276" t="str">
            <v>L10</v>
          </cell>
          <cell r="D276" t="str">
            <v>Sample 274</v>
          </cell>
          <cell r="E276">
            <v>19.98</v>
          </cell>
        </row>
        <row r="277">
          <cell r="C277" t="str">
            <v>L11</v>
          </cell>
          <cell r="D277" t="str">
            <v>Sample 275</v>
          </cell>
          <cell r="E277">
            <v>19.75</v>
          </cell>
        </row>
        <row r="278">
          <cell r="C278" t="str">
            <v>L12</v>
          </cell>
          <cell r="D278" t="str">
            <v>Sample 276</v>
          </cell>
          <cell r="E278">
            <v>19.7</v>
          </cell>
        </row>
        <row r="279">
          <cell r="C279" t="str">
            <v>L13</v>
          </cell>
          <cell r="D279" t="str">
            <v>Sample 277</v>
          </cell>
          <cell r="E279">
            <v>19.940000000000001</v>
          </cell>
        </row>
        <row r="280">
          <cell r="C280" t="str">
            <v>L14</v>
          </cell>
          <cell r="D280" t="str">
            <v>Sample 278</v>
          </cell>
          <cell r="E280">
            <v>20.13</v>
          </cell>
        </row>
        <row r="281">
          <cell r="C281" t="str">
            <v>L15</v>
          </cell>
          <cell r="D281" t="str">
            <v>Sample 279</v>
          </cell>
          <cell r="E281">
            <v>19.920000000000002</v>
          </cell>
        </row>
        <row r="282">
          <cell r="C282" t="str">
            <v>L16</v>
          </cell>
          <cell r="D282" t="str">
            <v>Sample 280</v>
          </cell>
          <cell r="E282">
            <v>19.940000000000001</v>
          </cell>
        </row>
        <row r="283">
          <cell r="C283" t="str">
            <v>L17</v>
          </cell>
          <cell r="D283" t="str">
            <v>Sample 281</v>
          </cell>
          <cell r="E283">
            <v>19.920000000000002</v>
          </cell>
        </row>
        <row r="284">
          <cell r="C284" t="str">
            <v>L18</v>
          </cell>
          <cell r="D284" t="str">
            <v>Sample 282</v>
          </cell>
          <cell r="E284">
            <v>16.73</v>
          </cell>
        </row>
        <row r="285">
          <cell r="C285" t="str">
            <v>L19</v>
          </cell>
          <cell r="D285" t="str">
            <v>Sample 283</v>
          </cell>
          <cell r="E285">
            <v>16.29</v>
          </cell>
        </row>
        <row r="286">
          <cell r="C286" t="str">
            <v>L20</v>
          </cell>
          <cell r="D286" t="str">
            <v>Sample 284</v>
          </cell>
          <cell r="E286">
            <v>16.28</v>
          </cell>
        </row>
        <row r="287">
          <cell r="C287" t="str">
            <v>L21</v>
          </cell>
          <cell r="D287" t="str">
            <v>Sample 285</v>
          </cell>
          <cell r="E287">
            <v>16.36</v>
          </cell>
        </row>
        <row r="288">
          <cell r="C288" t="str">
            <v>L22</v>
          </cell>
          <cell r="D288" t="str">
            <v>Sample 286</v>
          </cell>
        </row>
        <row r="289">
          <cell r="C289" t="str">
            <v>L23</v>
          </cell>
          <cell r="D289" t="str">
            <v>Sample 287</v>
          </cell>
        </row>
        <row r="290">
          <cell r="C290" t="str">
            <v>L24</v>
          </cell>
          <cell r="D290" t="str">
            <v>Sample 288</v>
          </cell>
        </row>
        <row r="291">
          <cell r="C291" t="str">
            <v>M1</v>
          </cell>
          <cell r="D291" t="str">
            <v>Sample 289</v>
          </cell>
        </row>
        <row r="292">
          <cell r="C292" t="str">
            <v>M2</v>
          </cell>
          <cell r="D292" t="str">
            <v>Sample 290</v>
          </cell>
          <cell r="E292">
            <v>20.69</v>
          </cell>
        </row>
        <row r="293">
          <cell r="C293" t="str">
            <v>M3</v>
          </cell>
          <cell r="D293" t="str">
            <v>Sample 291</v>
          </cell>
          <cell r="E293">
            <v>20.66</v>
          </cell>
        </row>
        <row r="294">
          <cell r="C294" t="str">
            <v>M4</v>
          </cell>
          <cell r="D294" t="str">
            <v>Sample 292</v>
          </cell>
          <cell r="E294">
            <v>20.81</v>
          </cell>
        </row>
        <row r="295">
          <cell r="C295" t="str">
            <v>M5</v>
          </cell>
          <cell r="D295" t="str">
            <v>Sample 293</v>
          </cell>
          <cell r="E295">
            <v>20.89</v>
          </cell>
        </row>
        <row r="296">
          <cell r="C296" t="str">
            <v>M6</v>
          </cell>
          <cell r="D296" t="str">
            <v>Sample 294</v>
          </cell>
          <cell r="E296">
            <v>20.32</v>
          </cell>
        </row>
        <row r="297">
          <cell r="C297" t="str">
            <v>M7</v>
          </cell>
          <cell r="D297" t="str">
            <v>Sample 295</v>
          </cell>
          <cell r="E297">
            <v>20.149999999999999</v>
          </cell>
        </row>
        <row r="298">
          <cell r="C298" t="str">
            <v>M8</v>
          </cell>
          <cell r="D298" t="str">
            <v>Sample 296</v>
          </cell>
          <cell r="E298">
            <v>20.22</v>
          </cell>
        </row>
        <row r="299">
          <cell r="C299" t="str">
            <v>M9</v>
          </cell>
          <cell r="D299" t="str">
            <v>Sample 297</v>
          </cell>
          <cell r="E299">
            <v>20.3</v>
          </cell>
        </row>
        <row r="300">
          <cell r="C300" t="str">
            <v>M10</v>
          </cell>
          <cell r="D300" t="str">
            <v>Sample 298</v>
          </cell>
          <cell r="E300">
            <v>20.03</v>
          </cell>
        </row>
        <row r="301">
          <cell r="C301" t="str">
            <v>M11</v>
          </cell>
          <cell r="D301" t="str">
            <v>Sample 299</v>
          </cell>
          <cell r="E301">
            <v>19.739999999999998</v>
          </cell>
        </row>
        <row r="302">
          <cell r="C302" t="str">
            <v>M12</v>
          </cell>
          <cell r="D302" t="str">
            <v>Sample 300</v>
          </cell>
          <cell r="E302">
            <v>19.84</v>
          </cell>
        </row>
        <row r="303">
          <cell r="C303" t="str">
            <v>M13</v>
          </cell>
          <cell r="D303" t="str">
            <v>Sample 301</v>
          </cell>
          <cell r="E303">
            <v>19.8</v>
          </cell>
        </row>
        <row r="304">
          <cell r="C304" t="str">
            <v>M14</v>
          </cell>
          <cell r="D304" t="str">
            <v>Sample 302</v>
          </cell>
          <cell r="E304">
            <v>20.02</v>
          </cell>
        </row>
        <row r="305">
          <cell r="C305" t="str">
            <v>M15</v>
          </cell>
          <cell r="D305" t="str">
            <v>Sample 303</v>
          </cell>
          <cell r="E305">
            <v>20</v>
          </cell>
        </row>
        <row r="306">
          <cell r="C306" t="str">
            <v>M16</v>
          </cell>
          <cell r="D306" t="str">
            <v>Sample 304</v>
          </cell>
          <cell r="E306">
            <v>20.05</v>
          </cell>
        </row>
        <row r="307">
          <cell r="C307" t="str">
            <v>M17</v>
          </cell>
          <cell r="D307" t="str">
            <v>Sample 305</v>
          </cell>
          <cell r="E307">
            <v>20.02</v>
          </cell>
        </row>
        <row r="308">
          <cell r="C308" t="str">
            <v>M18</v>
          </cell>
          <cell r="D308" t="str">
            <v>Sample 306</v>
          </cell>
          <cell r="E308">
            <v>17.190000000000001</v>
          </cell>
        </row>
        <row r="309">
          <cell r="C309" t="str">
            <v>M19</v>
          </cell>
          <cell r="D309" t="str">
            <v>Sample 307</v>
          </cell>
          <cell r="E309">
            <v>16.649999999999999</v>
          </cell>
        </row>
        <row r="310">
          <cell r="C310" t="str">
            <v>M20</v>
          </cell>
          <cell r="D310" t="str">
            <v>Sample 308</v>
          </cell>
          <cell r="E310">
            <v>16.809999999999999</v>
          </cell>
        </row>
        <row r="311">
          <cell r="C311" t="str">
            <v>M21</v>
          </cell>
          <cell r="D311" t="str">
            <v>Sample 309</v>
          </cell>
          <cell r="E311">
            <v>16.850000000000001</v>
          </cell>
        </row>
        <row r="312">
          <cell r="C312" t="str">
            <v>M22</v>
          </cell>
          <cell r="D312" t="str">
            <v>Sample 310</v>
          </cell>
        </row>
        <row r="313">
          <cell r="C313" t="str">
            <v>M23</v>
          </cell>
          <cell r="D313" t="str">
            <v>Sample 311</v>
          </cell>
        </row>
        <row r="314">
          <cell r="C314" t="str">
            <v>M24</v>
          </cell>
          <cell r="D314" t="str">
            <v>Sample 312</v>
          </cell>
        </row>
        <row r="315">
          <cell r="C315" t="str">
            <v>N1</v>
          </cell>
          <cell r="D315" t="str">
            <v>Sample 313</v>
          </cell>
        </row>
        <row r="316">
          <cell r="C316" t="str">
            <v>N2</v>
          </cell>
          <cell r="D316" t="str">
            <v>Sample 314</v>
          </cell>
        </row>
        <row r="317">
          <cell r="C317" t="str">
            <v>N3</v>
          </cell>
          <cell r="D317" t="str">
            <v>Sample 315</v>
          </cell>
        </row>
        <row r="318">
          <cell r="C318" t="str">
            <v>N4</v>
          </cell>
          <cell r="D318" t="str">
            <v>Sample 316</v>
          </cell>
        </row>
        <row r="319">
          <cell r="C319" t="str">
            <v>N5</v>
          </cell>
          <cell r="D319" t="str">
            <v>Sample 317</v>
          </cell>
        </row>
        <row r="320">
          <cell r="C320" t="str">
            <v>N6</v>
          </cell>
          <cell r="D320" t="str">
            <v>Sample 318</v>
          </cell>
        </row>
        <row r="321">
          <cell r="C321" t="str">
            <v>N7</v>
          </cell>
          <cell r="D321" t="str">
            <v>Sample 319</v>
          </cell>
        </row>
        <row r="322">
          <cell r="C322" t="str">
            <v>N8</v>
          </cell>
          <cell r="D322" t="str">
            <v>Sample 320</v>
          </cell>
        </row>
        <row r="323">
          <cell r="C323" t="str">
            <v>N9</v>
          </cell>
          <cell r="D323" t="str">
            <v>Sample 321</v>
          </cell>
        </row>
        <row r="324">
          <cell r="C324" t="str">
            <v>N10</v>
          </cell>
          <cell r="D324" t="str">
            <v>Sample 322</v>
          </cell>
        </row>
        <row r="325">
          <cell r="C325" t="str">
            <v>N11</v>
          </cell>
          <cell r="D325" t="str">
            <v>Sample 323</v>
          </cell>
        </row>
        <row r="326">
          <cell r="C326" t="str">
            <v>N12</v>
          </cell>
          <cell r="D326" t="str">
            <v>Sample 324</v>
          </cell>
        </row>
        <row r="327">
          <cell r="C327" t="str">
            <v>N13</v>
          </cell>
          <cell r="D327" t="str">
            <v>Sample 325</v>
          </cell>
        </row>
        <row r="328">
          <cell r="C328" t="str">
            <v>N14</v>
          </cell>
          <cell r="D328" t="str">
            <v>Sample 326</v>
          </cell>
        </row>
        <row r="329">
          <cell r="C329" t="str">
            <v>N15</v>
          </cell>
          <cell r="D329" t="str">
            <v>Sample 327</v>
          </cell>
        </row>
        <row r="330">
          <cell r="C330" t="str">
            <v>N16</v>
          </cell>
          <cell r="D330" t="str">
            <v>Sample 328</v>
          </cell>
        </row>
        <row r="331">
          <cell r="C331" t="str">
            <v>N17</v>
          </cell>
          <cell r="D331" t="str">
            <v>Sample 329</v>
          </cell>
        </row>
        <row r="332">
          <cell r="C332" t="str">
            <v>N18</v>
          </cell>
          <cell r="D332" t="str">
            <v>Sample 330</v>
          </cell>
        </row>
        <row r="333">
          <cell r="C333" t="str">
            <v>N19</v>
          </cell>
          <cell r="D333" t="str">
            <v>Sample 331</v>
          </cell>
        </row>
        <row r="334">
          <cell r="C334" t="str">
            <v>N20</v>
          </cell>
          <cell r="D334" t="str">
            <v>Sample 332</v>
          </cell>
        </row>
        <row r="335">
          <cell r="C335" t="str">
            <v>N21</v>
          </cell>
          <cell r="D335" t="str">
            <v>Sample 333</v>
          </cell>
        </row>
        <row r="336">
          <cell r="C336" t="str">
            <v>N22</v>
          </cell>
          <cell r="D336" t="str">
            <v>Sample 334</v>
          </cell>
        </row>
        <row r="337">
          <cell r="C337" t="str">
            <v>N23</v>
          </cell>
          <cell r="D337" t="str">
            <v>Sample 335</v>
          </cell>
        </row>
        <row r="338">
          <cell r="C338" t="str">
            <v>N24</v>
          </cell>
          <cell r="D338" t="str">
            <v>Sample 336</v>
          </cell>
        </row>
        <row r="339">
          <cell r="C339" t="str">
            <v>O1</v>
          </cell>
          <cell r="D339" t="str">
            <v>Sample 337</v>
          </cell>
        </row>
        <row r="340">
          <cell r="C340" t="str">
            <v>O2</v>
          </cell>
          <cell r="D340" t="str">
            <v>Sample 338</v>
          </cell>
        </row>
        <row r="341">
          <cell r="C341" t="str">
            <v>O3</v>
          </cell>
          <cell r="D341" t="str">
            <v>Sample 339</v>
          </cell>
        </row>
        <row r="342">
          <cell r="C342" t="str">
            <v>O4</v>
          </cell>
          <cell r="D342" t="str">
            <v>Sample 340</v>
          </cell>
        </row>
        <row r="343">
          <cell r="C343" t="str">
            <v>O5</v>
          </cell>
          <cell r="D343" t="str">
            <v>Sample 341</v>
          </cell>
        </row>
        <row r="344">
          <cell r="C344" t="str">
            <v>O6</v>
          </cell>
          <cell r="D344" t="str">
            <v>Sample 342</v>
          </cell>
        </row>
        <row r="345">
          <cell r="C345" t="str">
            <v>O7</v>
          </cell>
          <cell r="D345" t="str">
            <v>Sample 343</v>
          </cell>
        </row>
        <row r="346">
          <cell r="C346" t="str">
            <v>O8</v>
          </cell>
          <cell r="D346" t="str">
            <v>Sample 344</v>
          </cell>
        </row>
        <row r="347">
          <cell r="C347" t="str">
            <v>O9</v>
          </cell>
          <cell r="D347" t="str">
            <v>Sample 345</v>
          </cell>
        </row>
        <row r="348">
          <cell r="C348" t="str">
            <v>O10</v>
          </cell>
          <cell r="D348" t="str">
            <v>Sample 346</v>
          </cell>
        </row>
        <row r="349">
          <cell r="C349" t="str">
            <v>O11</v>
          </cell>
          <cell r="D349" t="str">
            <v>Sample 347</v>
          </cell>
        </row>
        <row r="350">
          <cell r="C350" t="str">
            <v>O12</v>
          </cell>
          <cell r="D350" t="str">
            <v>Sample 348</v>
          </cell>
        </row>
        <row r="351">
          <cell r="C351" t="str">
            <v>O13</v>
          </cell>
          <cell r="D351" t="str">
            <v>Sample 349</v>
          </cell>
        </row>
        <row r="352">
          <cell r="C352" t="str">
            <v>O14</v>
          </cell>
          <cell r="D352" t="str">
            <v>Sample 350</v>
          </cell>
        </row>
        <row r="353">
          <cell r="C353" t="str">
            <v>O15</v>
          </cell>
          <cell r="D353" t="str">
            <v>Sample 351</v>
          </cell>
        </row>
        <row r="354">
          <cell r="C354" t="str">
            <v>O16</v>
          </cell>
          <cell r="D354" t="str">
            <v>Sample 352</v>
          </cell>
        </row>
        <row r="355">
          <cell r="C355" t="str">
            <v>O17</v>
          </cell>
          <cell r="D355" t="str">
            <v>Sample 353</v>
          </cell>
        </row>
        <row r="356">
          <cell r="C356" t="str">
            <v>O18</v>
          </cell>
          <cell r="D356" t="str">
            <v>Sample 354</v>
          </cell>
        </row>
        <row r="357">
          <cell r="C357" t="str">
            <v>O19</v>
          </cell>
          <cell r="D357" t="str">
            <v>Sample 355</v>
          </cell>
        </row>
        <row r="358">
          <cell r="C358" t="str">
            <v>O20</v>
          </cell>
          <cell r="D358" t="str">
            <v>Sample 356</v>
          </cell>
        </row>
        <row r="359">
          <cell r="C359" t="str">
            <v>O21</v>
          </cell>
          <cell r="D359" t="str">
            <v>Sample 357</v>
          </cell>
        </row>
        <row r="360">
          <cell r="C360" t="str">
            <v>O22</v>
          </cell>
          <cell r="D360" t="str">
            <v>Sample 358</v>
          </cell>
        </row>
        <row r="361">
          <cell r="C361" t="str">
            <v>O23</v>
          </cell>
          <cell r="D361" t="str">
            <v>Sample 359</v>
          </cell>
        </row>
        <row r="362">
          <cell r="C362" t="str">
            <v>O24</v>
          </cell>
          <cell r="D362" t="str">
            <v>Sample 360</v>
          </cell>
        </row>
        <row r="363">
          <cell r="C363" t="str">
            <v>P1</v>
          </cell>
          <cell r="D363" t="str">
            <v>Sample 361</v>
          </cell>
        </row>
        <row r="364">
          <cell r="C364" t="str">
            <v>P2</v>
          </cell>
          <cell r="D364" t="str">
            <v>Sample 362</v>
          </cell>
        </row>
        <row r="365">
          <cell r="C365" t="str">
            <v>P3</v>
          </cell>
          <cell r="D365" t="str">
            <v>Sample 363</v>
          </cell>
        </row>
        <row r="366">
          <cell r="C366" t="str">
            <v>P4</v>
          </cell>
          <cell r="D366" t="str">
            <v>Sample 364</v>
          </cell>
        </row>
        <row r="367">
          <cell r="C367" t="str">
            <v>P5</v>
          </cell>
          <cell r="D367" t="str">
            <v>Sample 365</v>
          </cell>
        </row>
        <row r="368">
          <cell r="C368" t="str">
            <v>P6</v>
          </cell>
          <cell r="D368" t="str">
            <v>Sample 366</v>
          </cell>
        </row>
        <row r="369">
          <cell r="C369" t="str">
            <v>P7</v>
          </cell>
          <cell r="D369" t="str">
            <v>Sample 367</v>
          </cell>
        </row>
        <row r="370">
          <cell r="C370" t="str">
            <v>P8</v>
          </cell>
          <cell r="D370" t="str">
            <v>Sample 368</v>
          </cell>
        </row>
        <row r="371">
          <cell r="C371" t="str">
            <v>P9</v>
          </cell>
          <cell r="D371" t="str">
            <v>Sample 369</v>
          </cell>
        </row>
        <row r="372">
          <cell r="C372" t="str">
            <v>P10</v>
          </cell>
          <cell r="D372" t="str">
            <v>Sample 370</v>
          </cell>
        </row>
        <row r="373">
          <cell r="C373" t="str">
            <v>P11</v>
          </cell>
          <cell r="D373" t="str">
            <v>Sample 371</v>
          </cell>
        </row>
        <row r="374">
          <cell r="C374" t="str">
            <v>P12</v>
          </cell>
          <cell r="D374" t="str">
            <v>Sample 372</v>
          </cell>
        </row>
        <row r="375">
          <cell r="C375" t="str">
            <v>P13</v>
          </cell>
          <cell r="D375" t="str">
            <v>Sample 373</v>
          </cell>
        </row>
        <row r="376">
          <cell r="C376" t="str">
            <v>P14</v>
          </cell>
          <cell r="D376" t="str">
            <v>Sample 374</v>
          </cell>
        </row>
        <row r="377">
          <cell r="C377" t="str">
            <v>P15</v>
          </cell>
          <cell r="D377" t="str">
            <v>Sample 375</v>
          </cell>
        </row>
        <row r="378">
          <cell r="C378" t="str">
            <v>P16</v>
          </cell>
          <cell r="D378" t="str">
            <v>Sample 376</v>
          </cell>
        </row>
        <row r="379">
          <cell r="C379" t="str">
            <v>P17</v>
          </cell>
          <cell r="D379" t="str">
            <v>Sample 377</v>
          </cell>
        </row>
        <row r="380">
          <cell r="C380" t="str">
            <v>P18</v>
          </cell>
          <cell r="D380" t="str">
            <v>Sample 378</v>
          </cell>
        </row>
        <row r="381">
          <cell r="C381" t="str">
            <v>P19</v>
          </cell>
          <cell r="D381" t="str">
            <v>Sample 379</v>
          </cell>
        </row>
        <row r="382">
          <cell r="C382" t="str">
            <v>P20</v>
          </cell>
          <cell r="D382" t="str">
            <v>Sample 380</v>
          </cell>
        </row>
        <row r="383">
          <cell r="C383" t="str">
            <v>P21</v>
          </cell>
          <cell r="D383" t="str">
            <v>Sample 381</v>
          </cell>
        </row>
        <row r="384">
          <cell r="C384" t="str">
            <v>P22</v>
          </cell>
          <cell r="D384" t="str">
            <v>Sample 382</v>
          </cell>
        </row>
        <row r="385">
          <cell r="C385" t="str">
            <v>P23</v>
          </cell>
          <cell r="D385" t="str">
            <v>Sample 383</v>
          </cell>
        </row>
        <row r="386">
          <cell r="C386" t="str">
            <v>P24</v>
          </cell>
          <cell r="D386" t="str">
            <v>Sample 384</v>
          </cell>
        </row>
      </sheetData>
      <sheetData sheetId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te 1 raw"/>
      <sheetName val="analysis"/>
    </sheetNames>
    <sheetDataSet>
      <sheetData sheetId="0">
        <row r="3">
          <cell r="C3" t="str">
            <v>A1</v>
          </cell>
          <cell r="D3" t="str">
            <v>Sample 1</v>
          </cell>
        </row>
        <row r="4">
          <cell r="C4" t="str">
            <v>A2</v>
          </cell>
          <cell r="D4" t="str">
            <v>Sample 2</v>
          </cell>
        </row>
        <row r="5">
          <cell r="C5" t="str">
            <v>A3</v>
          </cell>
          <cell r="D5" t="str">
            <v>Sample 3</v>
          </cell>
        </row>
        <row r="6">
          <cell r="C6" t="str">
            <v>A4</v>
          </cell>
          <cell r="D6" t="str">
            <v>Sample 4</v>
          </cell>
        </row>
        <row r="7">
          <cell r="C7" t="str">
            <v>A5</v>
          </cell>
          <cell r="D7" t="str">
            <v>Sample 5</v>
          </cell>
        </row>
        <row r="8">
          <cell r="C8" t="str">
            <v>A6</v>
          </cell>
          <cell r="D8" t="str">
            <v>Sample 6</v>
          </cell>
        </row>
        <row r="9">
          <cell r="C9" t="str">
            <v>A7</v>
          </cell>
          <cell r="D9" t="str">
            <v>Sample 7</v>
          </cell>
        </row>
        <row r="10">
          <cell r="C10" t="str">
            <v>A8</v>
          </cell>
          <cell r="D10" t="str">
            <v>Sample 8</v>
          </cell>
        </row>
        <row r="11">
          <cell r="C11" t="str">
            <v>A9</v>
          </cell>
          <cell r="D11" t="str">
            <v>Sample 9</v>
          </cell>
        </row>
        <row r="12">
          <cell r="C12" t="str">
            <v>A10</v>
          </cell>
          <cell r="D12" t="str">
            <v>Sample 10</v>
          </cell>
        </row>
        <row r="13">
          <cell r="C13" t="str">
            <v>A11</v>
          </cell>
          <cell r="D13" t="str">
            <v>Sample 11</v>
          </cell>
        </row>
        <row r="14">
          <cell r="C14" t="str">
            <v>A12</v>
          </cell>
          <cell r="D14" t="str">
            <v>Sample 12</v>
          </cell>
        </row>
        <row r="15">
          <cell r="C15" t="str">
            <v>A13</v>
          </cell>
          <cell r="D15" t="str">
            <v>Sample 13</v>
          </cell>
        </row>
        <row r="16">
          <cell r="C16" t="str">
            <v>A14</v>
          </cell>
          <cell r="D16" t="str">
            <v>Sample 14</v>
          </cell>
        </row>
        <row r="17">
          <cell r="C17" t="str">
            <v>A15</v>
          </cell>
          <cell r="D17" t="str">
            <v>Sample 15</v>
          </cell>
        </row>
        <row r="18">
          <cell r="C18" t="str">
            <v>A16</v>
          </cell>
          <cell r="D18" t="str">
            <v>Sample 16</v>
          </cell>
        </row>
        <row r="19">
          <cell r="C19" t="str">
            <v>A17</v>
          </cell>
          <cell r="D19" t="str">
            <v>Sample 17</v>
          </cell>
        </row>
        <row r="20">
          <cell r="C20" t="str">
            <v>A18</v>
          </cell>
          <cell r="D20" t="str">
            <v>Sample 18</v>
          </cell>
        </row>
        <row r="21">
          <cell r="C21" t="str">
            <v>A19</v>
          </cell>
          <cell r="D21" t="str">
            <v>Sample 19</v>
          </cell>
        </row>
        <row r="22">
          <cell r="C22" t="str">
            <v>A20</v>
          </cell>
          <cell r="D22" t="str">
            <v>Sample 20</v>
          </cell>
        </row>
        <row r="23">
          <cell r="C23" t="str">
            <v>A21</v>
          </cell>
          <cell r="D23" t="str">
            <v>Sample 21</v>
          </cell>
        </row>
        <row r="24">
          <cell r="C24" t="str">
            <v>A22</v>
          </cell>
          <cell r="D24" t="str">
            <v>Sample 22</v>
          </cell>
        </row>
        <row r="25">
          <cell r="C25" t="str">
            <v>A23</v>
          </cell>
          <cell r="D25" t="str">
            <v>Sample 23</v>
          </cell>
        </row>
        <row r="26">
          <cell r="C26" t="str">
            <v>A24</v>
          </cell>
          <cell r="D26" t="str">
            <v>Sample 24</v>
          </cell>
        </row>
        <row r="27">
          <cell r="C27" t="str">
            <v>B1</v>
          </cell>
          <cell r="D27" t="str">
            <v>Sample 25</v>
          </cell>
          <cell r="E27">
            <v>20.78</v>
          </cell>
        </row>
        <row r="28">
          <cell r="C28" t="str">
            <v>B2</v>
          </cell>
          <cell r="D28" t="str">
            <v>Sample 26</v>
          </cell>
          <cell r="E28">
            <v>20.56</v>
          </cell>
        </row>
        <row r="29">
          <cell r="C29" t="str">
            <v>B3</v>
          </cell>
          <cell r="D29" t="str">
            <v>Sample 27</v>
          </cell>
          <cell r="E29">
            <v>20.59</v>
          </cell>
        </row>
        <row r="30">
          <cell r="C30" t="str">
            <v>B4</v>
          </cell>
          <cell r="D30" t="str">
            <v>Sample 28</v>
          </cell>
          <cell r="E30">
            <v>20.77</v>
          </cell>
        </row>
        <row r="31">
          <cell r="C31" t="str">
            <v>B5</v>
          </cell>
          <cell r="D31" t="str">
            <v>Sample 29</v>
          </cell>
          <cell r="E31">
            <v>23.88</v>
          </cell>
        </row>
        <row r="32">
          <cell r="C32" t="str">
            <v>B6</v>
          </cell>
          <cell r="D32" t="str">
            <v>Sample 30</v>
          </cell>
          <cell r="E32">
            <v>23.79</v>
          </cell>
        </row>
        <row r="33">
          <cell r="C33" t="str">
            <v>B7</v>
          </cell>
          <cell r="D33" t="str">
            <v>Sample 31</v>
          </cell>
          <cell r="E33">
            <v>23.62</v>
          </cell>
        </row>
        <row r="34">
          <cell r="C34" t="str">
            <v>B8</v>
          </cell>
          <cell r="D34" t="str">
            <v>Sample 32</v>
          </cell>
          <cell r="E34">
            <v>23.31</v>
          </cell>
        </row>
        <row r="35">
          <cell r="C35" t="str">
            <v>B9</v>
          </cell>
          <cell r="D35" t="str">
            <v>Sample 33</v>
          </cell>
          <cell r="E35">
            <v>23.49</v>
          </cell>
        </row>
        <row r="36">
          <cell r="C36" t="str">
            <v>B10</v>
          </cell>
          <cell r="D36" t="str">
            <v>Sample 34</v>
          </cell>
          <cell r="E36">
            <v>22.08</v>
          </cell>
        </row>
        <row r="37">
          <cell r="C37" t="str">
            <v>B11</v>
          </cell>
          <cell r="D37" t="str">
            <v>Sample 35</v>
          </cell>
          <cell r="E37">
            <v>22.44</v>
          </cell>
        </row>
        <row r="38">
          <cell r="C38" t="str">
            <v>B12</v>
          </cell>
          <cell r="D38" t="str">
            <v>Sample 36</v>
          </cell>
          <cell r="E38">
            <v>22.23</v>
          </cell>
        </row>
        <row r="39">
          <cell r="C39" t="str">
            <v>B13</v>
          </cell>
          <cell r="D39" t="str">
            <v>Sample 37</v>
          </cell>
          <cell r="E39">
            <v>26.82</v>
          </cell>
        </row>
        <row r="40">
          <cell r="C40" t="str">
            <v>B14</v>
          </cell>
          <cell r="D40" t="str">
            <v>Sample 38</v>
          </cell>
          <cell r="E40">
            <v>26.01</v>
          </cell>
        </row>
        <row r="41">
          <cell r="C41" t="str">
            <v>B15</v>
          </cell>
          <cell r="D41" t="str">
            <v>Sample 39</v>
          </cell>
          <cell r="E41">
            <v>25.7</v>
          </cell>
        </row>
        <row r="42">
          <cell r="C42" t="str">
            <v>B16</v>
          </cell>
          <cell r="D42" t="str">
            <v>Sample 40</v>
          </cell>
          <cell r="E42">
            <v>26.91</v>
          </cell>
        </row>
        <row r="43">
          <cell r="C43" t="str">
            <v>B17</v>
          </cell>
          <cell r="D43" t="str">
            <v>Sample 41</v>
          </cell>
          <cell r="E43">
            <v>24.99</v>
          </cell>
        </row>
        <row r="44">
          <cell r="C44" t="str">
            <v>B18</v>
          </cell>
          <cell r="D44" t="str">
            <v>Sample 42</v>
          </cell>
          <cell r="E44">
            <v>24.21</v>
          </cell>
        </row>
        <row r="45">
          <cell r="C45" t="str">
            <v>B19</v>
          </cell>
          <cell r="D45" t="str">
            <v>Sample 43</v>
          </cell>
          <cell r="E45">
            <v>24.83</v>
          </cell>
        </row>
        <row r="46">
          <cell r="C46" t="str">
            <v>B20</v>
          </cell>
          <cell r="D46" t="str">
            <v>Sample 44</v>
          </cell>
          <cell r="E46">
            <v>23.95</v>
          </cell>
        </row>
        <row r="47">
          <cell r="C47" t="str">
            <v>B21</v>
          </cell>
          <cell r="D47" t="str">
            <v>Sample 45</v>
          </cell>
          <cell r="E47">
            <v>17.68</v>
          </cell>
        </row>
        <row r="48">
          <cell r="C48" t="str">
            <v>B22</v>
          </cell>
          <cell r="D48" t="str">
            <v>Sample 46</v>
          </cell>
          <cell r="E48">
            <v>17.100000000000001</v>
          </cell>
        </row>
        <row r="49">
          <cell r="C49" t="str">
            <v>B23</v>
          </cell>
          <cell r="D49" t="str">
            <v>Sample 47</v>
          </cell>
          <cell r="E49">
            <v>16.79</v>
          </cell>
        </row>
        <row r="50">
          <cell r="C50" t="str">
            <v>B24</v>
          </cell>
          <cell r="D50" t="str">
            <v>Sample 48</v>
          </cell>
          <cell r="E50">
            <v>17.2</v>
          </cell>
        </row>
        <row r="51">
          <cell r="C51" t="str">
            <v>C1</v>
          </cell>
          <cell r="D51" t="str">
            <v>Sample 49</v>
          </cell>
          <cell r="E51">
            <v>21.26</v>
          </cell>
        </row>
        <row r="52">
          <cell r="C52" t="str">
            <v>C2</v>
          </cell>
          <cell r="D52" t="str">
            <v>Sample 50</v>
          </cell>
          <cell r="E52">
            <v>20.89</v>
          </cell>
        </row>
        <row r="53">
          <cell r="C53" t="str">
            <v>C3</v>
          </cell>
          <cell r="D53" t="str">
            <v>Sample 51</v>
          </cell>
          <cell r="E53">
            <v>20.7</v>
          </cell>
        </row>
        <row r="54">
          <cell r="C54" t="str">
            <v>C4</v>
          </cell>
          <cell r="D54" t="str">
            <v>Sample 52</v>
          </cell>
          <cell r="E54">
            <v>20.71</v>
          </cell>
        </row>
        <row r="55">
          <cell r="C55" t="str">
            <v>C5</v>
          </cell>
          <cell r="D55" t="str">
            <v>Sample 53</v>
          </cell>
          <cell r="E55">
            <v>23.29</v>
          </cell>
        </row>
        <row r="56">
          <cell r="C56" t="str">
            <v>C6</v>
          </cell>
          <cell r="D56" t="str">
            <v>Sample 54</v>
          </cell>
          <cell r="E56">
            <v>23.68</v>
          </cell>
        </row>
        <row r="57">
          <cell r="C57" t="str">
            <v>C7</v>
          </cell>
          <cell r="D57" t="str">
            <v>Sample 55</v>
          </cell>
          <cell r="E57">
            <v>23.48</v>
          </cell>
        </row>
        <row r="58">
          <cell r="C58" t="str">
            <v>C8</v>
          </cell>
          <cell r="D58" t="str">
            <v>Sample 56</v>
          </cell>
          <cell r="E58">
            <v>23.59</v>
          </cell>
        </row>
        <row r="59">
          <cell r="C59" t="str">
            <v>C9</v>
          </cell>
          <cell r="D59" t="str">
            <v>Sample 57</v>
          </cell>
          <cell r="E59">
            <v>22.99</v>
          </cell>
        </row>
        <row r="60">
          <cell r="C60" t="str">
            <v>C10</v>
          </cell>
          <cell r="D60" t="str">
            <v>Sample 58</v>
          </cell>
          <cell r="E60">
            <v>22.29</v>
          </cell>
        </row>
        <row r="61">
          <cell r="C61" t="str">
            <v>C11</v>
          </cell>
          <cell r="D61" t="str">
            <v>Sample 59</v>
          </cell>
          <cell r="E61">
            <v>22.05</v>
          </cell>
        </row>
        <row r="62">
          <cell r="C62" t="str">
            <v>C12</v>
          </cell>
          <cell r="D62" t="str">
            <v>Sample 60</v>
          </cell>
          <cell r="E62">
            <v>22.86</v>
          </cell>
        </row>
        <row r="63">
          <cell r="C63" t="str">
            <v>C13</v>
          </cell>
          <cell r="D63" t="str">
            <v>Sample 61</v>
          </cell>
          <cell r="E63">
            <v>26.25</v>
          </cell>
        </row>
        <row r="64">
          <cell r="C64" t="str">
            <v>C14</v>
          </cell>
          <cell r="D64" t="str">
            <v>Sample 62</v>
          </cell>
          <cell r="E64">
            <v>25.57</v>
          </cell>
        </row>
        <row r="65">
          <cell r="C65" t="str">
            <v>C15</v>
          </cell>
          <cell r="D65" t="str">
            <v>Sample 63</v>
          </cell>
          <cell r="E65">
            <v>26.21</v>
          </cell>
        </row>
        <row r="66">
          <cell r="C66" t="str">
            <v>C16</v>
          </cell>
          <cell r="D66" t="str">
            <v>Sample 64</v>
          </cell>
          <cell r="E66">
            <v>26.52</v>
          </cell>
        </row>
        <row r="67">
          <cell r="C67" t="str">
            <v>C17</v>
          </cell>
          <cell r="D67" t="str">
            <v>Sample 65</v>
          </cell>
          <cell r="E67">
            <v>24.48</v>
          </cell>
        </row>
        <row r="68">
          <cell r="C68" t="str">
            <v>C18</v>
          </cell>
          <cell r="D68" t="str">
            <v>Sample 66</v>
          </cell>
          <cell r="E68">
            <v>23.79</v>
          </cell>
        </row>
        <row r="69">
          <cell r="C69" t="str">
            <v>C19</v>
          </cell>
          <cell r="D69" t="str">
            <v>Sample 67</v>
          </cell>
          <cell r="E69">
            <v>24.16</v>
          </cell>
        </row>
        <row r="70">
          <cell r="C70" t="str">
            <v>C20</v>
          </cell>
          <cell r="D70" t="str">
            <v>Sample 68</v>
          </cell>
          <cell r="E70">
            <v>24.14</v>
          </cell>
        </row>
        <row r="71">
          <cell r="C71" t="str">
            <v>C21</v>
          </cell>
          <cell r="D71" t="str">
            <v>Sample 69</v>
          </cell>
          <cell r="E71">
            <v>17.04</v>
          </cell>
        </row>
        <row r="72">
          <cell r="C72" t="str">
            <v>C22</v>
          </cell>
          <cell r="D72" t="str">
            <v>Sample 70</v>
          </cell>
          <cell r="E72">
            <v>17.04</v>
          </cell>
        </row>
        <row r="73">
          <cell r="C73" t="str">
            <v>C23</v>
          </cell>
          <cell r="D73" t="str">
            <v>Sample 71</v>
          </cell>
          <cell r="E73">
            <v>17.239999999999998</v>
          </cell>
        </row>
        <row r="74">
          <cell r="C74" t="str">
            <v>C24</v>
          </cell>
          <cell r="D74" t="str">
            <v>Sample 72</v>
          </cell>
          <cell r="E74">
            <v>16.91</v>
          </cell>
        </row>
        <row r="75">
          <cell r="C75" t="str">
            <v>D1</v>
          </cell>
          <cell r="D75" t="str">
            <v>Sample 73</v>
          </cell>
          <cell r="E75">
            <v>20.62</v>
          </cell>
        </row>
        <row r="76">
          <cell r="C76" t="str">
            <v>D2</v>
          </cell>
          <cell r="D76" t="str">
            <v>Sample 74</v>
          </cell>
          <cell r="E76">
            <v>20.47</v>
          </cell>
        </row>
        <row r="77">
          <cell r="C77" t="str">
            <v>D3</v>
          </cell>
          <cell r="D77" t="str">
            <v>Sample 75</v>
          </cell>
          <cell r="E77">
            <v>20.49</v>
          </cell>
        </row>
        <row r="78">
          <cell r="C78" t="str">
            <v>D4</v>
          </cell>
          <cell r="D78" t="str">
            <v>Sample 76</v>
          </cell>
          <cell r="E78">
            <v>20.59</v>
          </cell>
        </row>
        <row r="79">
          <cell r="C79" t="str">
            <v>D5</v>
          </cell>
          <cell r="D79" t="str">
            <v>Sample 77</v>
          </cell>
          <cell r="E79">
            <v>23.61</v>
          </cell>
        </row>
        <row r="80">
          <cell r="C80" t="str">
            <v>D6</v>
          </cell>
          <cell r="D80" t="str">
            <v>Sample 78</v>
          </cell>
          <cell r="E80">
            <v>23.32</v>
          </cell>
        </row>
        <row r="81">
          <cell r="C81" t="str">
            <v>D7</v>
          </cell>
          <cell r="D81" t="str">
            <v>Sample 79</v>
          </cell>
          <cell r="E81">
            <v>23.22</v>
          </cell>
        </row>
        <row r="82">
          <cell r="C82" t="str">
            <v>D8</v>
          </cell>
          <cell r="D82" t="str">
            <v>Sample 80</v>
          </cell>
          <cell r="E82">
            <v>22.88</v>
          </cell>
        </row>
        <row r="83">
          <cell r="C83" t="str">
            <v>D9</v>
          </cell>
          <cell r="D83" t="str">
            <v>Sample 81</v>
          </cell>
          <cell r="E83">
            <v>22.66</v>
          </cell>
        </row>
        <row r="84">
          <cell r="C84" t="str">
            <v>D10</v>
          </cell>
          <cell r="D84" t="str">
            <v>Sample 82</v>
          </cell>
          <cell r="E84">
            <v>22.13</v>
          </cell>
        </row>
        <row r="85">
          <cell r="C85" t="str">
            <v>D11</v>
          </cell>
          <cell r="D85" t="str">
            <v>Sample 83</v>
          </cell>
          <cell r="E85">
            <v>22.17</v>
          </cell>
        </row>
        <row r="86">
          <cell r="C86" t="str">
            <v>D12</v>
          </cell>
          <cell r="D86" t="str">
            <v>Sample 84</v>
          </cell>
          <cell r="E86">
            <v>21.81</v>
          </cell>
        </row>
        <row r="87">
          <cell r="C87" t="str">
            <v>D13</v>
          </cell>
          <cell r="D87" t="str">
            <v>Sample 85</v>
          </cell>
          <cell r="E87">
            <v>26.2</v>
          </cell>
        </row>
        <row r="88">
          <cell r="C88" t="str">
            <v>D14</v>
          </cell>
          <cell r="D88" t="str">
            <v>Sample 86</v>
          </cell>
          <cell r="E88">
            <v>25.89</v>
          </cell>
        </row>
        <row r="89">
          <cell r="C89" t="str">
            <v>D15</v>
          </cell>
          <cell r="D89" t="str">
            <v>Sample 87</v>
          </cell>
          <cell r="E89">
            <v>25.74</v>
          </cell>
        </row>
        <row r="90">
          <cell r="C90" t="str">
            <v>D16</v>
          </cell>
          <cell r="D90" t="str">
            <v>Sample 88</v>
          </cell>
          <cell r="E90">
            <v>25.69</v>
          </cell>
        </row>
        <row r="91">
          <cell r="C91" t="str">
            <v>D17</v>
          </cell>
          <cell r="D91" t="str">
            <v>Sample 89</v>
          </cell>
          <cell r="E91">
            <v>24.12</v>
          </cell>
        </row>
        <row r="92">
          <cell r="C92" t="str">
            <v>D18</v>
          </cell>
          <cell r="D92" t="str">
            <v>Sample 90</v>
          </cell>
          <cell r="E92">
            <v>23.66</v>
          </cell>
        </row>
        <row r="93">
          <cell r="C93" t="str">
            <v>D19</v>
          </cell>
          <cell r="D93" t="str">
            <v>Sample 91</v>
          </cell>
          <cell r="E93">
            <v>23.8</v>
          </cell>
        </row>
        <row r="94">
          <cell r="C94" t="str">
            <v>D20</v>
          </cell>
          <cell r="D94" t="str">
            <v>Sample 92</v>
          </cell>
          <cell r="E94">
            <v>23.88</v>
          </cell>
        </row>
        <row r="95">
          <cell r="C95" t="str">
            <v>D21</v>
          </cell>
          <cell r="D95" t="str">
            <v>Sample 93</v>
          </cell>
          <cell r="E95">
            <v>17.47</v>
          </cell>
        </row>
        <row r="96">
          <cell r="C96" t="str">
            <v>D22</v>
          </cell>
          <cell r="D96" t="str">
            <v>Sample 94</v>
          </cell>
          <cell r="E96">
            <v>16.649999999999999</v>
          </cell>
        </row>
        <row r="97">
          <cell r="C97" t="str">
            <v>D23</v>
          </cell>
          <cell r="D97" t="str">
            <v>Sample 95</v>
          </cell>
          <cell r="E97">
            <v>16.489999999999998</v>
          </cell>
        </row>
        <row r="98">
          <cell r="C98" t="str">
            <v>D24</v>
          </cell>
          <cell r="D98" t="str">
            <v>Sample 96</v>
          </cell>
          <cell r="E98">
            <v>16.73</v>
          </cell>
        </row>
        <row r="99">
          <cell r="C99" t="str">
            <v>E1</v>
          </cell>
          <cell r="D99" t="str">
            <v>Sample 97</v>
          </cell>
          <cell r="E99">
            <v>20.5</v>
          </cell>
        </row>
        <row r="100">
          <cell r="C100" t="str">
            <v>E2</v>
          </cell>
          <cell r="D100" t="str">
            <v>Sample 98</v>
          </cell>
          <cell r="E100">
            <v>20.41</v>
          </cell>
        </row>
        <row r="101">
          <cell r="C101" t="str">
            <v>E3</v>
          </cell>
          <cell r="D101" t="str">
            <v>Sample 99</v>
          </cell>
          <cell r="E101">
            <v>20.29</v>
          </cell>
        </row>
        <row r="102">
          <cell r="C102" t="str">
            <v>E4</v>
          </cell>
          <cell r="D102" t="str">
            <v>Sample 100</v>
          </cell>
          <cell r="E102">
            <v>20.25</v>
          </cell>
        </row>
        <row r="103">
          <cell r="C103" t="str">
            <v>E5</v>
          </cell>
          <cell r="D103" t="str">
            <v>Sample 101</v>
          </cell>
          <cell r="E103">
            <v>23.5</v>
          </cell>
        </row>
        <row r="104">
          <cell r="C104" t="str">
            <v>E6</v>
          </cell>
          <cell r="D104" t="str">
            <v>Sample 102</v>
          </cell>
          <cell r="E104">
            <v>23.09</v>
          </cell>
        </row>
        <row r="105">
          <cell r="C105" t="str">
            <v>E7</v>
          </cell>
          <cell r="D105" t="str">
            <v>Sample 103</v>
          </cell>
          <cell r="E105">
            <v>23.05</v>
          </cell>
        </row>
        <row r="106">
          <cell r="C106" t="str">
            <v>E8</v>
          </cell>
          <cell r="D106" t="str">
            <v>Sample 104</v>
          </cell>
          <cell r="E106">
            <v>23.51</v>
          </cell>
        </row>
        <row r="107">
          <cell r="C107" t="str">
            <v>E9</v>
          </cell>
          <cell r="D107" t="str">
            <v>Sample 105</v>
          </cell>
          <cell r="E107">
            <v>22.43</v>
          </cell>
        </row>
        <row r="108">
          <cell r="C108" t="str">
            <v>E10</v>
          </cell>
          <cell r="D108" t="str">
            <v>Sample 106</v>
          </cell>
          <cell r="E108">
            <v>22.12</v>
          </cell>
        </row>
        <row r="109">
          <cell r="C109" t="str">
            <v>E11</v>
          </cell>
          <cell r="D109" t="str">
            <v>Sample 107</v>
          </cell>
          <cell r="E109">
            <v>22.61</v>
          </cell>
        </row>
        <row r="110">
          <cell r="C110" t="str">
            <v>E12</v>
          </cell>
          <cell r="D110" t="str">
            <v>Sample 108</v>
          </cell>
          <cell r="E110">
            <v>22.06</v>
          </cell>
        </row>
        <row r="111">
          <cell r="C111" t="str">
            <v>E13</v>
          </cell>
          <cell r="D111" t="str">
            <v>Sample 109</v>
          </cell>
          <cell r="E111">
            <v>25.96</v>
          </cell>
        </row>
        <row r="112">
          <cell r="C112" t="str">
            <v>E14</v>
          </cell>
          <cell r="D112" t="str">
            <v>Sample 110</v>
          </cell>
          <cell r="E112">
            <v>25.6</v>
          </cell>
        </row>
        <row r="113">
          <cell r="C113" t="str">
            <v>E15</v>
          </cell>
          <cell r="D113" t="str">
            <v>Sample 111</v>
          </cell>
          <cell r="E113">
            <v>25.75</v>
          </cell>
        </row>
        <row r="114">
          <cell r="C114" t="str">
            <v>E16</v>
          </cell>
          <cell r="D114" t="str">
            <v>Sample 112</v>
          </cell>
          <cell r="E114">
            <v>25.92</v>
          </cell>
        </row>
        <row r="115">
          <cell r="C115" t="str">
            <v>E17</v>
          </cell>
          <cell r="D115" t="str">
            <v>Sample 113</v>
          </cell>
          <cell r="E115">
            <v>23.69</v>
          </cell>
        </row>
        <row r="116">
          <cell r="C116" t="str">
            <v>E18</v>
          </cell>
          <cell r="D116" t="str">
            <v>Sample 114</v>
          </cell>
          <cell r="E116">
            <v>23.9</v>
          </cell>
        </row>
        <row r="117">
          <cell r="C117" t="str">
            <v>E19</v>
          </cell>
          <cell r="D117" t="str">
            <v>Sample 115</v>
          </cell>
        </row>
        <row r="118">
          <cell r="C118" t="str">
            <v>E20</v>
          </cell>
          <cell r="D118" t="str">
            <v>Sample 116</v>
          </cell>
          <cell r="E118">
            <v>24.02</v>
          </cell>
        </row>
        <row r="119">
          <cell r="C119" t="str">
            <v>E21</v>
          </cell>
          <cell r="D119" t="str">
            <v>Sample 117</v>
          </cell>
          <cell r="E119">
            <v>16.78</v>
          </cell>
        </row>
        <row r="120">
          <cell r="C120" t="str">
            <v>E22</v>
          </cell>
          <cell r="D120" t="str">
            <v>Sample 118</v>
          </cell>
          <cell r="E120">
            <v>16.55</v>
          </cell>
        </row>
        <row r="121">
          <cell r="C121" t="str">
            <v>E23</v>
          </cell>
          <cell r="D121" t="str">
            <v>Sample 119</v>
          </cell>
          <cell r="E121">
            <v>16.5</v>
          </cell>
        </row>
        <row r="122">
          <cell r="C122" t="str">
            <v>E24</v>
          </cell>
          <cell r="D122" t="str">
            <v>Sample 120</v>
          </cell>
          <cell r="E122">
            <v>16.34</v>
          </cell>
        </row>
        <row r="123">
          <cell r="C123" t="str">
            <v>F1</v>
          </cell>
          <cell r="D123" t="str">
            <v>Sample 121</v>
          </cell>
          <cell r="E123">
            <v>19.98</v>
          </cell>
        </row>
        <row r="124">
          <cell r="C124" t="str">
            <v>F2</v>
          </cell>
          <cell r="D124" t="str">
            <v>Sample 122</v>
          </cell>
          <cell r="E124">
            <v>19.899999999999999</v>
          </cell>
        </row>
        <row r="125">
          <cell r="C125" t="str">
            <v>F3</v>
          </cell>
          <cell r="D125" t="str">
            <v>Sample 123</v>
          </cell>
          <cell r="E125">
            <v>19.88</v>
          </cell>
        </row>
        <row r="126">
          <cell r="C126" t="str">
            <v>F4</v>
          </cell>
          <cell r="D126" t="str">
            <v>Sample 124</v>
          </cell>
          <cell r="E126">
            <v>19.899999999999999</v>
          </cell>
        </row>
        <row r="127">
          <cell r="C127" t="str">
            <v>F5</v>
          </cell>
          <cell r="D127" t="str">
            <v>Sample 125</v>
          </cell>
          <cell r="E127">
            <v>23.76</v>
          </cell>
        </row>
        <row r="128">
          <cell r="C128" t="str">
            <v>F6</v>
          </cell>
          <cell r="D128" t="str">
            <v>Sample 126</v>
          </cell>
          <cell r="E128">
            <v>23.2</v>
          </cell>
        </row>
        <row r="129">
          <cell r="C129" t="str">
            <v>F7</v>
          </cell>
          <cell r="D129" t="str">
            <v>Sample 127</v>
          </cell>
          <cell r="E129">
            <v>23.21</v>
          </cell>
        </row>
        <row r="130">
          <cell r="C130" t="str">
            <v>F8</v>
          </cell>
          <cell r="D130" t="str">
            <v>Sample 128</v>
          </cell>
          <cell r="E130">
            <v>22.62</v>
          </cell>
        </row>
        <row r="131">
          <cell r="C131" t="str">
            <v>F9</v>
          </cell>
          <cell r="D131" t="str">
            <v>Sample 129</v>
          </cell>
          <cell r="E131">
            <v>22.45</v>
          </cell>
        </row>
        <row r="132">
          <cell r="C132" t="str">
            <v>F10</v>
          </cell>
          <cell r="D132" t="str">
            <v>Sample 130</v>
          </cell>
          <cell r="E132">
            <v>22.25</v>
          </cell>
        </row>
        <row r="133">
          <cell r="C133" t="str">
            <v>F11</v>
          </cell>
          <cell r="D133" t="str">
            <v>Sample 131</v>
          </cell>
          <cell r="E133">
            <v>22.3</v>
          </cell>
        </row>
        <row r="134">
          <cell r="C134" t="str">
            <v>F12</v>
          </cell>
          <cell r="D134" t="str">
            <v>Sample 132</v>
          </cell>
          <cell r="E134">
            <v>22.11</v>
          </cell>
        </row>
        <row r="135">
          <cell r="C135" t="str">
            <v>F13</v>
          </cell>
          <cell r="D135" t="str">
            <v>Sample 133</v>
          </cell>
          <cell r="E135">
            <v>26.74</v>
          </cell>
        </row>
        <row r="136">
          <cell r="C136" t="str">
            <v>F14</v>
          </cell>
          <cell r="D136" t="str">
            <v>Sample 134</v>
          </cell>
          <cell r="E136">
            <v>26.62</v>
          </cell>
        </row>
        <row r="137">
          <cell r="C137" t="str">
            <v>F15</v>
          </cell>
          <cell r="D137" t="str">
            <v>Sample 135</v>
          </cell>
          <cell r="E137">
            <v>26.67</v>
          </cell>
        </row>
        <row r="138">
          <cell r="C138" t="str">
            <v>F16</v>
          </cell>
          <cell r="D138" t="str">
            <v>Sample 136</v>
          </cell>
          <cell r="E138">
            <v>26.66</v>
          </cell>
        </row>
        <row r="139">
          <cell r="C139" t="str">
            <v>F17</v>
          </cell>
          <cell r="D139" t="str">
            <v>Sample 137</v>
          </cell>
          <cell r="E139">
            <v>24.37</v>
          </cell>
        </row>
        <row r="140">
          <cell r="C140" t="str">
            <v>F18</v>
          </cell>
          <cell r="D140" t="str">
            <v>Sample 138</v>
          </cell>
          <cell r="E140">
            <v>24</v>
          </cell>
        </row>
        <row r="141">
          <cell r="C141" t="str">
            <v>F19</v>
          </cell>
          <cell r="D141" t="str">
            <v>Sample 139</v>
          </cell>
          <cell r="E141">
            <v>24.13</v>
          </cell>
        </row>
        <row r="142">
          <cell r="C142" t="str">
            <v>F20</v>
          </cell>
          <cell r="D142" t="str">
            <v>Sample 140</v>
          </cell>
          <cell r="E142">
            <v>24.05</v>
          </cell>
        </row>
        <row r="143">
          <cell r="C143" t="str">
            <v>F21</v>
          </cell>
          <cell r="D143" t="str">
            <v>Sample 141</v>
          </cell>
          <cell r="E143">
            <v>16.97</v>
          </cell>
        </row>
        <row r="144">
          <cell r="C144" t="str">
            <v>F22</v>
          </cell>
          <cell r="D144" t="str">
            <v>Sample 142</v>
          </cell>
          <cell r="E144">
            <v>16.829999999999998</v>
          </cell>
        </row>
        <row r="145">
          <cell r="C145" t="str">
            <v>F23</v>
          </cell>
          <cell r="D145" t="str">
            <v>Sample 143</v>
          </cell>
          <cell r="E145">
            <v>16.64</v>
          </cell>
        </row>
        <row r="146">
          <cell r="C146" t="str">
            <v>F24</v>
          </cell>
          <cell r="D146" t="str">
            <v>Sample 144</v>
          </cell>
          <cell r="E146">
            <v>16.62</v>
          </cell>
        </row>
        <row r="147">
          <cell r="C147" t="str">
            <v>G1</v>
          </cell>
          <cell r="D147" t="str">
            <v>Sample 145</v>
          </cell>
          <cell r="E147">
            <v>20</v>
          </cell>
        </row>
        <row r="148">
          <cell r="C148" t="str">
            <v>G2</v>
          </cell>
          <cell r="D148" t="str">
            <v>Sample 146</v>
          </cell>
          <cell r="E148">
            <v>19.96</v>
          </cell>
        </row>
        <row r="149">
          <cell r="C149" t="str">
            <v>G3</v>
          </cell>
          <cell r="D149" t="str">
            <v>Sample 147</v>
          </cell>
          <cell r="E149">
            <v>19.940000000000001</v>
          </cell>
        </row>
        <row r="150">
          <cell r="C150" t="str">
            <v>G4</v>
          </cell>
          <cell r="D150" t="str">
            <v>Sample 148</v>
          </cell>
          <cell r="E150">
            <v>20.010000000000002</v>
          </cell>
        </row>
        <row r="151">
          <cell r="C151" t="str">
            <v>G5</v>
          </cell>
          <cell r="D151" t="str">
            <v>Sample 149</v>
          </cell>
          <cell r="E151">
            <v>23.22</v>
          </cell>
        </row>
        <row r="152">
          <cell r="C152" t="str">
            <v>G6</v>
          </cell>
          <cell r="D152" t="str">
            <v>Sample 150</v>
          </cell>
          <cell r="E152">
            <v>23.42</v>
          </cell>
        </row>
        <row r="153">
          <cell r="C153" t="str">
            <v>G7</v>
          </cell>
          <cell r="D153" t="str">
            <v>Sample 151</v>
          </cell>
          <cell r="E153">
            <v>23.15</v>
          </cell>
        </row>
        <row r="154">
          <cell r="C154" t="str">
            <v>G8</v>
          </cell>
          <cell r="D154" t="str">
            <v>Sample 152</v>
          </cell>
          <cell r="E154">
            <v>23.42</v>
          </cell>
        </row>
        <row r="155">
          <cell r="C155" t="str">
            <v>G9</v>
          </cell>
          <cell r="D155" t="str">
            <v>Sample 153</v>
          </cell>
          <cell r="E155">
            <v>22.63</v>
          </cell>
        </row>
        <row r="156">
          <cell r="C156" t="str">
            <v>G10</v>
          </cell>
          <cell r="D156" t="str">
            <v>Sample 154</v>
          </cell>
          <cell r="E156">
            <v>22.22</v>
          </cell>
        </row>
        <row r="157">
          <cell r="C157" t="str">
            <v>G11</v>
          </cell>
          <cell r="D157" t="str">
            <v>Sample 155</v>
          </cell>
          <cell r="E157">
            <v>22.14</v>
          </cell>
        </row>
        <row r="158">
          <cell r="C158" t="str">
            <v>G12</v>
          </cell>
          <cell r="D158" t="str">
            <v>Sample 156</v>
          </cell>
          <cell r="E158">
            <v>22.02</v>
          </cell>
        </row>
        <row r="159">
          <cell r="C159" t="str">
            <v>G13</v>
          </cell>
          <cell r="D159" t="str">
            <v>Sample 157</v>
          </cell>
          <cell r="E159">
            <v>26.81</v>
          </cell>
        </row>
        <row r="160">
          <cell r="C160" t="str">
            <v>G14</v>
          </cell>
          <cell r="D160" t="str">
            <v>Sample 158</v>
          </cell>
          <cell r="E160">
            <v>26.3</v>
          </cell>
        </row>
        <row r="161">
          <cell r="C161" t="str">
            <v>G15</v>
          </cell>
          <cell r="D161" t="str">
            <v>Sample 159</v>
          </cell>
          <cell r="E161">
            <v>26.56</v>
          </cell>
        </row>
        <row r="162">
          <cell r="C162" t="str">
            <v>G16</v>
          </cell>
          <cell r="D162" t="str">
            <v>Sample 160</v>
          </cell>
          <cell r="E162">
            <v>26.32</v>
          </cell>
        </row>
        <row r="163">
          <cell r="C163" t="str">
            <v>G17</v>
          </cell>
          <cell r="D163" t="str">
            <v>Sample 161</v>
          </cell>
          <cell r="E163">
            <v>23.96</v>
          </cell>
        </row>
        <row r="164">
          <cell r="C164" t="str">
            <v>G18</v>
          </cell>
          <cell r="D164" t="str">
            <v>Sample 162</v>
          </cell>
          <cell r="E164">
            <v>23.97</v>
          </cell>
        </row>
        <row r="165">
          <cell r="C165" t="str">
            <v>G19</v>
          </cell>
          <cell r="D165" t="str">
            <v>Sample 163</v>
          </cell>
          <cell r="E165">
            <v>24.86</v>
          </cell>
        </row>
        <row r="166">
          <cell r="C166" t="str">
            <v>G20</v>
          </cell>
          <cell r="D166" t="str">
            <v>Sample 164</v>
          </cell>
          <cell r="E166">
            <v>24</v>
          </cell>
        </row>
        <row r="167">
          <cell r="C167" t="str">
            <v>G21</v>
          </cell>
          <cell r="D167" t="str">
            <v>Sample 165</v>
          </cell>
          <cell r="E167">
            <v>16.88</v>
          </cell>
        </row>
        <row r="168">
          <cell r="C168" t="str">
            <v>G22</v>
          </cell>
          <cell r="D168" t="str">
            <v>Sample 166</v>
          </cell>
          <cell r="E168">
            <v>16.59</v>
          </cell>
        </row>
        <row r="169">
          <cell r="C169" t="str">
            <v>G23</v>
          </cell>
          <cell r="D169" t="str">
            <v>Sample 167</v>
          </cell>
          <cell r="E169">
            <v>16.579999999999998</v>
          </cell>
        </row>
        <row r="170">
          <cell r="C170" t="str">
            <v>G24</v>
          </cell>
          <cell r="D170" t="str">
            <v>Sample 168</v>
          </cell>
          <cell r="E170">
            <v>16.559999999999999</v>
          </cell>
        </row>
        <row r="171">
          <cell r="C171" t="str">
            <v>H1</v>
          </cell>
          <cell r="D171" t="str">
            <v>Sample 169</v>
          </cell>
          <cell r="E171">
            <v>19.649999999999999</v>
          </cell>
        </row>
        <row r="172">
          <cell r="C172" t="str">
            <v>H2</v>
          </cell>
          <cell r="D172" t="str">
            <v>Sample 170</v>
          </cell>
          <cell r="E172">
            <v>19.61</v>
          </cell>
        </row>
        <row r="173">
          <cell r="C173" t="str">
            <v>H3</v>
          </cell>
          <cell r="D173" t="str">
            <v>Sample 171</v>
          </cell>
          <cell r="E173">
            <v>19.71</v>
          </cell>
        </row>
        <row r="174">
          <cell r="C174" t="str">
            <v>H4</v>
          </cell>
          <cell r="D174" t="str">
            <v>Sample 172</v>
          </cell>
          <cell r="E174">
            <v>19.68</v>
          </cell>
        </row>
        <row r="175">
          <cell r="C175" t="str">
            <v>H5</v>
          </cell>
          <cell r="D175" t="str">
            <v>Sample 173</v>
          </cell>
          <cell r="E175">
            <v>22.88</v>
          </cell>
        </row>
        <row r="176">
          <cell r="C176" t="str">
            <v>H6</v>
          </cell>
          <cell r="D176" t="str">
            <v>Sample 174</v>
          </cell>
          <cell r="E176">
            <v>22.96</v>
          </cell>
        </row>
        <row r="177">
          <cell r="C177" t="str">
            <v>H7</v>
          </cell>
          <cell r="D177" t="str">
            <v>Sample 175</v>
          </cell>
          <cell r="E177">
            <v>22.83</v>
          </cell>
        </row>
        <row r="178">
          <cell r="C178" t="str">
            <v>H8</v>
          </cell>
          <cell r="D178" t="str">
            <v>Sample 176</v>
          </cell>
          <cell r="E178">
            <v>22.91</v>
          </cell>
        </row>
        <row r="179">
          <cell r="C179" t="str">
            <v>H9</v>
          </cell>
          <cell r="D179" t="str">
            <v>Sample 177</v>
          </cell>
          <cell r="E179">
            <v>22.02</v>
          </cell>
        </row>
        <row r="180">
          <cell r="C180" t="str">
            <v>H10</v>
          </cell>
          <cell r="D180" t="str">
            <v>Sample 178</v>
          </cell>
          <cell r="E180">
            <v>21.87</v>
          </cell>
        </row>
        <row r="181">
          <cell r="C181" t="str">
            <v>H11</v>
          </cell>
          <cell r="D181" t="str">
            <v>Sample 179</v>
          </cell>
          <cell r="E181">
            <v>22.01</v>
          </cell>
        </row>
        <row r="182">
          <cell r="C182" t="str">
            <v>H12</v>
          </cell>
          <cell r="D182" t="str">
            <v>Sample 180</v>
          </cell>
          <cell r="E182">
            <v>21.88</v>
          </cell>
        </row>
        <row r="183">
          <cell r="C183" t="str">
            <v>H13</v>
          </cell>
          <cell r="D183" t="str">
            <v>Sample 181</v>
          </cell>
          <cell r="E183">
            <v>26.19</v>
          </cell>
        </row>
        <row r="184">
          <cell r="C184" t="str">
            <v>H14</v>
          </cell>
          <cell r="D184" t="str">
            <v>Sample 182</v>
          </cell>
          <cell r="E184">
            <v>26.1</v>
          </cell>
        </row>
        <row r="185">
          <cell r="C185" t="str">
            <v>H15</v>
          </cell>
          <cell r="D185" t="str">
            <v>Sample 183</v>
          </cell>
          <cell r="E185">
            <v>25.99</v>
          </cell>
        </row>
        <row r="186">
          <cell r="C186" t="str">
            <v>H16</v>
          </cell>
          <cell r="D186" t="str">
            <v>Sample 184</v>
          </cell>
          <cell r="E186">
            <v>26.1</v>
          </cell>
        </row>
        <row r="187">
          <cell r="C187" t="str">
            <v>H17</v>
          </cell>
          <cell r="D187" t="str">
            <v>Sample 185</v>
          </cell>
          <cell r="E187">
            <v>24.05</v>
          </cell>
        </row>
        <row r="188">
          <cell r="C188" t="str">
            <v>H18</v>
          </cell>
          <cell r="D188" t="str">
            <v>Sample 186</v>
          </cell>
          <cell r="E188">
            <v>23.72</v>
          </cell>
        </row>
        <row r="189">
          <cell r="C189" t="str">
            <v>H19</v>
          </cell>
          <cell r="D189" t="str">
            <v>Sample 187</v>
          </cell>
          <cell r="E189">
            <v>23.86</v>
          </cell>
        </row>
        <row r="190">
          <cell r="C190" t="str">
            <v>H20</v>
          </cell>
          <cell r="D190" t="str">
            <v>Sample 188</v>
          </cell>
          <cell r="E190">
            <v>23.89</v>
          </cell>
        </row>
        <row r="191">
          <cell r="C191" t="str">
            <v>H21</v>
          </cell>
          <cell r="D191" t="str">
            <v>Sample 189</v>
          </cell>
          <cell r="E191">
            <v>16.75</v>
          </cell>
        </row>
        <row r="192">
          <cell r="C192" t="str">
            <v>H22</v>
          </cell>
          <cell r="D192" t="str">
            <v>Sample 190</v>
          </cell>
          <cell r="E192">
            <v>16.45</v>
          </cell>
        </row>
        <row r="193">
          <cell r="C193" t="str">
            <v>H23</v>
          </cell>
          <cell r="D193" t="str">
            <v>Sample 191</v>
          </cell>
          <cell r="E193">
            <v>16.100000000000001</v>
          </cell>
        </row>
        <row r="194">
          <cell r="C194" t="str">
            <v>H24</v>
          </cell>
          <cell r="D194" t="str">
            <v>Sample 192</v>
          </cell>
          <cell r="E194">
            <v>16.28</v>
          </cell>
        </row>
        <row r="195">
          <cell r="C195" t="str">
            <v>I1</v>
          </cell>
          <cell r="D195" t="str">
            <v>Sample 193</v>
          </cell>
          <cell r="E195">
            <v>19.78</v>
          </cell>
        </row>
        <row r="196">
          <cell r="C196" t="str">
            <v>I2</v>
          </cell>
          <cell r="D196" t="str">
            <v>Sample 194</v>
          </cell>
          <cell r="E196">
            <v>19.53</v>
          </cell>
        </row>
        <row r="197">
          <cell r="C197" t="str">
            <v>I3</v>
          </cell>
          <cell r="D197" t="str">
            <v>Sample 195</v>
          </cell>
          <cell r="E197">
            <v>19.71</v>
          </cell>
        </row>
        <row r="198">
          <cell r="C198" t="str">
            <v>I4</v>
          </cell>
          <cell r="D198" t="str">
            <v>Sample 196</v>
          </cell>
          <cell r="E198">
            <v>19.62</v>
          </cell>
        </row>
        <row r="199">
          <cell r="C199" t="str">
            <v>I5</v>
          </cell>
          <cell r="D199" t="str">
            <v>Sample 197</v>
          </cell>
          <cell r="E199">
            <v>23.13</v>
          </cell>
        </row>
        <row r="200">
          <cell r="C200" t="str">
            <v>I6</v>
          </cell>
          <cell r="D200" t="str">
            <v>Sample 198</v>
          </cell>
          <cell r="E200">
            <v>22.99</v>
          </cell>
        </row>
        <row r="201">
          <cell r="C201" t="str">
            <v>I7</v>
          </cell>
          <cell r="D201" t="str">
            <v>Sample 199</v>
          </cell>
          <cell r="E201">
            <v>22.93</v>
          </cell>
        </row>
        <row r="202">
          <cell r="C202" t="str">
            <v>I8</v>
          </cell>
          <cell r="D202" t="str">
            <v>Sample 200</v>
          </cell>
          <cell r="E202">
            <v>22.8</v>
          </cell>
        </row>
        <row r="203">
          <cell r="C203" t="str">
            <v>I9</v>
          </cell>
          <cell r="D203" t="str">
            <v>Sample 201</v>
          </cell>
          <cell r="E203">
            <v>22</v>
          </cell>
        </row>
        <row r="204">
          <cell r="C204" t="str">
            <v>I10</v>
          </cell>
          <cell r="D204" t="str">
            <v>Sample 202</v>
          </cell>
          <cell r="E204">
            <v>21.81</v>
          </cell>
        </row>
        <row r="205">
          <cell r="C205" t="str">
            <v>I11</v>
          </cell>
          <cell r="D205" t="str">
            <v>Sample 203</v>
          </cell>
          <cell r="E205">
            <v>21.81</v>
          </cell>
        </row>
        <row r="206">
          <cell r="C206" t="str">
            <v>I12</v>
          </cell>
          <cell r="D206" t="str">
            <v>Sample 204</v>
          </cell>
          <cell r="E206">
            <v>21.93</v>
          </cell>
        </row>
        <row r="207">
          <cell r="C207" t="str">
            <v>I13</v>
          </cell>
          <cell r="D207" t="str">
            <v>Sample 205</v>
          </cell>
          <cell r="E207">
            <v>26.51</v>
          </cell>
        </row>
        <row r="208">
          <cell r="C208" t="str">
            <v>I14</v>
          </cell>
          <cell r="D208" t="str">
            <v>Sample 206</v>
          </cell>
          <cell r="E208">
            <v>25.93</v>
          </cell>
        </row>
        <row r="209">
          <cell r="C209" t="str">
            <v>I15</v>
          </cell>
          <cell r="D209" t="str">
            <v>Sample 207</v>
          </cell>
          <cell r="E209">
            <v>26.16</v>
          </cell>
        </row>
        <row r="210">
          <cell r="C210" t="str">
            <v>I16</v>
          </cell>
          <cell r="D210" t="str">
            <v>Sample 208</v>
          </cell>
          <cell r="E210">
            <v>26.16</v>
          </cell>
        </row>
        <row r="211">
          <cell r="C211" t="str">
            <v>I17</v>
          </cell>
          <cell r="D211" t="str">
            <v>Sample 209</v>
          </cell>
          <cell r="E211">
            <v>23.78</v>
          </cell>
        </row>
        <row r="212">
          <cell r="C212" t="str">
            <v>I18</v>
          </cell>
          <cell r="D212" t="str">
            <v>Sample 210</v>
          </cell>
          <cell r="E212">
            <v>23.69</v>
          </cell>
        </row>
        <row r="213">
          <cell r="C213" t="str">
            <v>I19</v>
          </cell>
          <cell r="D213" t="str">
            <v>Sample 211</v>
          </cell>
          <cell r="E213">
            <v>23.83</v>
          </cell>
        </row>
        <row r="214">
          <cell r="C214" t="str">
            <v>I20</v>
          </cell>
          <cell r="D214" t="str">
            <v>Sample 212</v>
          </cell>
          <cell r="E214">
            <v>23.9</v>
          </cell>
        </row>
        <row r="215">
          <cell r="C215" t="str">
            <v>I21</v>
          </cell>
          <cell r="D215" t="str">
            <v>Sample 213</v>
          </cell>
          <cell r="E215">
            <v>16.63</v>
          </cell>
        </row>
        <row r="216">
          <cell r="C216" t="str">
            <v>I22</v>
          </cell>
          <cell r="D216" t="str">
            <v>Sample 214</v>
          </cell>
          <cell r="E216">
            <v>16.02</v>
          </cell>
        </row>
        <row r="217">
          <cell r="C217" t="str">
            <v>I23</v>
          </cell>
          <cell r="D217" t="str">
            <v>Sample 215</v>
          </cell>
          <cell r="E217">
            <v>16</v>
          </cell>
        </row>
        <row r="218">
          <cell r="C218" t="str">
            <v>I24</v>
          </cell>
          <cell r="D218" t="str">
            <v>Sample 216</v>
          </cell>
          <cell r="E218">
            <v>16.09</v>
          </cell>
        </row>
        <row r="219">
          <cell r="C219" t="str">
            <v>J1</v>
          </cell>
          <cell r="D219" t="str">
            <v>Sample 217</v>
          </cell>
          <cell r="E219">
            <v>20.34</v>
          </cell>
        </row>
        <row r="220">
          <cell r="C220" t="str">
            <v>J2</v>
          </cell>
          <cell r="D220" t="str">
            <v>Sample 218</v>
          </cell>
          <cell r="E220">
            <v>20.100000000000001</v>
          </cell>
        </row>
        <row r="221">
          <cell r="C221" t="str">
            <v>J3</v>
          </cell>
          <cell r="D221" t="str">
            <v>Sample 219</v>
          </cell>
          <cell r="E221">
            <v>20.170000000000002</v>
          </cell>
        </row>
        <row r="222">
          <cell r="C222" t="str">
            <v>J4</v>
          </cell>
          <cell r="D222" t="str">
            <v>Sample 220</v>
          </cell>
          <cell r="E222">
            <v>20.149999999999999</v>
          </cell>
        </row>
        <row r="223">
          <cell r="C223" t="str">
            <v>J5</v>
          </cell>
          <cell r="D223" t="str">
            <v>Sample 221</v>
          </cell>
          <cell r="E223">
            <v>22.96</v>
          </cell>
        </row>
        <row r="224">
          <cell r="C224" t="str">
            <v>J6</v>
          </cell>
          <cell r="D224" t="str">
            <v>Sample 222</v>
          </cell>
          <cell r="E224">
            <v>22.69</v>
          </cell>
        </row>
        <row r="225">
          <cell r="C225" t="str">
            <v>J7</v>
          </cell>
          <cell r="D225" t="str">
            <v>Sample 223</v>
          </cell>
          <cell r="E225">
            <v>22.68</v>
          </cell>
        </row>
        <row r="226">
          <cell r="C226" t="str">
            <v>J8</v>
          </cell>
          <cell r="D226" t="str">
            <v>Sample 224</v>
          </cell>
          <cell r="E226">
            <v>22.59</v>
          </cell>
        </row>
        <row r="227">
          <cell r="C227" t="str">
            <v>J9</v>
          </cell>
          <cell r="D227" t="str">
            <v>Sample 225</v>
          </cell>
          <cell r="E227">
            <v>21.56</v>
          </cell>
        </row>
        <row r="228">
          <cell r="C228" t="str">
            <v>J10</v>
          </cell>
          <cell r="D228" t="str">
            <v>Sample 226</v>
          </cell>
          <cell r="E228">
            <v>21.65</v>
          </cell>
        </row>
        <row r="229">
          <cell r="C229" t="str">
            <v>J11</v>
          </cell>
          <cell r="D229" t="str">
            <v>Sample 227</v>
          </cell>
          <cell r="E229">
            <v>21.64</v>
          </cell>
        </row>
        <row r="230">
          <cell r="C230" t="str">
            <v>J12</v>
          </cell>
          <cell r="D230" t="str">
            <v>Sample 228</v>
          </cell>
          <cell r="E230">
            <v>21.62</v>
          </cell>
        </row>
        <row r="231">
          <cell r="C231" t="str">
            <v>J13</v>
          </cell>
          <cell r="D231" t="str">
            <v>Sample 229</v>
          </cell>
          <cell r="E231">
            <v>25.5</v>
          </cell>
        </row>
        <row r="232">
          <cell r="C232" t="str">
            <v>J14</v>
          </cell>
          <cell r="D232" t="str">
            <v>Sample 230</v>
          </cell>
          <cell r="E232">
            <v>25.33</v>
          </cell>
        </row>
        <row r="233">
          <cell r="C233" t="str">
            <v>J15</v>
          </cell>
          <cell r="D233" t="str">
            <v>Sample 231</v>
          </cell>
          <cell r="E233">
            <v>25.28</v>
          </cell>
        </row>
        <row r="234">
          <cell r="C234" t="str">
            <v>J16</v>
          </cell>
          <cell r="D234" t="str">
            <v>Sample 232</v>
          </cell>
          <cell r="E234">
            <v>25.48</v>
          </cell>
        </row>
        <row r="235">
          <cell r="C235" t="str">
            <v>J17</v>
          </cell>
          <cell r="D235" t="str">
            <v>Sample 233</v>
          </cell>
          <cell r="E235">
            <v>23.55</v>
          </cell>
        </row>
        <row r="236">
          <cell r="C236" t="str">
            <v>J18</v>
          </cell>
          <cell r="D236" t="str">
            <v>Sample 234</v>
          </cell>
          <cell r="E236">
            <v>23.48</v>
          </cell>
        </row>
        <row r="237">
          <cell r="C237" t="str">
            <v>J19</v>
          </cell>
          <cell r="D237" t="str">
            <v>Sample 235</v>
          </cell>
          <cell r="E237">
            <v>23.55</v>
          </cell>
        </row>
        <row r="238">
          <cell r="C238" t="str">
            <v>J20</v>
          </cell>
          <cell r="D238" t="str">
            <v>Sample 236</v>
          </cell>
          <cell r="E238">
            <v>23.56</v>
          </cell>
        </row>
        <row r="239">
          <cell r="C239" t="str">
            <v>J21</v>
          </cell>
          <cell r="D239" t="str">
            <v>Sample 237</v>
          </cell>
          <cell r="E239">
            <v>16.61</v>
          </cell>
        </row>
        <row r="240">
          <cell r="C240" t="str">
            <v>J22</v>
          </cell>
          <cell r="D240" t="str">
            <v>Sample 238</v>
          </cell>
          <cell r="E240">
            <v>16.47</v>
          </cell>
        </row>
        <row r="241">
          <cell r="C241" t="str">
            <v>J23</v>
          </cell>
          <cell r="D241" t="str">
            <v>Sample 239</v>
          </cell>
          <cell r="E241">
            <v>16.2</v>
          </cell>
        </row>
        <row r="242">
          <cell r="C242" t="str">
            <v>J24</v>
          </cell>
          <cell r="D242" t="str">
            <v>Sample 240</v>
          </cell>
          <cell r="E242">
            <v>16.25</v>
          </cell>
        </row>
        <row r="243">
          <cell r="C243" t="str">
            <v>K1</v>
          </cell>
          <cell r="D243" t="str">
            <v>Sample 241</v>
          </cell>
          <cell r="E243">
            <v>20.34</v>
          </cell>
        </row>
        <row r="244">
          <cell r="C244" t="str">
            <v>K2</v>
          </cell>
          <cell r="D244" t="str">
            <v>Sample 242</v>
          </cell>
          <cell r="E244">
            <v>20.52</v>
          </cell>
        </row>
        <row r="245">
          <cell r="C245" t="str">
            <v>K3</v>
          </cell>
          <cell r="D245" t="str">
            <v>Sample 243</v>
          </cell>
          <cell r="E245">
            <v>20.5</v>
          </cell>
        </row>
        <row r="246">
          <cell r="C246" t="str">
            <v>K4</v>
          </cell>
          <cell r="D246" t="str">
            <v>Sample 244</v>
          </cell>
          <cell r="E246">
            <v>20.46</v>
          </cell>
        </row>
        <row r="247">
          <cell r="C247" t="str">
            <v>K5</v>
          </cell>
          <cell r="D247" t="str">
            <v>Sample 245</v>
          </cell>
          <cell r="E247">
            <v>23.04</v>
          </cell>
        </row>
        <row r="248">
          <cell r="C248" t="str">
            <v>K6</v>
          </cell>
          <cell r="D248" t="str">
            <v>Sample 246</v>
          </cell>
          <cell r="E248">
            <v>22.97</v>
          </cell>
        </row>
        <row r="249">
          <cell r="C249" t="str">
            <v>K7</v>
          </cell>
          <cell r="D249" t="str">
            <v>Sample 247</v>
          </cell>
          <cell r="E249">
            <v>22.96</v>
          </cell>
        </row>
        <row r="250">
          <cell r="C250" t="str">
            <v>K8</v>
          </cell>
          <cell r="D250" t="str">
            <v>Sample 248</v>
          </cell>
          <cell r="E250">
            <v>22.87</v>
          </cell>
        </row>
        <row r="251">
          <cell r="C251" t="str">
            <v>K9</v>
          </cell>
          <cell r="D251" t="str">
            <v>Sample 249</v>
          </cell>
          <cell r="E251">
            <v>22.3</v>
          </cell>
        </row>
        <row r="252">
          <cell r="C252" t="str">
            <v>K10</v>
          </cell>
          <cell r="D252" t="str">
            <v>Sample 250</v>
          </cell>
          <cell r="E252">
            <v>21.82</v>
          </cell>
        </row>
        <row r="253">
          <cell r="C253" t="str">
            <v>K11</v>
          </cell>
          <cell r="D253" t="str">
            <v>Sample 251</v>
          </cell>
          <cell r="E253">
            <v>21.82</v>
          </cell>
        </row>
        <row r="254">
          <cell r="C254" t="str">
            <v>K12</v>
          </cell>
          <cell r="D254" t="str">
            <v>Sample 252</v>
          </cell>
          <cell r="E254">
            <v>21.81</v>
          </cell>
        </row>
        <row r="255">
          <cell r="C255" t="str">
            <v>K13</v>
          </cell>
          <cell r="D255" t="str">
            <v>Sample 253</v>
          </cell>
          <cell r="E255">
            <v>25.8</v>
          </cell>
        </row>
        <row r="256">
          <cell r="C256" t="str">
            <v>K14</v>
          </cell>
          <cell r="D256" t="str">
            <v>Sample 254</v>
          </cell>
          <cell r="E256">
            <v>25.52</v>
          </cell>
        </row>
        <row r="257">
          <cell r="C257" t="str">
            <v>K15</v>
          </cell>
          <cell r="D257" t="str">
            <v>Sample 255</v>
          </cell>
          <cell r="E257">
            <v>25.65</v>
          </cell>
        </row>
        <row r="258">
          <cell r="C258" t="str">
            <v>K16</v>
          </cell>
          <cell r="D258" t="str">
            <v>Sample 256</v>
          </cell>
          <cell r="E258">
            <v>25.68</v>
          </cell>
        </row>
        <row r="259">
          <cell r="C259" t="str">
            <v>K17</v>
          </cell>
          <cell r="D259" t="str">
            <v>Sample 257</v>
          </cell>
          <cell r="E259">
            <v>23.57</v>
          </cell>
        </row>
        <row r="260">
          <cell r="C260" t="str">
            <v>K18</v>
          </cell>
          <cell r="D260" t="str">
            <v>Sample 258</v>
          </cell>
          <cell r="E260">
            <v>23.72</v>
          </cell>
        </row>
        <row r="261">
          <cell r="C261" t="str">
            <v>K19</v>
          </cell>
          <cell r="D261" t="str">
            <v>Sample 259</v>
          </cell>
          <cell r="E261">
            <v>23.63</v>
          </cell>
        </row>
        <row r="262">
          <cell r="C262" t="str">
            <v>K20</v>
          </cell>
          <cell r="D262" t="str">
            <v>Sample 260</v>
          </cell>
          <cell r="E262">
            <v>23.67</v>
          </cell>
        </row>
        <row r="263">
          <cell r="C263" t="str">
            <v>K21</v>
          </cell>
          <cell r="D263" t="str">
            <v>Sample 261</v>
          </cell>
          <cell r="E263">
            <v>16.739999999999998</v>
          </cell>
        </row>
        <row r="264">
          <cell r="C264" t="str">
            <v>K22</v>
          </cell>
          <cell r="D264" t="str">
            <v>Sample 262</v>
          </cell>
          <cell r="E264">
            <v>16.29</v>
          </cell>
        </row>
        <row r="265">
          <cell r="C265" t="str">
            <v>K23</v>
          </cell>
          <cell r="D265" t="str">
            <v>Sample 263</v>
          </cell>
          <cell r="E265">
            <v>16.55</v>
          </cell>
        </row>
        <row r="266">
          <cell r="C266" t="str">
            <v>K24</v>
          </cell>
          <cell r="D266" t="str">
            <v>Sample 264</v>
          </cell>
          <cell r="E266">
            <v>16.579999999999998</v>
          </cell>
        </row>
        <row r="267">
          <cell r="C267" t="str">
            <v>L1</v>
          </cell>
          <cell r="D267" t="str">
            <v>Sample 265</v>
          </cell>
          <cell r="E267">
            <v>20.6</v>
          </cell>
        </row>
        <row r="268">
          <cell r="C268" t="str">
            <v>L2</v>
          </cell>
          <cell r="D268" t="str">
            <v>Sample 266</v>
          </cell>
          <cell r="E268">
            <v>20.440000000000001</v>
          </cell>
        </row>
        <row r="269">
          <cell r="C269" t="str">
            <v>L3</v>
          </cell>
          <cell r="D269" t="str">
            <v>Sample 267</v>
          </cell>
          <cell r="E269">
            <v>20.48</v>
          </cell>
        </row>
        <row r="270">
          <cell r="C270" t="str">
            <v>L4</v>
          </cell>
          <cell r="D270" t="str">
            <v>Sample 268</v>
          </cell>
          <cell r="E270">
            <v>20.53</v>
          </cell>
        </row>
        <row r="271">
          <cell r="C271" t="str">
            <v>L5</v>
          </cell>
          <cell r="D271" t="str">
            <v>Sample 269</v>
          </cell>
          <cell r="E271">
            <v>23.3</v>
          </cell>
        </row>
        <row r="272">
          <cell r="C272" t="str">
            <v>L6</v>
          </cell>
          <cell r="D272" t="str">
            <v>Sample 270</v>
          </cell>
          <cell r="E272">
            <v>23</v>
          </cell>
        </row>
        <row r="273">
          <cell r="C273" t="str">
            <v>L7</v>
          </cell>
          <cell r="D273" t="str">
            <v>Sample 271</v>
          </cell>
          <cell r="E273">
            <v>22.96</v>
          </cell>
        </row>
        <row r="274">
          <cell r="C274" t="str">
            <v>L8</v>
          </cell>
          <cell r="D274" t="str">
            <v>Sample 272</v>
          </cell>
          <cell r="E274">
            <v>23.05</v>
          </cell>
        </row>
        <row r="275">
          <cell r="C275" t="str">
            <v>L9</v>
          </cell>
          <cell r="D275" t="str">
            <v>Sample 273</v>
          </cell>
          <cell r="E275">
            <v>22.19</v>
          </cell>
        </row>
        <row r="276">
          <cell r="C276" t="str">
            <v>L10</v>
          </cell>
          <cell r="D276" t="str">
            <v>Sample 274</v>
          </cell>
          <cell r="E276">
            <v>21.87</v>
          </cell>
        </row>
        <row r="277">
          <cell r="C277" t="str">
            <v>L11</v>
          </cell>
          <cell r="D277" t="str">
            <v>Sample 275</v>
          </cell>
          <cell r="E277">
            <v>22.05</v>
          </cell>
        </row>
        <row r="278">
          <cell r="C278" t="str">
            <v>L12</v>
          </cell>
          <cell r="D278" t="str">
            <v>Sample 276</v>
          </cell>
          <cell r="E278">
            <v>21.83</v>
          </cell>
        </row>
        <row r="279">
          <cell r="C279" t="str">
            <v>L13</v>
          </cell>
          <cell r="D279" t="str">
            <v>Sample 277</v>
          </cell>
          <cell r="E279">
            <v>26.18</v>
          </cell>
        </row>
        <row r="280">
          <cell r="C280" t="str">
            <v>L14</v>
          </cell>
          <cell r="D280" t="str">
            <v>Sample 278</v>
          </cell>
          <cell r="E280">
            <v>25.57</v>
          </cell>
        </row>
        <row r="281">
          <cell r="C281" t="str">
            <v>L15</v>
          </cell>
          <cell r="D281" t="str">
            <v>Sample 279</v>
          </cell>
          <cell r="E281">
            <v>25.59</v>
          </cell>
        </row>
        <row r="282">
          <cell r="C282" t="str">
            <v>L16</v>
          </cell>
          <cell r="D282" t="str">
            <v>Sample 280</v>
          </cell>
          <cell r="E282">
            <v>25.24</v>
          </cell>
        </row>
        <row r="283">
          <cell r="C283" t="str">
            <v>L17</v>
          </cell>
          <cell r="D283" t="str">
            <v>Sample 281</v>
          </cell>
          <cell r="E283">
            <v>23.96</v>
          </cell>
        </row>
        <row r="284">
          <cell r="C284" t="str">
            <v>L18</v>
          </cell>
          <cell r="D284" t="str">
            <v>Sample 282</v>
          </cell>
          <cell r="E284">
            <v>23.76</v>
          </cell>
        </row>
        <row r="285">
          <cell r="C285" t="str">
            <v>L19</v>
          </cell>
          <cell r="D285" t="str">
            <v>Sample 283</v>
          </cell>
          <cell r="E285">
            <v>23.85</v>
          </cell>
        </row>
        <row r="286">
          <cell r="C286" t="str">
            <v>L20</v>
          </cell>
          <cell r="D286" t="str">
            <v>Sample 284</v>
          </cell>
          <cell r="E286">
            <v>24.04</v>
          </cell>
        </row>
        <row r="287">
          <cell r="C287" t="str">
            <v>L21</v>
          </cell>
          <cell r="D287" t="str">
            <v>Sample 285</v>
          </cell>
          <cell r="E287">
            <v>16.78</v>
          </cell>
        </row>
        <row r="288">
          <cell r="C288" t="str">
            <v>L22</v>
          </cell>
          <cell r="D288" t="str">
            <v>Sample 286</v>
          </cell>
          <cell r="E288">
            <v>16.86</v>
          </cell>
        </row>
        <row r="289">
          <cell r="C289" t="str">
            <v>L23</v>
          </cell>
          <cell r="D289" t="str">
            <v>Sample 287</v>
          </cell>
          <cell r="E289">
            <v>16.670000000000002</v>
          </cell>
        </row>
        <row r="290">
          <cell r="C290" t="str">
            <v>L24</v>
          </cell>
          <cell r="D290" t="str">
            <v>Sample 288</v>
          </cell>
          <cell r="E290">
            <v>16.72</v>
          </cell>
        </row>
        <row r="291">
          <cell r="C291" t="str">
            <v>M1</v>
          </cell>
          <cell r="D291" t="str">
            <v>Sample 289</v>
          </cell>
          <cell r="E291">
            <v>19.62</v>
          </cell>
        </row>
        <row r="292">
          <cell r="C292" t="str">
            <v>M2</v>
          </cell>
          <cell r="D292" t="str">
            <v>Sample 290</v>
          </cell>
          <cell r="E292">
            <v>20.79</v>
          </cell>
        </row>
        <row r="293">
          <cell r="C293" t="str">
            <v>M3</v>
          </cell>
          <cell r="D293" t="str">
            <v>Sample 291</v>
          </cell>
          <cell r="E293">
            <v>20.82</v>
          </cell>
        </row>
        <row r="294">
          <cell r="C294" t="str">
            <v>M4</v>
          </cell>
          <cell r="D294" t="str">
            <v>Sample 292</v>
          </cell>
          <cell r="E294">
            <v>20.88</v>
          </cell>
        </row>
        <row r="295">
          <cell r="C295" t="str">
            <v>M5</v>
          </cell>
          <cell r="D295" t="str">
            <v>Sample 293</v>
          </cell>
          <cell r="E295">
            <v>22.96</v>
          </cell>
        </row>
        <row r="296">
          <cell r="C296" t="str">
            <v>M6</v>
          </cell>
          <cell r="D296" t="str">
            <v>Sample 294</v>
          </cell>
          <cell r="E296">
            <v>23.27</v>
          </cell>
        </row>
        <row r="297">
          <cell r="C297" t="str">
            <v>M7</v>
          </cell>
          <cell r="D297" t="str">
            <v>Sample 295</v>
          </cell>
          <cell r="E297">
            <v>23.19</v>
          </cell>
        </row>
        <row r="298">
          <cell r="C298" t="str">
            <v>M8</v>
          </cell>
          <cell r="D298" t="str">
            <v>Sample 296</v>
          </cell>
          <cell r="E298">
            <v>21.44</v>
          </cell>
        </row>
        <row r="299">
          <cell r="C299" t="str">
            <v>M9</v>
          </cell>
          <cell r="D299" t="str">
            <v>Sample 297</v>
          </cell>
          <cell r="E299">
            <v>21.96</v>
          </cell>
        </row>
        <row r="300">
          <cell r="C300" t="str">
            <v>M10</v>
          </cell>
          <cell r="D300" t="str">
            <v>Sample 298</v>
          </cell>
          <cell r="E300">
            <v>22.32</v>
          </cell>
        </row>
        <row r="301">
          <cell r="C301" t="str">
            <v>M11</v>
          </cell>
          <cell r="D301" t="str">
            <v>Sample 299</v>
          </cell>
          <cell r="E301">
            <v>22.5</v>
          </cell>
        </row>
        <row r="302">
          <cell r="C302" t="str">
            <v>M12</v>
          </cell>
          <cell r="D302" t="str">
            <v>Sample 300</v>
          </cell>
          <cell r="E302">
            <v>21.33</v>
          </cell>
        </row>
        <row r="303">
          <cell r="C303" t="str">
            <v>M13</v>
          </cell>
          <cell r="D303" t="str">
            <v>Sample 301</v>
          </cell>
          <cell r="E303">
            <v>20.78</v>
          </cell>
        </row>
        <row r="304">
          <cell r="C304" t="str">
            <v>M14</v>
          </cell>
          <cell r="D304" t="str">
            <v>Sample 302</v>
          </cell>
          <cell r="E304">
            <v>25.9</v>
          </cell>
        </row>
        <row r="305">
          <cell r="C305" t="str">
            <v>M15</v>
          </cell>
          <cell r="D305" t="str">
            <v>Sample 303</v>
          </cell>
          <cell r="E305">
            <v>25.83</v>
          </cell>
        </row>
        <row r="306">
          <cell r="C306" t="str">
            <v>M16</v>
          </cell>
          <cell r="D306" t="str">
            <v>Sample 304</v>
          </cell>
          <cell r="E306">
            <v>25.98</v>
          </cell>
        </row>
        <row r="307">
          <cell r="C307" t="str">
            <v>M17</v>
          </cell>
          <cell r="D307" t="str">
            <v>Sample 305</v>
          </cell>
          <cell r="E307">
            <v>22.76</v>
          </cell>
        </row>
        <row r="308">
          <cell r="C308" t="str">
            <v>M18</v>
          </cell>
          <cell r="D308" t="str">
            <v>Sample 306</v>
          </cell>
          <cell r="E308">
            <v>23.91</v>
          </cell>
        </row>
        <row r="309">
          <cell r="C309" t="str">
            <v>M19</v>
          </cell>
          <cell r="D309" t="str">
            <v>Sample 307</v>
          </cell>
          <cell r="E309">
            <v>24.14</v>
          </cell>
        </row>
        <row r="310">
          <cell r="C310" t="str">
            <v>M20</v>
          </cell>
          <cell r="D310" t="str">
            <v>Sample 308</v>
          </cell>
        </row>
        <row r="311">
          <cell r="C311" t="str">
            <v>M21</v>
          </cell>
          <cell r="D311" t="str">
            <v>Sample 309</v>
          </cell>
          <cell r="E311">
            <v>16.899999999999999</v>
          </cell>
        </row>
        <row r="312">
          <cell r="C312" t="str">
            <v>M22</v>
          </cell>
          <cell r="D312" t="str">
            <v>Sample 310</v>
          </cell>
          <cell r="E312">
            <v>16.95</v>
          </cell>
        </row>
        <row r="313">
          <cell r="C313" t="str">
            <v>M23</v>
          </cell>
          <cell r="D313" t="str">
            <v>Sample 311</v>
          </cell>
          <cell r="E313">
            <v>17.07</v>
          </cell>
        </row>
        <row r="314">
          <cell r="C314" t="str">
            <v>M24</v>
          </cell>
          <cell r="D314" t="str">
            <v>Sample 312</v>
          </cell>
          <cell r="E314">
            <v>16.96</v>
          </cell>
        </row>
        <row r="315">
          <cell r="C315" t="str">
            <v>N1</v>
          </cell>
          <cell r="D315" t="str">
            <v>Sample 313</v>
          </cell>
        </row>
        <row r="316">
          <cell r="C316" t="str">
            <v>N2</v>
          </cell>
          <cell r="D316" t="str">
            <v>Sample 314</v>
          </cell>
        </row>
        <row r="317">
          <cell r="C317" t="str">
            <v>N3</v>
          </cell>
          <cell r="D317" t="str">
            <v>Sample 315</v>
          </cell>
        </row>
        <row r="318">
          <cell r="C318" t="str">
            <v>N4</v>
          </cell>
          <cell r="D318" t="str">
            <v>Sample 316</v>
          </cell>
        </row>
        <row r="319">
          <cell r="C319" t="str">
            <v>N5</v>
          </cell>
          <cell r="D319" t="str">
            <v>Sample 317</v>
          </cell>
        </row>
        <row r="320">
          <cell r="C320" t="str">
            <v>N6</v>
          </cell>
          <cell r="D320" t="str">
            <v>Sample 318</v>
          </cell>
        </row>
        <row r="321">
          <cell r="C321" t="str">
            <v>N7</v>
          </cell>
          <cell r="D321" t="str">
            <v>Sample 319</v>
          </cell>
        </row>
        <row r="322">
          <cell r="C322" t="str">
            <v>N8</v>
          </cell>
          <cell r="D322" t="str">
            <v>Sample 320</v>
          </cell>
        </row>
        <row r="323">
          <cell r="C323" t="str">
            <v>N9</v>
          </cell>
          <cell r="D323" t="str">
            <v>Sample 321</v>
          </cell>
        </row>
        <row r="324">
          <cell r="C324" t="str">
            <v>N10</v>
          </cell>
          <cell r="D324" t="str">
            <v>Sample 322</v>
          </cell>
        </row>
        <row r="325">
          <cell r="C325" t="str">
            <v>N11</v>
          </cell>
          <cell r="D325" t="str">
            <v>Sample 323</v>
          </cell>
        </row>
        <row r="326">
          <cell r="C326" t="str">
            <v>N12</v>
          </cell>
          <cell r="D326" t="str">
            <v>Sample 324</v>
          </cell>
        </row>
        <row r="327">
          <cell r="C327" t="str">
            <v>N13</v>
          </cell>
          <cell r="D327" t="str">
            <v>Sample 325</v>
          </cell>
        </row>
        <row r="328">
          <cell r="C328" t="str">
            <v>N14</v>
          </cell>
          <cell r="D328" t="str">
            <v>Sample 326</v>
          </cell>
        </row>
        <row r="329">
          <cell r="C329" t="str">
            <v>N15</v>
          </cell>
          <cell r="D329" t="str">
            <v>Sample 327</v>
          </cell>
        </row>
        <row r="330">
          <cell r="C330" t="str">
            <v>N16</v>
          </cell>
          <cell r="D330" t="str">
            <v>Sample 328</v>
          </cell>
        </row>
        <row r="331">
          <cell r="C331" t="str">
            <v>N17</v>
          </cell>
          <cell r="D331" t="str">
            <v>Sample 329</v>
          </cell>
        </row>
        <row r="332">
          <cell r="C332" t="str">
            <v>N18</v>
          </cell>
          <cell r="D332" t="str">
            <v>Sample 330</v>
          </cell>
        </row>
        <row r="333">
          <cell r="C333" t="str">
            <v>N19</v>
          </cell>
          <cell r="D333" t="str">
            <v>Sample 331</v>
          </cell>
        </row>
        <row r="334">
          <cell r="C334" t="str">
            <v>N20</v>
          </cell>
          <cell r="D334" t="str">
            <v>Sample 332</v>
          </cell>
        </row>
        <row r="335">
          <cell r="C335" t="str">
            <v>N21</v>
          </cell>
          <cell r="D335" t="str">
            <v>Sample 333</v>
          </cell>
        </row>
        <row r="336">
          <cell r="C336" t="str">
            <v>N22</v>
          </cell>
          <cell r="D336" t="str">
            <v>Sample 334</v>
          </cell>
        </row>
        <row r="337">
          <cell r="C337" t="str">
            <v>N23</v>
          </cell>
          <cell r="D337" t="str">
            <v>Sample 335</v>
          </cell>
        </row>
        <row r="338">
          <cell r="C338" t="str">
            <v>N24</v>
          </cell>
          <cell r="D338" t="str">
            <v>Sample 336</v>
          </cell>
        </row>
        <row r="339">
          <cell r="C339" t="str">
            <v>O1</v>
          </cell>
          <cell r="D339" t="str">
            <v>Sample 337</v>
          </cell>
        </row>
        <row r="340">
          <cell r="C340" t="str">
            <v>O2</v>
          </cell>
          <cell r="D340" t="str">
            <v>Sample 338</v>
          </cell>
        </row>
        <row r="341">
          <cell r="C341" t="str">
            <v>O3</v>
          </cell>
          <cell r="D341" t="str">
            <v>Sample 339</v>
          </cell>
        </row>
        <row r="342">
          <cell r="C342" t="str">
            <v>O4</v>
          </cell>
          <cell r="D342" t="str">
            <v>Sample 340</v>
          </cell>
        </row>
        <row r="343">
          <cell r="C343" t="str">
            <v>O5</v>
          </cell>
          <cell r="D343" t="str">
            <v>Sample 341</v>
          </cell>
        </row>
        <row r="344">
          <cell r="C344" t="str">
            <v>O6</v>
          </cell>
          <cell r="D344" t="str">
            <v>Sample 342</v>
          </cell>
        </row>
        <row r="345">
          <cell r="C345" t="str">
            <v>O7</v>
          </cell>
          <cell r="D345" t="str">
            <v>Sample 343</v>
          </cell>
        </row>
        <row r="346">
          <cell r="C346" t="str">
            <v>O8</v>
          </cell>
          <cell r="D346" t="str">
            <v>Sample 344</v>
          </cell>
        </row>
        <row r="347">
          <cell r="C347" t="str">
            <v>O9</v>
          </cell>
          <cell r="D347" t="str">
            <v>Sample 345</v>
          </cell>
        </row>
        <row r="348">
          <cell r="C348" t="str">
            <v>O10</v>
          </cell>
          <cell r="D348" t="str">
            <v>Sample 346</v>
          </cell>
        </row>
        <row r="349">
          <cell r="C349" t="str">
            <v>O11</v>
          </cell>
          <cell r="D349" t="str">
            <v>Sample 347</v>
          </cell>
        </row>
        <row r="350">
          <cell r="C350" t="str">
            <v>O12</v>
          </cell>
          <cell r="D350" t="str">
            <v>Sample 348</v>
          </cell>
        </row>
        <row r="351">
          <cell r="C351" t="str">
            <v>O13</v>
          </cell>
          <cell r="D351" t="str">
            <v>Sample 349</v>
          </cell>
        </row>
        <row r="352">
          <cell r="C352" t="str">
            <v>O14</v>
          </cell>
          <cell r="D352" t="str">
            <v>Sample 350</v>
          </cell>
        </row>
        <row r="353">
          <cell r="C353" t="str">
            <v>O15</v>
          </cell>
          <cell r="D353" t="str">
            <v>Sample 351</v>
          </cell>
        </row>
        <row r="354">
          <cell r="C354" t="str">
            <v>O16</v>
          </cell>
          <cell r="D354" t="str">
            <v>Sample 352</v>
          </cell>
        </row>
        <row r="355">
          <cell r="C355" t="str">
            <v>O17</v>
          </cell>
          <cell r="D355" t="str">
            <v>Sample 353</v>
          </cell>
        </row>
        <row r="356">
          <cell r="C356" t="str">
            <v>O18</v>
          </cell>
          <cell r="D356" t="str">
            <v>Sample 354</v>
          </cell>
        </row>
        <row r="357">
          <cell r="C357" t="str">
            <v>O19</v>
          </cell>
          <cell r="D357" t="str">
            <v>Sample 355</v>
          </cell>
        </row>
        <row r="358">
          <cell r="C358" t="str">
            <v>O20</v>
          </cell>
          <cell r="D358" t="str">
            <v>Sample 356</v>
          </cell>
        </row>
        <row r="359">
          <cell r="C359" t="str">
            <v>O21</v>
          </cell>
          <cell r="D359" t="str">
            <v>Sample 357</v>
          </cell>
        </row>
        <row r="360">
          <cell r="C360" t="str">
            <v>O22</v>
          </cell>
          <cell r="D360" t="str">
            <v>Sample 358</v>
          </cell>
        </row>
        <row r="361">
          <cell r="C361" t="str">
            <v>O23</v>
          </cell>
          <cell r="D361" t="str">
            <v>Sample 359</v>
          </cell>
        </row>
        <row r="362">
          <cell r="C362" t="str">
            <v>O24</v>
          </cell>
          <cell r="D362" t="str">
            <v>Sample 360</v>
          </cell>
        </row>
        <row r="363">
          <cell r="C363" t="str">
            <v>P1</v>
          </cell>
          <cell r="D363" t="str">
            <v>Sample 361</v>
          </cell>
        </row>
        <row r="364">
          <cell r="C364" t="str">
            <v>P2</v>
          </cell>
          <cell r="D364" t="str">
            <v>Sample 362</v>
          </cell>
        </row>
        <row r="365">
          <cell r="C365" t="str">
            <v>P3</v>
          </cell>
          <cell r="D365" t="str">
            <v>Sample 363</v>
          </cell>
        </row>
        <row r="366">
          <cell r="C366" t="str">
            <v>P4</v>
          </cell>
          <cell r="D366" t="str">
            <v>Sample 364</v>
          </cell>
        </row>
        <row r="367">
          <cell r="C367" t="str">
            <v>P5</v>
          </cell>
          <cell r="D367" t="str">
            <v>Sample 365</v>
          </cell>
        </row>
        <row r="368">
          <cell r="C368" t="str">
            <v>P6</v>
          </cell>
          <cell r="D368" t="str">
            <v>Sample 366</v>
          </cell>
        </row>
        <row r="369">
          <cell r="C369" t="str">
            <v>P7</v>
          </cell>
          <cell r="D369" t="str">
            <v>Sample 367</v>
          </cell>
        </row>
        <row r="370">
          <cell r="C370" t="str">
            <v>P8</v>
          </cell>
          <cell r="D370" t="str">
            <v>Sample 368</v>
          </cell>
        </row>
        <row r="371">
          <cell r="C371" t="str">
            <v>P9</v>
          </cell>
          <cell r="D371" t="str">
            <v>Sample 369</v>
          </cell>
        </row>
        <row r="372">
          <cell r="C372" t="str">
            <v>P10</v>
          </cell>
          <cell r="D372" t="str">
            <v>Sample 370</v>
          </cell>
        </row>
        <row r="373">
          <cell r="C373" t="str">
            <v>P11</v>
          </cell>
          <cell r="D373" t="str">
            <v>Sample 371</v>
          </cell>
        </row>
        <row r="374">
          <cell r="C374" t="str">
            <v>P12</v>
          </cell>
          <cell r="D374" t="str">
            <v>Sample 372</v>
          </cell>
        </row>
        <row r="375">
          <cell r="C375" t="str">
            <v>P13</v>
          </cell>
          <cell r="D375" t="str">
            <v>Sample 373</v>
          </cell>
        </row>
        <row r="376">
          <cell r="C376" t="str">
            <v>P14</v>
          </cell>
          <cell r="D376" t="str">
            <v>Sample 374</v>
          </cell>
        </row>
        <row r="377">
          <cell r="C377" t="str">
            <v>P15</v>
          </cell>
          <cell r="D377" t="str">
            <v>Sample 375</v>
          </cell>
        </row>
        <row r="378">
          <cell r="C378" t="str">
            <v>P16</v>
          </cell>
          <cell r="D378" t="str">
            <v>Sample 376</v>
          </cell>
        </row>
        <row r="379">
          <cell r="C379" t="str">
            <v>P17</v>
          </cell>
          <cell r="D379" t="str">
            <v>Sample 377</v>
          </cell>
        </row>
        <row r="380">
          <cell r="C380" t="str">
            <v>P18</v>
          </cell>
          <cell r="D380" t="str">
            <v>Sample 378</v>
          </cell>
        </row>
        <row r="381">
          <cell r="C381" t="str">
            <v>P19</v>
          </cell>
          <cell r="D381" t="str">
            <v>Sample 379</v>
          </cell>
        </row>
        <row r="382">
          <cell r="C382" t="str">
            <v>P20</v>
          </cell>
          <cell r="D382" t="str">
            <v>Sample 380</v>
          </cell>
        </row>
        <row r="383">
          <cell r="C383" t="str">
            <v>P21</v>
          </cell>
          <cell r="D383" t="str">
            <v>Sample 381</v>
          </cell>
        </row>
        <row r="384">
          <cell r="C384" t="str">
            <v>P22</v>
          </cell>
          <cell r="D384" t="str">
            <v>Sample 382</v>
          </cell>
        </row>
        <row r="385">
          <cell r="C385" t="str">
            <v>P23</v>
          </cell>
          <cell r="D385" t="str">
            <v>Sample 383</v>
          </cell>
        </row>
        <row r="386">
          <cell r="C386" t="str">
            <v>P24</v>
          </cell>
          <cell r="D386" t="str">
            <v>Sample 384</v>
          </cell>
        </row>
      </sheetData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te 1 raw"/>
      <sheetName val="analysis"/>
    </sheetNames>
    <sheetDataSet>
      <sheetData sheetId="0">
        <row r="3">
          <cell r="C3" t="str">
            <v>A1</v>
          </cell>
          <cell r="D3" t="str">
            <v>Sample 1</v>
          </cell>
        </row>
        <row r="4">
          <cell r="C4" t="str">
            <v>A2</v>
          </cell>
          <cell r="D4" t="str">
            <v>Sample 2</v>
          </cell>
        </row>
        <row r="5">
          <cell r="C5" t="str">
            <v>A3</v>
          </cell>
          <cell r="D5" t="str">
            <v>Sample 3</v>
          </cell>
        </row>
        <row r="6">
          <cell r="C6" t="str">
            <v>A4</v>
          </cell>
          <cell r="D6" t="str">
            <v>Sample 4</v>
          </cell>
        </row>
        <row r="7">
          <cell r="C7" t="str">
            <v>A5</v>
          </cell>
          <cell r="D7" t="str">
            <v>Sample 5</v>
          </cell>
        </row>
        <row r="8">
          <cell r="C8" t="str">
            <v>A6</v>
          </cell>
          <cell r="D8" t="str">
            <v>Sample 6</v>
          </cell>
        </row>
        <row r="9">
          <cell r="C9" t="str">
            <v>A7</v>
          </cell>
          <cell r="D9" t="str">
            <v>Sample 7</v>
          </cell>
        </row>
        <row r="10">
          <cell r="C10" t="str">
            <v>A8</v>
          </cell>
          <cell r="D10" t="str">
            <v>Sample 8</v>
          </cell>
        </row>
        <row r="11">
          <cell r="C11" t="str">
            <v>A9</v>
          </cell>
          <cell r="D11" t="str">
            <v>Sample 9</v>
          </cell>
        </row>
        <row r="12">
          <cell r="C12" t="str">
            <v>A10</v>
          </cell>
          <cell r="D12" t="str">
            <v>Sample 10</v>
          </cell>
        </row>
        <row r="13">
          <cell r="C13" t="str">
            <v>A11</v>
          </cell>
          <cell r="D13" t="str">
            <v>Sample 11</v>
          </cell>
        </row>
        <row r="14">
          <cell r="C14" t="str">
            <v>A12</v>
          </cell>
          <cell r="D14" t="str">
            <v>Sample 12</v>
          </cell>
        </row>
        <row r="15">
          <cell r="C15" t="str">
            <v>A13</v>
          </cell>
          <cell r="D15" t="str">
            <v>Sample 13</v>
          </cell>
        </row>
        <row r="16">
          <cell r="C16" t="str">
            <v>A14</v>
          </cell>
          <cell r="D16" t="str">
            <v>Sample 14</v>
          </cell>
        </row>
        <row r="17">
          <cell r="C17" t="str">
            <v>A15</v>
          </cell>
          <cell r="D17" t="str">
            <v>Sample 15</v>
          </cell>
        </row>
        <row r="18">
          <cell r="C18" t="str">
            <v>A16</v>
          </cell>
          <cell r="D18" t="str">
            <v>Sample 16</v>
          </cell>
        </row>
        <row r="19">
          <cell r="C19" t="str">
            <v>A17</v>
          </cell>
          <cell r="D19" t="str">
            <v>Sample 17</v>
          </cell>
        </row>
        <row r="20">
          <cell r="C20" t="str">
            <v>A18</v>
          </cell>
          <cell r="D20" t="str">
            <v>Sample 18</v>
          </cell>
        </row>
        <row r="21">
          <cell r="C21" t="str">
            <v>A19</v>
          </cell>
          <cell r="D21" t="str">
            <v>Sample 19</v>
          </cell>
        </row>
        <row r="22">
          <cell r="C22" t="str">
            <v>A20</v>
          </cell>
          <cell r="D22" t="str">
            <v>Sample 20</v>
          </cell>
        </row>
        <row r="23">
          <cell r="C23" t="str">
            <v>A21</v>
          </cell>
          <cell r="D23" t="str">
            <v>Sample 21</v>
          </cell>
        </row>
        <row r="24">
          <cell r="C24" t="str">
            <v>A22</v>
          </cell>
          <cell r="D24" t="str">
            <v>Sample 22</v>
          </cell>
        </row>
        <row r="25">
          <cell r="C25" t="str">
            <v>A23</v>
          </cell>
          <cell r="D25" t="str">
            <v>Sample 23</v>
          </cell>
        </row>
        <row r="26">
          <cell r="C26" t="str">
            <v>A24</v>
          </cell>
          <cell r="D26" t="str">
            <v>Sample 24</v>
          </cell>
        </row>
        <row r="27">
          <cell r="C27" t="str">
            <v>B1</v>
          </cell>
          <cell r="D27" t="str">
            <v>Sample 25</v>
          </cell>
        </row>
        <row r="28">
          <cell r="C28" t="str">
            <v>B2</v>
          </cell>
          <cell r="D28" t="str">
            <v>Sample 26</v>
          </cell>
          <cell r="E28">
            <v>25.94</v>
          </cell>
        </row>
        <row r="29">
          <cell r="C29" t="str">
            <v>B3</v>
          </cell>
          <cell r="D29" t="str">
            <v>Sample 27</v>
          </cell>
          <cell r="E29">
            <v>24.68</v>
          </cell>
        </row>
        <row r="30">
          <cell r="C30" t="str">
            <v>B4</v>
          </cell>
          <cell r="D30" t="str">
            <v>Sample 28</v>
          </cell>
          <cell r="E30">
            <v>24.86</v>
          </cell>
        </row>
        <row r="31">
          <cell r="C31" t="str">
            <v>B5</v>
          </cell>
          <cell r="D31" t="str">
            <v>Sample 29</v>
          </cell>
          <cell r="E31">
            <v>24.66</v>
          </cell>
        </row>
        <row r="32">
          <cell r="C32" t="str">
            <v>B6</v>
          </cell>
          <cell r="D32" t="str">
            <v>Sample 30</v>
          </cell>
          <cell r="E32">
            <v>21.53</v>
          </cell>
        </row>
        <row r="33">
          <cell r="C33" t="str">
            <v>B7</v>
          </cell>
          <cell r="D33" t="str">
            <v>Sample 31</v>
          </cell>
          <cell r="E33">
            <v>20.89</v>
          </cell>
        </row>
        <row r="34">
          <cell r="C34" t="str">
            <v>B8</v>
          </cell>
          <cell r="D34" t="str">
            <v>Sample 32</v>
          </cell>
          <cell r="E34">
            <v>20.77</v>
          </cell>
        </row>
        <row r="35">
          <cell r="C35" t="str">
            <v>B9</v>
          </cell>
          <cell r="D35" t="str">
            <v>Sample 33</v>
          </cell>
          <cell r="E35">
            <v>20.76</v>
          </cell>
        </row>
        <row r="36">
          <cell r="C36" t="str">
            <v>B10</v>
          </cell>
          <cell r="D36" t="str">
            <v>Sample 34</v>
          </cell>
          <cell r="E36">
            <v>24.81</v>
          </cell>
        </row>
        <row r="37">
          <cell r="C37" t="str">
            <v>B11</v>
          </cell>
          <cell r="D37" t="str">
            <v>Sample 35</v>
          </cell>
          <cell r="E37">
            <v>24.07</v>
          </cell>
        </row>
        <row r="38">
          <cell r="C38" t="str">
            <v>B12</v>
          </cell>
          <cell r="D38" t="str">
            <v>Sample 36</v>
          </cell>
          <cell r="E38">
            <v>24.28</v>
          </cell>
        </row>
        <row r="39">
          <cell r="C39" t="str">
            <v>B13</v>
          </cell>
          <cell r="D39" t="str">
            <v>Sample 37</v>
          </cell>
          <cell r="E39">
            <v>24.21</v>
          </cell>
        </row>
        <row r="40">
          <cell r="C40" t="str">
            <v>B14</v>
          </cell>
          <cell r="D40" t="str">
            <v>Sample 38</v>
          </cell>
          <cell r="E40">
            <v>29.77</v>
          </cell>
        </row>
        <row r="41">
          <cell r="C41" t="str">
            <v>B15</v>
          </cell>
          <cell r="D41" t="str">
            <v>Sample 39</v>
          </cell>
          <cell r="E41">
            <v>29.51</v>
          </cell>
        </row>
        <row r="42">
          <cell r="C42" t="str">
            <v>B16</v>
          </cell>
          <cell r="D42" t="str">
            <v>Sample 40</v>
          </cell>
        </row>
        <row r="43">
          <cell r="C43" t="str">
            <v>B17</v>
          </cell>
          <cell r="D43" t="str">
            <v>Sample 41</v>
          </cell>
        </row>
        <row r="44">
          <cell r="C44" t="str">
            <v>B18</v>
          </cell>
          <cell r="D44" t="str">
            <v>Sample 42</v>
          </cell>
          <cell r="E44">
            <v>19.329999999999998</v>
          </cell>
        </row>
        <row r="45">
          <cell r="C45" t="str">
            <v>B19</v>
          </cell>
          <cell r="D45" t="str">
            <v>Sample 43</v>
          </cell>
          <cell r="E45">
            <v>17.75</v>
          </cell>
        </row>
        <row r="46">
          <cell r="C46" t="str">
            <v>B20</v>
          </cell>
          <cell r="D46" t="str">
            <v>Sample 44</v>
          </cell>
          <cell r="E46">
            <v>18.16</v>
          </cell>
        </row>
        <row r="47">
          <cell r="C47" t="str">
            <v>B21</v>
          </cell>
          <cell r="D47" t="str">
            <v>Sample 45</v>
          </cell>
          <cell r="E47">
            <v>17.78</v>
          </cell>
        </row>
        <row r="48">
          <cell r="C48" t="str">
            <v>B22</v>
          </cell>
          <cell r="D48" t="str">
            <v>Sample 46</v>
          </cell>
        </row>
        <row r="49">
          <cell r="C49" t="str">
            <v>B23</v>
          </cell>
          <cell r="D49" t="str">
            <v>Sample 47</v>
          </cell>
        </row>
        <row r="50">
          <cell r="C50" t="str">
            <v>B24</v>
          </cell>
          <cell r="D50" t="str">
            <v>Sample 48</v>
          </cell>
        </row>
        <row r="51">
          <cell r="C51" t="str">
            <v>C1</v>
          </cell>
          <cell r="D51" t="str">
            <v>Sample 49</v>
          </cell>
        </row>
        <row r="52">
          <cell r="C52" t="str">
            <v>C2</v>
          </cell>
          <cell r="D52" t="str">
            <v>Sample 50</v>
          </cell>
          <cell r="E52">
            <v>25.58</v>
          </cell>
        </row>
        <row r="53">
          <cell r="C53" t="str">
            <v>C3</v>
          </cell>
          <cell r="D53" t="str">
            <v>Sample 51</v>
          </cell>
          <cell r="E53">
            <v>23.52</v>
          </cell>
        </row>
        <row r="54">
          <cell r="C54" t="str">
            <v>C4</v>
          </cell>
          <cell r="D54" t="str">
            <v>Sample 52</v>
          </cell>
          <cell r="E54">
            <v>23.84</v>
          </cell>
        </row>
        <row r="55">
          <cell r="C55" t="str">
            <v>C5</v>
          </cell>
          <cell r="D55" t="str">
            <v>Sample 53</v>
          </cell>
          <cell r="E55">
            <v>23.46</v>
          </cell>
        </row>
        <row r="56">
          <cell r="C56" t="str">
            <v>C6</v>
          </cell>
          <cell r="D56" t="str">
            <v>Sample 54</v>
          </cell>
          <cell r="E56">
            <v>20.97</v>
          </cell>
        </row>
        <row r="57">
          <cell r="C57" t="str">
            <v>C7</v>
          </cell>
          <cell r="D57" t="str">
            <v>Sample 55</v>
          </cell>
          <cell r="E57">
            <v>20.329999999999998</v>
          </cell>
        </row>
        <row r="58">
          <cell r="C58" t="str">
            <v>C8</v>
          </cell>
          <cell r="D58" t="str">
            <v>Sample 56</v>
          </cell>
          <cell r="E58">
            <v>19.88</v>
          </cell>
        </row>
        <row r="59">
          <cell r="C59" t="str">
            <v>C9</v>
          </cell>
          <cell r="D59" t="str">
            <v>Sample 57</v>
          </cell>
          <cell r="E59">
            <v>20.49</v>
          </cell>
        </row>
        <row r="60">
          <cell r="C60" t="str">
            <v>C10</v>
          </cell>
          <cell r="D60" t="str">
            <v>Sample 58</v>
          </cell>
          <cell r="E60">
            <v>24.74</v>
          </cell>
        </row>
        <row r="61">
          <cell r="C61" t="str">
            <v>C11</v>
          </cell>
          <cell r="D61" t="str">
            <v>Sample 59</v>
          </cell>
          <cell r="E61">
            <v>23.88</v>
          </cell>
        </row>
        <row r="62">
          <cell r="C62" t="str">
            <v>C12</v>
          </cell>
          <cell r="D62" t="str">
            <v>Sample 60</v>
          </cell>
          <cell r="E62">
            <v>23.74</v>
          </cell>
        </row>
        <row r="63">
          <cell r="C63" t="str">
            <v>C13</v>
          </cell>
          <cell r="D63" t="str">
            <v>Sample 61</v>
          </cell>
          <cell r="E63">
            <v>23.95</v>
          </cell>
        </row>
        <row r="64">
          <cell r="C64" t="str">
            <v>C14</v>
          </cell>
          <cell r="D64" t="str">
            <v>Sample 62</v>
          </cell>
          <cell r="E64">
            <v>28.96</v>
          </cell>
        </row>
        <row r="65">
          <cell r="C65" t="str">
            <v>C15</v>
          </cell>
          <cell r="D65" t="str">
            <v>Sample 63</v>
          </cell>
          <cell r="E65">
            <v>29.66</v>
          </cell>
        </row>
        <row r="66">
          <cell r="C66" t="str">
            <v>C16</v>
          </cell>
          <cell r="D66" t="str">
            <v>Sample 64</v>
          </cell>
          <cell r="E66">
            <v>28.07</v>
          </cell>
        </row>
        <row r="67">
          <cell r="C67" t="str">
            <v>C17</v>
          </cell>
          <cell r="D67" t="str">
            <v>Sample 65</v>
          </cell>
          <cell r="E67">
            <v>27.76</v>
          </cell>
        </row>
        <row r="68">
          <cell r="C68" t="str">
            <v>C18</v>
          </cell>
          <cell r="D68" t="str">
            <v>Sample 66</v>
          </cell>
          <cell r="E68">
            <v>18.03</v>
          </cell>
        </row>
        <row r="69">
          <cell r="C69" t="str">
            <v>C19</v>
          </cell>
          <cell r="D69" t="str">
            <v>Sample 67</v>
          </cell>
          <cell r="E69">
            <v>17.559999999999999</v>
          </cell>
        </row>
        <row r="70">
          <cell r="C70" t="str">
            <v>C20</v>
          </cell>
          <cell r="D70" t="str">
            <v>Sample 68</v>
          </cell>
          <cell r="E70">
            <v>17.600000000000001</v>
          </cell>
        </row>
        <row r="71">
          <cell r="C71" t="str">
            <v>C21</v>
          </cell>
          <cell r="D71" t="str">
            <v>Sample 69</v>
          </cell>
          <cell r="E71">
            <v>17.579999999999998</v>
          </cell>
        </row>
        <row r="72">
          <cell r="C72" t="str">
            <v>C22</v>
          </cell>
          <cell r="D72" t="str">
            <v>Sample 70</v>
          </cell>
        </row>
        <row r="73">
          <cell r="C73" t="str">
            <v>C23</v>
          </cell>
          <cell r="D73" t="str">
            <v>Sample 71</v>
          </cell>
        </row>
        <row r="74">
          <cell r="C74" t="str">
            <v>C24</v>
          </cell>
          <cell r="D74" t="str">
            <v>Sample 72</v>
          </cell>
        </row>
        <row r="75">
          <cell r="C75" t="str">
            <v>D1</v>
          </cell>
          <cell r="D75" t="str">
            <v>Sample 73</v>
          </cell>
        </row>
        <row r="76">
          <cell r="C76" t="str">
            <v>D2</v>
          </cell>
          <cell r="D76" t="str">
            <v>Sample 74</v>
          </cell>
          <cell r="E76">
            <v>25.86</v>
          </cell>
        </row>
        <row r="77">
          <cell r="C77" t="str">
            <v>D3</v>
          </cell>
          <cell r="D77" t="str">
            <v>Sample 75</v>
          </cell>
          <cell r="E77">
            <v>25.47</v>
          </cell>
        </row>
        <row r="78">
          <cell r="C78" t="str">
            <v>D4</v>
          </cell>
          <cell r="D78" t="str">
            <v>Sample 76</v>
          </cell>
          <cell r="E78">
            <v>25.46</v>
          </cell>
        </row>
        <row r="79">
          <cell r="C79" t="str">
            <v>D5</v>
          </cell>
          <cell r="D79" t="str">
            <v>Sample 77</v>
          </cell>
          <cell r="E79">
            <v>25.14</v>
          </cell>
        </row>
        <row r="80">
          <cell r="C80" t="str">
            <v>D6</v>
          </cell>
          <cell r="D80" t="str">
            <v>Sample 78</v>
          </cell>
          <cell r="E80">
            <v>21.88</v>
          </cell>
        </row>
        <row r="81">
          <cell r="C81" t="str">
            <v>D7</v>
          </cell>
          <cell r="D81" t="str">
            <v>Sample 79</v>
          </cell>
          <cell r="E81">
            <v>20.96</v>
          </cell>
        </row>
        <row r="82">
          <cell r="C82" t="str">
            <v>D8</v>
          </cell>
          <cell r="D82" t="str">
            <v>Sample 80</v>
          </cell>
          <cell r="E82">
            <v>21.54</v>
          </cell>
        </row>
        <row r="83">
          <cell r="C83" t="str">
            <v>D9</v>
          </cell>
          <cell r="D83" t="str">
            <v>Sample 81</v>
          </cell>
          <cell r="E83">
            <v>20.89</v>
          </cell>
        </row>
        <row r="84">
          <cell r="C84" t="str">
            <v>D10</v>
          </cell>
          <cell r="D84" t="str">
            <v>Sample 82</v>
          </cell>
          <cell r="E84">
            <v>24.89</v>
          </cell>
        </row>
        <row r="85">
          <cell r="C85" t="str">
            <v>D11</v>
          </cell>
          <cell r="D85" t="str">
            <v>Sample 83</v>
          </cell>
          <cell r="E85">
            <v>24.46</v>
          </cell>
        </row>
        <row r="86">
          <cell r="C86" t="str">
            <v>D12</v>
          </cell>
          <cell r="D86" t="str">
            <v>Sample 84</v>
          </cell>
          <cell r="E86">
            <v>24.47</v>
          </cell>
        </row>
        <row r="87">
          <cell r="C87" t="str">
            <v>D13</v>
          </cell>
          <cell r="D87" t="str">
            <v>Sample 85</v>
          </cell>
          <cell r="E87">
            <v>24.91</v>
          </cell>
        </row>
        <row r="88">
          <cell r="C88" t="str">
            <v>D14</v>
          </cell>
          <cell r="D88" t="str">
            <v>Sample 86</v>
          </cell>
          <cell r="E88">
            <v>29.64</v>
          </cell>
        </row>
        <row r="89">
          <cell r="C89" t="str">
            <v>D15</v>
          </cell>
          <cell r="D89" t="str">
            <v>Sample 87</v>
          </cell>
          <cell r="E89">
            <v>28.66</v>
          </cell>
        </row>
        <row r="90">
          <cell r="C90" t="str">
            <v>D16</v>
          </cell>
          <cell r="D90" t="str">
            <v>Sample 88</v>
          </cell>
          <cell r="E90">
            <v>28.48</v>
          </cell>
        </row>
        <row r="91">
          <cell r="C91" t="str">
            <v>D17</v>
          </cell>
          <cell r="D91" t="str">
            <v>Sample 89</v>
          </cell>
          <cell r="E91">
            <v>29.03</v>
          </cell>
        </row>
        <row r="92">
          <cell r="C92" t="str">
            <v>D18</v>
          </cell>
          <cell r="D92" t="str">
            <v>Sample 90</v>
          </cell>
          <cell r="E92">
            <v>18.760000000000002</v>
          </cell>
        </row>
        <row r="93">
          <cell r="C93" t="str">
            <v>D19</v>
          </cell>
          <cell r="D93" t="str">
            <v>Sample 91</v>
          </cell>
          <cell r="E93">
            <v>17.940000000000001</v>
          </cell>
        </row>
        <row r="94">
          <cell r="C94" t="str">
            <v>D20</v>
          </cell>
          <cell r="D94" t="str">
            <v>Sample 92</v>
          </cell>
          <cell r="E94">
            <v>18.7</v>
          </cell>
        </row>
        <row r="95">
          <cell r="C95" t="str">
            <v>D21</v>
          </cell>
          <cell r="D95" t="str">
            <v>Sample 93</v>
          </cell>
          <cell r="E95">
            <v>18.059999999999999</v>
          </cell>
        </row>
        <row r="96">
          <cell r="C96" t="str">
            <v>D22</v>
          </cell>
          <cell r="D96" t="str">
            <v>Sample 94</v>
          </cell>
        </row>
        <row r="97">
          <cell r="C97" t="str">
            <v>D23</v>
          </cell>
          <cell r="D97" t="str">
            <v>Sample 95</v>
          </cell>
        </row>
        <row r="98">
          <cell r="C98" t="str">
            <v>D24</v>
          </cell>
          <cell r="D98" t="str">
            <v>Sample 96</v>
          </cell>
        </row>
        <row r="99">
          <cell r="C99" t="str">
            <v>E1</v>
          </cell>
          <cell r="D99" t="str">
            <v>Sample 97</v>
          </cell>
        </row>
        <row r="100">
          <cell r="C100" t="str">
            <v>E2</v>
          </cell>
          <cell r="D100" t="str">
            <v>Sample 98</v>
          </cell>
          <cell r="E100">
            <v>24.74</v>
          </cell>
        </row>
        <row r="101">
          <cell r="C101" t="str">
            <v>E3</v>
          </cell>
          <cell r="D101" t="str">
            <v>Sample 99</v>
          </cell>
          <cell r="E101">
            <v>23.86</v>
          </cell>
        </row>
        <row r="102">
          <cell r="C102" t="str">
            <v>E4</v>
          </cell>
          <cell r="D102" t="str">
            <v>Sample 100</v>
          </cell>
          <cell r="E102">
            <v>24.2</v>
          </cell>
        </row>
        <row r="103">
          <cell r="C103" t="str">
            <v>E5</v>
          </cell>
          <cell r="D103" t="str">
            <v>Sample 101</v>
          </cell>
          <cell r="E103">
            <v>23.73</v>
          </cell>
        </row>
        <row r="104">
          <cell r="C104" t="str">
            <v>E6</v>
          </cell>
          <cell r="D104" t="str">
            <v>Sample 102</v>
          </cell>
          <cell r="E104">
            <v>20.36</v>
          </cell>
        </row>
        <row r="105">
          <cell r="C105" t="str">
            <v>E7</v>
          </cell>
          <cell r="D105" t="str">
            <v>Sample 103</v>
          </cell>
          <cell r="E105">
            <v>20.11</v>
          </cell>
        </row>
        <row r="106">
          <cell r="C106" t="str">
            <v>E8</v>
          </cell>
          <cell r="D106" t="str">
            <v>Sample 104</v>
          </cell>
          <cell r="E106">
            <v>19.91</v>
          </cell>
        </row>
        <row r="107">
          <cell r="C107" t="str">
            <v>E9</v>
          </cell>
          <cell r="D107" t="str">
            <v>Sample 105</v>
          </cell>
          <cell r="E107">
            <v>20.54</v>
          </cell>
        </row>
        <row r="108">
          <cell r="C108" t="str">
            <v>E10</v>
          </cell>
          <cell r="D108" t="str">
            <v>Sample 106</v>
          </cell>
          <cell r="E108">
            <v>24.29</v>
          </cell>
        </row>
        <row r="109">
          <cell r="C109" t="str">
            <v>E11</v>
          </cell>
          <cell r="D109" t="str">
            <v>Sample 107</v>
          </cell>
          <cell r="E109">
            <v>23.78</v>
          </cell>
        </row>
        <row r="110">
          <cell r="C110" t="str">
            <v>E12</v>
          </cell>
          <cell r="D110" t="str">
            <v>Sample 108</v>
          </cell>
          <cell r="E110">
            <v>23.71</v>
          </cell>
        </row>
        <row r="111">
          <cell r="C111" t="str">
            <v>E13</v>
          </cell>
          <cell r="D111" t="str">
            <v>Sample 109</v>
          </cell>
          <cell r="E111">
            <v>23.84</v>
          </cell>
        </row>
        <row r="112">
          <cell r="C112" t="str">
            <v>E14</v>
          </cell>
          <cell r="D112" t="str">
            <v>Sample 110</v>
          </cell>
          <cell r="E112">
            <v>29.66</v>
          </cell>
        </row>
        <row r="113">
          <cell r="C113" t="str">
            <v>E15</v>
          </cell>
          <cell r="D113" t="str">
            <v>Sample 111</v>
          </cell>
          <cell r="E113">
            <v>28.72</v>
          </cell>
        </row>
        <row r="114">
          <cell r="C114" t="str">
            <v>E16</v>
          </cell>
          <cell r="D114" t="str">
            <v>Sample 112</v>
          </cell>
          <cell r="E114">
            <v>27.88</v>
          </cell>
        </row>
        <row r="115">
          <cell r="C115" t="str">
            <v>E17</v>
          </cell>
          <cell r="D115" t="str">
            <v>Sample 113</v>
          </cell>
          <cell r="E115">
            <v>28.12</v>
          </cell>
        </row>
        <row r="116">
          <cell r="C116" t="str">
            <v>E18</v>
          </cell>
          <cell r="D116" t="str">
            <v>Sample 114</v>
          </cell>
          <cell r="E116">
            <v>17.88</v>
          </cell>
        </row>
        <row r="117">
          <cell r="C117" t="str">
            <v>E19</v>
          </cell>
          <cell r="D117" t="str">
            <v>Sample 115</v>
          </cell>
          <cell r="E117">
            <v>17.48</v>
          </cell>
        </row>
        <row r="118">
          <cell r="C118" t="str">
            <v>E20</v>
          </cell>
          <cell r="D118" t="str">
            <v>Sample 116</v>
          </cell>
          <cell r="E118">
            <v>17.649999999999999</v>
          </cell>
        </row>
        <row r="119">
          <cell r="C119" t="str">
            <v>E21</v>
          </cell>
          <cell r="D119" t="str">
            <v>Sample 117</v>
          </cell>
          <cell r="E119">
            <v>17.7</v>
          </cell>
        </row>
        <row r="120">
          <cell r="C120" t="str">
            <v>E22</v>
          </cell>
          <cell r="D120" t="str">
            <v>Sample 118</v>
          </cell>
        </row>
        <row r="121">
          <cell r="C121" t="str">
            <v>E23</v>
          </cell>
          <cell r="D121" t="str">
            <v>Sample 119</v>
          </cell>
        </row>
        <row r="122">
          <cell r="C122" t="str">
            <v>E24</v>
          </cell>
          <cell r="D122" t="str">
            <v>Sample 120</v>
          </cell>
        </row>
        <row r="123">
          <cell r="C123" t="str">
            <v>F1</v>
          </cell>
          <cell r="D123" t="str">
            <v>Sample 121</v>
          </cell>
        </row>
        <row r="124">
          <cell r="C124" t="str">
            <v>F2</v>
          </cell>
          <cell r="D124" t="str">
            <v>Sample 122</v>
          </cell>
          <cell r="E124">
            <v>25.99</v>
          </cell>
        </row>
        <row r="125">
          <cell r="C125" t="str">
            <v>F3</v>
          </cell>
          <cell r="D125" t="str">
            <v>Sample 123</v>
          </cell>
          <cell r="E125">
            <v>26.21</v>
          </cell>
        </row>
        <row r="126">
          <cell r="C126" t="str">
            <v>F4</v>
          </cell>
          <cell r="D126" t="str">
            <v>Sample 124</v>
          </cell>
          <cell r="E126">
            <v>26.19</v>
          </cell>
        </row>
        <row r="127">
          <cell r="C127" t="str">
            <v>F5</v>
          </cell>
          <cell r="D127" t="str">
            <v>Sample 125</v>
          </cell>
          <cell r="E127">
            <v>26.26</v>
          </cell>
        </row>
        <row r="128">
          <cell r="C128" t="str">
            <v>F6</v>
          </cell>
          <cell r="D128" t="str">
            <v>Sample 126</v>
          </cell>
          <cell r="E128">
            <v>21.56</v>
          </cell>
        </row>
        <row r="129">
          <cell r="C129" t="str">
            <v>F7</v>
          </cell>
          <cell r="D129" t="str">
            <v>Sample 127</v>
          </cell>
          <cell r="E129">
            <v>21.17</v>
          </cell>
        </row>
        <row r="130">
          <cell r="C130" t="str">
            <v>F8</v>
          </cell>
          <cell r="D130" t="str">
            <v>Sample 128</v>
          </cell>
          <cell r="E130">
            <v>21.44</v>
          </cell>
        </row>
        <row r="131">
          <cell r="C131" t="str">
            <v>F9</v>
          </cell>
          <cell r="D131" t="str">
            <v>Sample 129</v>
          </cell>
          <cell r="E131">
            <v>21.54</v>
          </cell>
        </row>
        <row r="132">
          <cell r="C132" t="str">
            <v>F10</v>
          </cell>
          <cell r="D132" t="str">
            <v>Sample 130</v>
          </cell>
          <cell r="E132">
            <v>20.81</v>
          </cell>
        </row>
        <row r="133">
          <cell r="C133" t="str">
            <v>F11</v>
          </cell>
          <cell r="D133" t="str">
            <v>Sample 131</v>
          </cell>
          <cell r="E133">
            <v>20.71</v>
          </cell>
        </row>
        <row r="134">
          <cell r="C134" t="str">
            <v>F12</v>
          </cell>
          <cell r="D134" t="str">
            <v>Sample 132</v>
          </cell>
          <cell r="E134">
            <v>20.69</v>
          </cell>
        </row>
        <row r="135">
          <cell r="C135" t="str">
            <v>F13</v>
          </cell>
          <cell r="D135" t="str">
            <v>Sample 133</v>
          </cell>
          <cell r="E135">
            <v>20.61</v>
          </cell>
        </row>
        <row r="136">
          <cell r="C136" t="str">
            <v>F14</v>
          </cell>
          <cell r="D136" t="str">
            <v>Sample 134</v>
          </cell>
          <cell r="E136">
            <v>20.55</v>
          </cell>
        </row>
        <row r="137">
          <cell r="C137" t="str">
            <v>F15</v>
          </cell>
          <cell r="D137" t="str">
            <v>Sample 135</v>
          </cell>
          <cell r="E137">
            <v>20.079999999999998</v>
          </cell>
        </row>
        <row r="138">
          <cell r="C138" t="str">
            <v>F16</v>
          </cell>
          <cell r="D138" t="str">
            <v>Sample 136</v>
          </cell>
          <cell r="E138">
            <v>20.09</v>
          </cell>
        </row>
        <row r="139">
          <cell r="C139" t="str">
            <v>F17</v>
          </cell>
          <cell r="D139" t="str">
            <v>Sample 137</v>
          </cell>
          <cell r="E139">
            <v>20.079999999999998</v>
          </cell>
        </row>
        <row r="140">
          <cell r="C140" t="str">
            <v>F18</v>
          </cell>
          <cell r="D140" t="str">
            <v>Sample 138</v>
          </cell>
          <cell r="E140">
            <v>18.350000000000001</v>
          </cell>
        </row>
        <row r="141">
          <cell r="C141" t="str">
            <v>F19</v>
          </cell>
          <cell r="D141" t="str">
            <v>Sample 139</v>
          </cell>
          <cell r="E141">
            <v>18.329999999999998</v>
          </cell>
        </row>
        <row r="142">
          <cell r="C142" t="str">
            <v>F20</v>
          </cell>
          <cell r="D142" t="str">
            <v>Sample 140</v>
          </cell>
          <cell r="E142">
            <v>18.36</v>
          </cell>
        </row>
        <row r="143">
          <cell r="C143" t="str">
            <v>F21</v>
          </cell>
          <cell r="D143" t="str">
            <v>Sample 141</v>
          </cell>
          <cell r="E143">
            <v>18.18</v>
          </cell>
        </row>
        <row r="144">
          <cell r="C144" t="str">
            <v>F22</v>
          </cell>
          <cell r="D144" t="str">
            <v>Sample 142</v>
          </cell>
        </row>
        <row r="145">
          <cell r="C145" t="str">
            <v>F23</v>
          </cell>
          <cell r="D145" t="str">
            <v>Sample 143</v>
          </cell>
        </row>
        <row r="146">
          <cell r="C146" t="str">
            <v>F24</v>
          </cell>
          <cell r="D146" t="str">
            <v>Sample 144</v>
          </cell>
        </row>
        <row r="147">
          <cell r="C147" t="str">
            <v>G1</v>
          </cell>
          <cell r="D147" t="str">
            <v>Sample 145</v>
          </cell>
        </row>
        <row r="148">
          <cell r="C148" t="str">
            <v>G2</v>
          </cell>
          <cell r="D148" t="str">
            <v>Sample 146</v>
          </cell>
          <cell r="E148">
            <v>25.14</v>
          </cell>
        </row>
        <row r="149">
          <cell r="C149" t="str">
            <v>G3</v>
          </cell>
          <cell r="D149" t="str">
            <v>Sample 147</v>
          </cell>
          <cell r="E149">
            <v>24.95</v>
          </cell>
        </row>
        <row r="150">
          <cell r="C150" t="str">
            <v>G4</v>
          </cell>
          <cell r="D150" t="str">
            <v>Sample 148</v>
          </cell>
          <cell r="E150">
            <v>24.9</v>
          </cell>
        </row>
        <row r="151">
          <cell r="C151" t="str">
            <v>G5</v>
          </cell>
          <cell r="D151" t="str">
            <v>Sample 149</v>
          </cell>
          <cell r="E151">
            <v>24.95</v>
          </cell>
        </row>
        <row r="152">
          <cell r="C152" t="str">
            <v>G6</v>
          </cell>
          <cell r="D152" t="str">
            <v>Sample 150</v>
          </cell>
          <cell r="E152">
            <v>19.97</v>
          </cell>
        </row>
        <row r="153">
          <cell r="C153" t="str">
            <v>G7</v>
          </cell>
          <cell r="D153" t="str">
            <v>Sample 151</v>
          </cell>
          <cell r="E153">
            <v>20.170000000000002</v>
          </cell>
        </row>
        <row r="154">
          <cell r="C154" t="str">
            <v>G8</v>
          </cell>
          <cell r="D154" t="str">
            <v>Sample 152</v>
          </cell>
          <cell r="E154">
            <v>20.309999999999999</v>
          </cell>
        </row>
        <row r="155">
          <cell r="C155" t="str">
            <v>G9</v>
          </cell>
          <cell r="D155" t="str">
            <v>Sample 153</v>
          </cell>
          <cell r="E155">
            <v>20.62</v>
          </cell>
        </row>
        <row r="156">
          <cell r="C156" t="str">
            <v>G10</v>
          </cell>
          <cell r="D156" t="str">
            <v>Sample 154</v>
          </cell>
          <cell r="E156">
            <v>19.86</v>
          </cell>
        </row>
        <row r="157">
          <cell r="C157" t="str">
            <v>G11</v>
          </cell>
          <cell r="D157" t="str">
            <v>Sample 155</v>
          </cell>
          <cell r="E157">
            <v>19.440000000000001</v>
          </cell>
        </row>
        <row r="158">
          <cell r="C158" t="str">
            <v>G12</v>
          </cell>
          <cell r="D158" t="str">
            <v>Sample 156</v>
          </cell>
          <cell r="E158">
            <v>19.97</v>
          </cell>
        </row>
        <row r="159">
          <cell r="C159" t="str">
            <v>G13</v>
          </cell>
          <cell r="D159" t="str">
            <v>Sample 157</v>
          </cell>
          <cell r="E159">
            <v>20.25</v>
          </cell>
        </row>
        <row r="160">
          <cell r="C160" t="str">
            <v>G14</v>
          </cell>
          <cell r="D160" t="str">
            <v>Sample 158</v>
          </cell>
          <cell r="E160">
            <v>20.12</v>
          </cell>
        </row>
        <row r="161">
          <cell r="C161" t="str">
            <v>G15</v>
          </cell>
          <cell r="D161" t="str">
            <v>Sample 159</v>
          </cell>
          <cell r="E161">
            <v>19.73</v>
          </cell>
        </row>
        <row r="162">
          <cell r="C162" t="str">
            <v>G16</v>
          </cell>
          <cell r="D162" t="str">
            <v>Sample 160</v>
          </cell>
          <cell r="E162">
            <v>19.71</v>
          </cell>
        </row>
        <row r="163">
          <cell r="C163" t="str">
            <v>G17</v>
          </cell>
          <cell r="D163" t="str">
            <v>Sample 161</v>
          </cell>
          <cell r="E163">
            <v>20.67</v>
          </cell>
        </row>
        <row r="164">
          <cell r="C164" t="str">
            <v>G18</v>
          </cell>
          <cell r="D164" t="str">
            <v>Sample 162</v>
          </cell>
          <cell r="E164">
            <v>18.12</v>
          </cell>
        </row>
        <row r="165">
          <cell r="C165" t="str">
            <v>G19</v>
          </cell>
          <cell r="D165" t="str">
            <v>Sample 163</v>
          </cell>
          <cell r="E165">
            <v>18.28</v>
          </cell>
        </row>
        <row r="166">
          <cell r="C166" t="str">
            <v>G20</v>
          </cell>
          <cell r="D166" t="str">
            <v>Sample 164</v>
          </cell>
          <cell r="E166">
            <v>18.55</v>
          </cell>
        </row>
        <row r="167">
          <cell r="C167" t="str">
            <v>G21</v>
          </cell>
          <cell r="D167" t="str">
            <v>Sample 165</v>
          </cell>
          <cell r="E167">
            <v>18.53</v>
          </cell>
        </row>
        <row r="168">
          <cell r="C168" t="str">
            <v>G22</v>
          </cell>
          <cell r="D168" t="str">
            <v>Sample 166</v>
          </cell>
        </row>
        <row r="169">
          <cell r="C169" t="str">
            <v>G23</v>
          </cell>
          <cell r="D169" t="str">
            <v>Sample 167</v>
          </cell>
        </row>
        <row r="170">
          <cell r="C170" t="str">
            <v>G24</v>
          </cell>
          <cell r="D170" t="str">
            <v>Sample 168</v>
          </cell>
        </row>
        <row r="171">
          <cell r="C171" t="str">
            <v>H1</v>
          </cell>
          <cell r="D171" t="str">
            <v>Sample 169</v>
          </cell>
        </row>
        <row r="172">
          <cell r="C172" t="str">
            <v>H2</v>
          </cell>
          <cell r="D172" t="str">
            <v>Sample 170</v>
          </cell>
          <cell r="E172">
            <v>25.76</v>
          </cell>
        </row>
        <row r="173">
          <cell r="C173" t="str">
            <v>H3</v>
          </cell>
          <cell r="D173" t="str">
            <v>Sample 171</v>
          </cell>
          <cell r="E173">
            <v>25.75</v>
          </cell>
        </row>
        <row r="174">
          <cell r="C174" t="str">
            <v>H4</v>
          </cell>
          <cell r="D174" t="str">
            <v>Sample 172</v>
          </cell>
          <cell r="E174">
            <v>25.78</v>
          </cell>
        </row>
        <row r="175">
          <cell r="C175" t="str">
            <v>H5</v>
          </cell>
          <cell r="D175" t="str">
            <v>Sample 173</v>
          </cell>
          <cell r="E175">
            <v>25.96</v>
          </cell>
        </row>
        <row r="176">
          <cell r="C176" t="str">
            <v>H6</v>
          </cell>
          <cell r="D176" t="str">
            <v>Sample 174</v>
          </cell>
          <cell r="E176">
            <v>20.82</v>
          </cell>
        </row>
        <row r="177">
          <cell r="C177" t="str">
            <v>H7</v>
          </cell>
          <cell r="D177" t="str">
            <v>Sample 175</v>
          </cell>
          <cell r="E177">
            <v>20.77</v>
          </cell>
        </row>
        <row r="178">
          <cell r="C178" t="str">
            <v>H8</v>
          </cell>
          <cell r="D178" t="str">
            <v>Sample 176</v>
          </cell>
          <cell r="E178">
            <v>20.71</v>
          </cell>
        </row>
        <row r="179">
          <cell r="C179" t="str">
            <v>H9</v>
          </cell>
          <cell r="D179" t="str">
            <v>Sample 177</v>
          </cell>
          <cell r="E179">
            <v>20.81</v>
          </cell>
        </row>
        <row r="180">
          <cell r="C180" t="str">
            <v>H10</v>
          </cell>
          <cell r="D180" t="str">
            <v>Sample 178</v>
          </cell>
          <cell r="E180">
            <v>20.059999999999999</v>
          </cell>
        </row>
        <row r="181">
          <cell r="C181" t="str">
            <v>H11</v>
          </cell>
          <cell r="D181" t="str">
            <v>Sample 179</v>
          </cell>
          <cell r="E181">
            <v>19.920000000000002</v>
          </cell>
        </row>
        <row r="182">
          <cell r="C182" t="str">
            <v>H12</v>
          </cell>
          <cell r="D182" t="str">
            <v>Sample 180</v>
          </cell>
          <cell r="E182">
            <v>19.920000000000002</v>
          </cell>
        </row>
        <row r="183">
          <cell r="C183" t="str">
            <v>H13</v>
          </cell>
          <cell r="D183" t="str">
            <v>Sample 181</v>
          </cell>
          <cell r="E183">
            <v>19.84</v>
          </cell>
        </row>
        <row r="184">
          <cell r="C184" t="str">
            <v>H14</v>
          </cell>
          <cell r="D184" t="str">
            <v>Sample 182</v>
          </cell>
          <cell r="E184">
            <v>19.850000000000001</v>
          </cell>
        </row>
        <row r="185">
          <cell r="C185" t="str">
            <v>H15</v>
          </cell>
          <cell r="D185" t="str">
            <v>Sample 183</v>
          </cell>
          <cell r="E185">
            <v>19.670000000000002</v>
          </cell>
        </row>
        <row r="186">
          <cell r="C186" t="str">
            <v>H16</v>
          </cell>
          <cell r="D186" t="str">
            <v>Sample 184</v>
          </cell>
          <cell r="E186">
            <v>19.559999999999999</v>
          </cell>
        </row>
        <row r="187">
          <cell r="C187" t="str">
            <v>H17</v>
          </cell>
          <cell r="D187" t="str">
            <v>Sample 185</v>
          </cell>
          <cell r="E187">
            <v>19.670000000000002</v>
          </cell>
        </row>
        <row r="188">
          <cell r="C188" t="str">
            <v>H18</v>
          </cell>
          <cell r="D188" t="str">
            <v>Sample 186</v>
          </cell>
          <cell r="E188">
            <v>18.05</v>
          </cell>
        </row>
        <row r="189">
          <cell r="C189" t="str">
            <v>H19</v>
          </cell>
          <cell r="D189" t="str">
            <v>Sample 187</v>
          </cell>
          <cell r="E189">
            <v>17.95</v>
          </cell>
        </row>
        <row r="190">
          <cell r="C190" t="str">
            <v>H20</v>
          </cell>
          <cell r="D190" t="str">
            <v>Sample 188</v>
          </cell>
          <cell r="E190">
            <v>17.66</v>
          </cell>
        </row>
        <row r="191">
          <cell r="C191" t="str">
            <v>H21</v>
          </cell>
          <cell r="D191" t="str">
            <v>Sample 189</v>
          </cell>
          <cell r="E191">
            <v>17.68</v>
          </cell>
        </row>
        <row r="192">
          <cell r="C192" t="str">
            <v>H22</v>
          </cell>
          <cell r="D192" t="str">
            <v>Sample 190</v>
          </cell>
        </row>
        <row r="193">
          <cell r="C193" t="str">
            <v>H23</v>
          </cell>
          <cell r="D193" t="str">
            <v>Sample 191</v>
          </cell>
        </row>
        <row r="194">
          <cell r="C194" t="str">
            <v>H24</v>
          </cell>
          <cell r="D194" t="str">
            <v>Sample 192</v>
          </cell>
        </row>
        <row r="195">
          <cell r="C195" t="str">
            <v>I1</v>
          </cell>
          <cell r="D195" t="str">
            <v>Sample 193</v>
          </cell>
        </row>
        <row r="196">
          <cell r="C196" t="str">
            <v>I2</v>
          </cell>
          <cell r="D196" t="str">
            <v>Sample 194</v>
          </cell>
          <cell r="E196">
            <v>25.02</v>
          </cell>
        </row>
        <row r="197">
          <cell r="C197" t="str">
            <v>I3</v>
          </cell>
          <cell r="D197" t="str">
            <v>Sample 195</v>
          </cell>
          <cell r="E197">
            <v>24.8</v>
          </cell>
        </row>
        <row r="198">
          <cell r="C198" t="str">
            <v>I4</v>
          </cell>
          <cell r="D198" t="str">
            <v>Sample 196</v>
          </cell>
          <cell r="E198">
            <v>24.96</v>
          </cell>
        </row>
        <row r="199">
          <cell r="C199" t="str">
            <v>I5</v>
          </cell>
          <cell r="D199" t="str">
            <v>Sample 197</v>
          </cell>
          <cell r="E199">
            <v>25.01</v>
          </cell>
        </row>
        <row r="200">
          <cell r="C200" t="str">
            <v>I6</v>
          </cell>
          <cell r="D200" t="str">
            <v>Sample 198</v>
          </cell>
          <cell r="E200">
            <v>20.48</v>
          </cell>
        </row>
        <row r="201">
          <cell r="C201" t="str">
            <v>I7</v>
          </cell>
          <cell r="D201" t="str">
            <v>Sample 199</v>
          </cell>
          <cell r="E201">
            <v>20.49</v>
          </cell>
        </row>
        <row r="202">
          <cell r="C202" t="str">
            <v>I8</v>
          </cell>
          <cell r="D202" t="str">
            <v>Sample 200</v>
          </cell>
          <cell r="E202">
            <v>20.66</v>
          </cell>
        </row>
        <row r="203">
          <cell r="C203" t="str">
            <v>I9</v>
          </cell>
          <cell r="D203" t="str">
            <v>Sample 201</v>
          </cell>
          <cell r="E203">
            <v>20.190000000000001</v>
          </cell>
        </row>
        <row r="204">
          <cell r="C204" t="str">
            <v>I10</v>
          </cell>
          <cell r="D204" t="str">
            <v>Sample 202</v>
          </cell>
          <cell r="E204">
            <v>19.57</v>
          </cell>
        </row>
        <row r="205">
          <cell r="C205" t="str">
            <v>I11</v>
          </cell>
          <cell r="D205" t="str">
            <v>Sample 203</v>
          </cell>
          <cell r="E205">
            <v>19.600000000000001</v>
          </cell>
        </row>
        <row r="206">
          <cell r="C206" t="str">
            <v>I12</v>
          </cell>
          <cell r="D206" t="str">
            <v>Sample 204</v>
          </cell>
          <cell r="E206">
            <v>18.989999999999998</v>
          </cell>
        </row>
        <row r="207">
          <cell r="C207" t="str">
            <v>I13</v>
          </cell>
          <cell r="D207" t="str">
            <v>Sample 205</v>
          </cell>
        </row>
        <row r="208">
          <cell r="C208" t="str">
            <v>I14</v>
          </cell>
          <cell r="D208" t="str">
            <v>Sample 206</v>
          </cell>
          <cell r="E208">
            <v>19.46</v>
          </cell>
        </row>
        <row r="209">
          <cell r="C209" t="str">
            <v>I15</v>
          </cell>
          <cell r="D209" t="str">
            <v>Sample 207</v>
          </cell>
          <cell r="E209">
            <v>19.47</v>
          </cell>
        </row>
        <row r="210">
          <cell r="C210" t="str">
            <v>I16</v>
          </cell>
          <cell r="D210" t="str">
            <v>Sample 208</v>
          </cell>
          <cell r="E210">
            <v>19.66</v>
          </cell>
        </row>
        <row r="211">
          <cell r="C211" t="str">
            <v>I17</v>
          </cell>
          <cell r="D211" t="str">
            <v>Sample 209</v>
          </cell>
          <cell r="E211">
            <v>19.77</v>
          </cell>
        </row>
        <row r="212">
          <cell r="C212" t="str">
            <v>I18</v>
          </cell>
          <cell r="D212" t="str">
            <v>Sample 210</v>
          </cell>
          <cell r="E212">
            <v>17.53</v>
          </cell>
        </row>
        <row r="213">
          <cell r="C213" t="str">
            <v>I19</v>
          </cell>
          <cell r="D213" t="str">
            <v>Sample 211</v>
          </cell>
          <cell r="E213">
            <v>17.690000000000001</v>
          </cell>
        </row>
        <row r="214">
          <cell r="C214" t="str">
            <v>I20</v>
          </cell>
          <cell r="D214" t="str">
            <v>Sample 212</v>
          </cell>
          <cell r="E214">
            <v>18.02</v>
          </cell>
        </row>
        <row r="215">
          <cell r="C215" t="str">
            <v>I21</v>
          </cell>
          <cell r="D215" t="str">
            <v>Sample 213</v>
          </cell>
          <cell r="E215">
            <v>17.850000000000001</v>
          </cell>
        </row>
        <row r="216">
          <cell r="C216" t="str">
            <v>I22</v>
          </cell>
          <cell r="D216" t="str">
            <v>Sample 214</v>
          </cell>
        </row>
        <row r="217">
          <cell r="C217" t="str">
            <v>I23</v>
          </cell>
          <cell r="D217" t="str">
            <v>Sample 215</v>
          </cell>
        </row>
        <row r="218">
          <cell r="C218" t="str">
            <v>I24</v>
          </cell>
          <cell r="D218" t="str">
            <v>Sample 216</v>
          </cell>
        </row>
        <row r="219">
          <cell r="C219" t="str">
            <v>J1</v>
          </cell>
          <cell r="D219" t="str">
            <v>Sample 217</v>
          </cell>
        </row>
        <row r="220">
          <cell r="C220" t="str">
            <v>J2</v>
          </cell>
          <cell r="D220" t="str">
            <v>Sample 218</v>
          </cell>
          <cell r="E220">
            <v>25.04</v>
          </cell>
        </row>
        <row r="221">
          <cell r="C221" t="str">
            <v>J3</v>
          </cell>
          <cell r="D221" t="str">
            <v>Sample 219</v>
          </cell>
          <cell r="E221">
            <v>25.03</v>
          </cell>
        </row>
        <row r="222">
          <cell r="C222" t="str">
            <v>J4</v>
          </cell>
          <cell r="D222" t="str">
            <v>Sample 220</v>
          </cell>
          <cell r="E222">
            <v>25.03</v>
          </cell>
        </row>
        <row r="223">
          <cell r="C223" t="str">
            <v>J5</v>
          </cell>
          <cell r="D223" t="str">
            <v>Sample 221</v>
          </cell>
          <cell r="E223">
            <v>24.89</v>
          </cell>
        </row>
        <row r="224">
          <cell r="C224" t="str">
            <v>J6</v>
          </cell>
          <cell r="D224" t="str">
            <v>Sample 222</v>
          </cell>
          <cell r="E224">
            <v>20.83</v>
          </cell>
        </row>
        <row r="225">
          <cell r="C225" t="str">
            <v>J7</v>
          </cell>
          <cell r="D225" t="str">
            <v>Sample 223</v>
          </cell>
          <cell r="E225">
            <v>20.59</v>
          </cell>
        </row>
        <row r="226">
          <cell r="C226" t="str">
            <v>J8</v>
          </cell>
          <cell r="D226" t="str">
            <v>Sample 224</v>
          </cell>
          <cell r="E226">
            <v>20.75</v>
          </cell>
        </row>
        <row r="227">
          <cell r="C227" t="str">
            <v>J9</v>
          </cell>
          <cell r="D227" t="str">
            <v>Sample 225</v>
          </cell>
          <cell r="E227">
            <v>20.49</v>
          </cell>
        </row>
        <row r="228">
          <cell r="C228" t="str">
            <v>J10</v>
          </cell>
          <cell r="D228" t="str">
            <v>Sample 226</v>
          </cell>
          <cell r="E228">
            <v>24.61</v>
          </cell>
        </row>
        <row r="229">
          <cell r="C229" t="str">
            <v>J11</v>
          </cell>
          <cell r="D229" t="str">
            <v>Sample 227</v>
          </cell>
          <cell r="E229">
            <v>24.22</v>
          </cell>
        </row>
        <row r="230">
          <cell r="C230" t="str">
            <v>J12</v>
          </cell>
          <cell r="D230" t="str">
            <v>Sample 228</v>
          </cell>
          <cell r="E230">
            <v>24.34</v>
          </cell>
        </row>
        <row r="231">
          <cell r="C231" t="str">
            <v>J13</v>
          </cell>
          <cell r="D231" t="str">
            <v>Sample 229</v>
          </cell>
          <cell r="E231">
            <v>23.87</v>
          </cell>
        </row>
        <row r="232">
          <cell r="C232" t="str">
            <v>J14</v>
          </cell>
          <cell r="D232" t="str">
            <v>Sample 230</v>
          </cell>
          <cell r="E232">
            <v>26.82</v>
          </cell>
        </row>
        <row r="233">
          <cell r="C233" t="str">
            <v>J15</v>
          </cell>
          <cell r="D233" t="str">
            <v>Sample 231</v>
          </cell>
          <cell r="E233">
            <v>27.55</v>
          </cell>
        </row>
        <row r="234">
          <cell r="C234" t="str">
            <v>J16</v>
          </cell>
          <cell r="D234" t="str">
            <v>Sample 232</v>
          </cell>
          <cell r="E234">
            <v>27.31</v>
          </cell>
        </row>
        <row r="235">
          <cell r="C235" t="str">
            <v>J17</v>
          </cell>
          <cell r="D235" t="str">
            <v>Sample 233</v>
          </cell>
          <cell r="E235">
            <v>27.49</v>
          </cell>
        </row>
        <row r="236">
          <cell r="C236" t="str">
            <v>J18</v>
          </cell>
          <cell r="D236" t="str">
            <v>Sample 234</v>
          </cell>
          <cell r="E236">
            <v>17.850000000000001</v>
          </cell>
        </row>
        <row r="237">
          <cell r="C237" t="str">
            <v>J19</v>
          </cell>
          <cell r="D237" t="str">
            <v>Sample 235</v>
          </cell>
          <cell r="E237">
            <v>17.809999999999999</v>
          </cell>
        </row>
        <row r="238">
          <cell r="C238" t="str">
            <v>J20</v>
          </cell>
          <cell r="D238" t="str">
            <v>Sample 236</v>
          </cell>
          <cell r="E238">
            <v>18.98</v>
          </cell>
        </row>
        <row r="239">
          <cell r="C239" t="str">
            <v>J21</v>
          </cell>
          <cell r="D239" t="str">
            <v>Sample 237</v>
          </cell>
          <cell r="E239">
            <v>17.61</v>
          </cell>
        </row>
        <row r="240">
          <cell r="C240" t="str">
            <v>J22</v>
          </cell>
          <cell r="D240" t="str">
            <v>Sample 238</v>
          </cell>
        </row>
        <row r="241">
          <cell r="C241" t="str">
            <v>J23</v>
          </cell>
          <cell r="D241" t="str">
            <v>Sample 239</v>
          </cell>
        </row>
        <row r="242">
          <cell r="C242" t="str">
            <v>J24</v>
          </cell>
          <cell r="D242" t="str">
            <v>Sample 240</v>
          </cell>
        </row>
        <row r="243">
          <cell r="C243" t="str">
            <v>K1</v>
          </cell>
          <cell r="D243" t="str">
            <v>Sample 241</v>
          </cell>
        </row>
        <row r="244">
          <cell r="C244" t="str">
            <v>K2</v>
          </cell>
          <cell r="D244" t="str">
            <v>Sample 242</v>
          </cell>
          <cell r="E244">
            <v>24.14</v>
          </cell>
        </row>
        <row r="245">
          <cell r="C245" t="str">
            <v>K3</v>
          </cell>
          <cell r="D245" t="str">
            <v>Sample 243</v>
          </cell>
          <cell r="E245">
            <v>24.07</v>
          </cell>
        </row>
        <row r="246">
          <cell r="C246" t="str">
            <v>K4</v>
          </cell>
          <cell r="D246" t="str">
            <v>Sample 244</v>
          </cell>
          <cell r="E246">
            <v>24.22</v>
          </cell>
        </row>
        <row r="247">
          <cell r="C247" t="str">
            <v>K5</v>
          </cell>
          <cell r="D247" t="str">
            <v>Sample 245</v>
          </cell>
          <cell r="E247">
            <v>24.19</v>
          </cell>
        </row>
        <row r="248">
          <cell r="C248" t="str">
            <v>K6</v>
          </cell>
          <cell r="D248" t="str">
            <v>Sample 246</v>
          </cell>
          <cell r="E248">
            <v>19.59</v>
          </cell>
        </row>
        <row r="249">
          <cell r="C249" t="str">
            <v>K7</v>
          </cell>
          <cell r="D249" t="str">
            <v>Sample 247</v>
          </cell>
          <cell r="E249">
            <v>20.49</v>
          </cell>
        </row>
        <row r="250">
          <cell r="C250" t="str">
            <v>K8</v>
          </cell>
          <cell r="D250" t="str">
            <v>Sample 248</v>
          </cell>
          <cell r="E250">
            <v>20.6</v>
          </cell>
        </row>
        <row r="251">
          <cell r="C251" t="str">
            <v>K9</v>
          </cell>
          <cell r="D251" t="str">
            <v>Sample 249</v>
          </cell>
          <cell r="E251">
            <v>20.57</v>
          </cell>
        </row>
        <row r="252">
          <cell r="C252" t="str">
            <v>K10</v>
          </cell>
          <cell r="D252" t="str">
            <v>Sample 250</v>
          </cell>
          <cell r="E252">
            <v>23.99</v>
          </cell>
        </row>
        <row r="253">
          <cell r="C253" t="str">
            <v>K11</v>
          </cell>
          <cell r="D253" t="str">
            <v>Sample 251</v>
          </cell>
          <cell r="E253">
            <v>23.91</v>
          </cell>
        </row>
        <row r="254">
          <cell r="C254" t="str">
            <v>K12</v>
          </cell>
          <cell r="D254" t="str">
            <v>Sample 252</v>
          </cell>
          <cell r="E254">
            <v>23.94</v>
          </cell>
        </row>
        <row r="255">
          <cell r="C255" t="str">
            <v>K13</v>
          </cell>
          <cell r="D255" t="str">
            <v>Sample 253</v>
          </cell>
          <cell r="E255">
            <v>24.19</v>
          </cell>
        </row>
        <row r="256">
          <cell r="C256" t="str">
            <v>K14</v>
          </cell>
          <cell r="D256" t="str">
            <v>Sample 254</v>
          </cell>
          <cell r="E256">
            <v>27.85</v>
          </cell>
        </row>
        <row r="257">
          <cell r="C257" t="str">
            <v>K15</v>
          </cell>
          <cell r="D257" t="str">
            <v>Sample 255</v>
          </cell>
          <cell r="E257">
            <v>27.73</v>
          </cell>
        </row>
        <row r="258">
          <cell r="C258" t="str">
            <v>K16</v>
          </cell>
          <cell r="D258" t="str">
            <v>Sample 256</v>
          </cell>
          <cell r="E258">
            <v>27.65</v>
          </cell>
        </row>
        <row r="259">
          <cell r="C259" t="str">
            <v>K17</v>
          </cell>
          <cell r="D259" t="str">
            <v>Sample 257</v>
          </cell>
          <cell r="E259">
            <v>28.52</v>
          </cell>
        </row>
        <row r="260">
          <cell r="C260" t="str">
            <v>K18</v>
          </cell>
          <cell r="D260" t="str">
            <v>Sample 258</v>
          </cell>
          <cell r="E260">
            <v>18.09</v>
          </cell>
        </row>
        <row r="261">
          <cell r="C261" t="str">
            <v>K19</v>
          </cell>
          <cell r="D261" t="str">
            <v>Sample 259</v>
          </cell>
          <cell r="E261">
            <v>17.73</v>
          </cell>
        </row>
        <row r="262">
          <cell r="C262" t="str">
            <v>K20</v>
          </cell>
          <cell r="D262" t="str">
            <v>Sample 260</v>
          </cell>
          <cell r="E262">
            <v>17.91</v>
          </cell>
        </row>
        <row r="263">
          <cell r="C263" t="str">
            <v>K21</v>
          </cell>
          <cell r="D263" t="str">
            <v>Sample 261</v>
          </cell>
          <cell r="E263">
            <v>18.149999999999999</v>
          </cell>
        </row>
        <row r="264">
          <cell r="C264" t="str">
            <v>K22</v>
          </cell>
          <cell r="D264" t="str">
            <v>Sample 262</v>
          </cell>
        </row>
        <row r="265">
          <cell r="C265" t="str">
            <v>K23</v>
          </cell>
          <cell r="D265" t="str">
            <v>Sample 263</v>
          </cell>
        </row>
        <row r="266">
          <cell r="C266" t="str">
            <v>K24</v>
          </cell>
          <cell r="D266" t="str">
            <v>Sample 264</v>
          </cell>
        </row>
        <row r="267">
          <cell r="C267" t="str">
            <v>L1</v>
          </cell>
          <cell r="D267" t="str">
            <v>Sample 265</v>
          </cell>
        </row>
        <row r="268">
          <cell r="C268" t="str">
            <v>L2</v>
          </cell>
          <cell r="D268" t="str">
            <v>Sample 266</v>
          </cell>
          <cell r="E268">
            <v>25.73</v>
          </cell>
        </row>
        <row r="269">
          <cell r="C269" t="str">
            <v>L3</v>
          </cell>
          <cell r="D269" t="str">
            <v>Sample 267</v>
          </cell>
          <cell r="E269">
            <v>25.65</v>
          </cell>
        </row>
        <row r="270">
          <cell r="C270" t="str">
            <v>L4</v>
          </cell>
          <cell r="D270" t="str">
            <v>Sample 268</v>
          </cell>
          <cell r="E270">
            <v>25.83</v>
          </cell>
        </row>
        <row r="271">
          <cell r="C271" t="str">
            <v>L5</v>
          </cell>
          <cell r="D271" t="str">
            <v>Sample 269</v>
          </cell>
          <cell r="E271">
            <v>25.67</v>
          </cell>
        </row>
        <row r="272">
          <cell r="C272" t="str">
            <v>L6</v>
          </cell>
          <cell r="D272" t="str">
            <v>Sample 270</v>
          </cell>
          <cell r="E272">
            <v>21.33</v>
          </cell>
        </row>
        <row r="273">
          <cell r="C273" t="str">
            <v>L7</v>
          </cell>
          <cell r="D273" t="str">
            <v>Sample 271</v>
          </cell>
          <cell r="E273">
            <v>21.21</v>
          </cell>
        </row>
        <row r="274">
          <cell r="C274" t="str">
            <v>L8</v>
          </cell>
          <cell r="D274" t="str">
            <v>Sample 272</v>
          </cell>
          <cell r="E274">
            <v>21.2</v>
          </cell>
        </row>
        <row r="275">
          <cell r="C275" t="str">
            <v>L9</v>
          </cell>
          <cell r="D275" t="str">
            <v>Sample 273</v>
          </cell>
          <cell r="E275">
            <v>21.29</v>
          </cell>
        </row>
        <row r="276">
          <cell r="C276" t="str">
            <v>L10</v>
          </cell>
          <cell r="D276" t="str">
            <v>Sample 274</v>
          </cell>
          <cell r="E276">
            <v>25.09</v>
          </cell>
        </row>
        <row r="277">
          <cell r="C277" t="str">
            <v>L11</v>
          </cell>
          <cell r="D277" t="str">
            <v>Sample 275</v>
          </cell>
          <cell r="E277">
            <v>24.78</v>
          </cell>
        </row>
        <row r="278">
          <cell r="C278" t="str">
            <v>L12</v>
          </cell>
          <cell r="D278" t="str">
            <v>Sample 276</v>
          </cell>
          <cell r="E278">
            <v>24.84</v>
          </cell>
        </row>
        <row r="279">
          <cell r="C279" t="str">
            <v>L13</v>
          </cell>
          <cell r="D279" t="str">
            <v>Sample 277</v>
          </cell>
          <cell r="E279">
            <v>24.24</v>
          </cell>
        </row>
        <row r="280">
          <cell r="C280" t="str">
            <v>L14</v>
          </cell>
          <cell r="D280" t="str">
            <v>Sample 278</v>
          </cell>
          <cell r="E280">
            <v>28.46</v>
          </cell>
        </row>
        <row r="281">
          <cell r="C281" t="str">
            <v>L15</v>
          </cell>
          <cell r="D281" t="str">
            <v>Sample 279</v>
          </cell>
          <cell r="E281">
            <v>28.49</v>
          </cell>
        </row>
        <row r="282">
          <cell r="C282" t="str">
            <v>L16</v>
          </cell>
          <cell r="D282" t="str">
            <v>Sample 280</v>
          </cell>
          <cell r="E282">
            <v>28.27</v>
          </cell>
        </row>
        <row r="283">
          <cell r="C283" t="str">
            <v>L17</v>
          </cell>
          <cell r="D283" t="str">
            <v>Sample 281</v>
          </cell>
          <cell r="E283">
            <v>28.23</v>
          </cell>
        </row>
        <row r="284">
          <cell r="C284" t="str">
            <v>L18</v>
          </cell>
          <cell r="D284" t="str">
            <v>Sample 282</v>
          </cell>
          <cell r="E284">
            <v>17.86</v>
          </cell>
        </row>
        <row r="285">
          <cell r="C285" t="str">
            <v>L19</v>
          </cell>
          <cell r="D285" t="str">
            <v>Sample 283</v>
          </cell>
          <cell r="E285">
            <v>18.34</v>
          </cell>
        </row>
        <row r="286">
          <cell r="C286" t="str">
            <v>L20</v>
          </cell>
          <cell r="D286" t="str">
            <v>Sample 284</v>
          </cell>
          <cell r="E286">
            <v>18.48</v>
          </cell>
        </row>
        <row r="287">
          <cell r="C287" t="str">
            <v>L21</v>
          </cell>
          <cell r="D287" t="str">
            <v>Sample 285</v>
          </cell>
          <cell r="E287">
            <v>18.12</v>
          </cell>
        </row>
        <row r="288">
          <cell r="C288" t="str">
            <v>L22</v>
          </cell>
          <cell r="D288" t="str">
            <v>Sample 286</v>
          </cell>
        </row>
        <row r="289">
          <cell r="C289" t="str">
            <v>L23</v>
          </cell>
          <cell r="D289" t="str">
            <v>Sample 287</v>
          </cell>
        </row>
        <row r="290">
          <cell r="C290" t="str">
            <v>L24</v>
          </cell>
          <cell r="D290" t="str">
            <v>Sample 288</v>
          </cell>
        </row>
        <row r="291">
          <cell r="C291" t="str">
            <v>M1</v>
          </cell>
          <cell r="D291" t="str">
            <v>Sample 289</v>
          </cell>
        </row>
        <row r="292">
          <cell r="C292" t="str">
            <v>M2</v>
          </cell>
          <cell r="D292" t="str">
            <v>Sample 290</v>
          </cell>
          <cell r="E292">
            <v>24.7</v>
          </cell>
        </row>
        <row r="293">
          <cell r="C293" t="str">
            <v>M3</v>
          </cell>
          <cell r="D293" t="str">
            <v>Sample 291</v>
          </cell>
          <cell r="E293">
            <v>24.25</v>
          </cell>
        </row>
        <row r="294">
          <cell r="C294" t="str">
            <v>M4</v>
          </cell>
          <cell r="D294" t="str">
            <v>Sample 292</v>
          </cell>
          <cell r="E294">
            <v>24.6</v>
          </cell>
        </row>
        <row r="295">
          <cell r="C295" t="str">
            <v>M5</v>
          </cell>
          <cell r="D295" t="str">
            <v>Sample 293</v>
          </cell>
          <cell r="E295">
            <v>24.7</v>
          </cell>
        </row>
        <row r="296">
          <cell r="C296" t="str">
            <v>M6</v>
          </cell>
          <cell r="D296" t="str">
            <v>Sample 294</v>
          </cell>
          <cell r="E296">
            <v>20.14</v>
          </cell>
        </row>
        <row r="297">
          <cell r="C297" t="str">
            <v>M7</v>
          </cell>
          <cell r="D297" t="str">
            <v>Sample 295</v>
          </cell>
          <cell r="E297">
            <v>20.49</v>
          </cell>
        </row>
        <row r="298">
          <cell r="C298" t="str">
            <v>M8</v>
          </cell>
          <cell r="D298" t="str">
            <v>Sample 296</v>
          </cell>
        </row>
        <row r="299">
          <cell r="C299" t="str">
            <v>M9</v>
          </cell>
          <cell r="D299" t="str">
            <v>Sample 297</v>
          </cell>
        </row>
        <row r="300">
          <cell r="C300" t="str">
            <v>M10</v>
          </cell>
          <cell r="D300" t="str">
            <v>Sample 298</v>
          </cell>
          <cell r="E300">
            <v>24.14</v>
          </cell>
        </row>
        <row r="301">
          <cell r="C301" t="str">
            <v>M11</v>
          </cell>
          <cell r="D301" t="str">
            <v>Sample 299</v>
          </cell>
          <cell r="E301">
            <v>24.68</v>
          </cell>
        </row>
        <row r="302">
          <cell r="C302" t="str">
            <v>M12</v>
          </cell>
          <cell r="D302" t="str">
            <v>Sample 300</v>
          </cell>
          <cell r="E302">
            <v>24.63</v>
          </cell>
        </row>
        <row r="303">
          <cell r="C303" t="str">
            <v>M13</v>
          </cell>
          <cell r="D303" t="str">
            <v>Sample 301</v>
          </cell>
          <cell r="E303">
            <v>24.36</v>
          </cell>
        </row>
        <row r="304">
          <cell r="C304" t="str">
            <v>M14</v>
          </cell>
          <cell r="D304" t="str">
            <v>Sample 302</v>
          </cell>
          <cell r="E304">
            <v>29.16</v>
          </cell>
        </row>
        <row r="305">
          <cell r="C305" t="str">
            <v>M15</v>
          </cell>
          <cell r="D305" t="str">
            <v>Sample 303</v>
          </cell>
          <cell r="E305">
            <v>28.2</v>
          </cell>
        </row>
        <row r="306">
          <cell r="C306" t="str">
            <v>M16</v>
          </cell>
          <cell r="D306" t="str">
            <v>Sample 304</v>
          </cell>
          <cell r="E306">
            <v>28.21</v>
          </cell>
        </row>
        <row r="307">
          <cell r="C307" t="str">
            <v>M17</v>
          </cell>
          <cell r="D307" t="str">
            <v>Sample 305</v>
          </cell>
          <cell r="E307">
            <v>28.3</v>
          </cell>
        </row>
        <row r="308">
          <cell r="C308" t="str">
            <v>M18</v>
          </cell>
          <cell r="D308" t="str">
            <v>Sample 306</v>
          </cell>
          <cell r="E308">
            <v>17.95</v>
          </cell>
        </row>
        <row r="309">
          <cell r="C309" t="str">
            <v>M19</v>
          </cell>
          <cell r="D309" t="str">
            <v>Sample 307</v>
          </cell>
          <cell r="E309">
            <v>17.84</v>
          </cell>
        </row>
        <row r="310">
          <cell r="C310" t="str">
            <v>M20</v>
          </cell>
          <cell r="D310" t="str">
            <v>Sample 308</v>
          </cell>
        </row>
        <row r="311">
          <cell r="C311" t="str">
            <v>M21</v>
          </cell>
          <cell r="D311" t="str">
            <v>Sample 309</v>
          </cell>
        </row>
        <row r="312">
          <cell r="C312" t="str">
            <v>M22</v>
          </cell>
          <cell r="D312" t="str">
            <v>Sample 310</v>
          </cell>
        </row>
        <row r="313">
          <cell r="C313" t="str">
            <v>M23</v>
          </cell>
          <cell r="D313" t="str">
            <v>Sample 311</v>
          </cell>
        </row>
        <row r="314">
          <cell r="C314" t="str">
            <v>M24</v>
          </cell>
          <cell r="D314" t="str">
            <v>Sample 312</v>
          </cell>
        </row>
        <row r="315">
          <cell r="C315" t="str">
            <v>N1</v>
          </cell>
          <cell r="D315" t="str">
            <v>Sample 313</v>
          </cell>
        </row>
        <row r="316">
          <cell r="C316" t="str">
            <v>N2</v>
          </cell>
          <cell r="D316" t="str">
            <v>Sample 314</v>
          </cell>
        </row>
        <row r="317">
          <cell r="C317" t="str">
            <v>N3</v>
          </cell>
          <cell r="D317" t="str">
            <v>Sample 315</v>
          </cell>
        </row>
        <row r="318">
          <cell r="C318" t="str">
            <v>N4</v>
          </cell>
          <cell r="D318" t="str">
            <v>Sample 316</v>
          </cell>
        </row>
        <row r="319">
          <cell r="C319" t="str">
            <v>N5</v>
          </cell>
          <cell r="D319" t="str">
            <v>Sample 317</v>
          </cell>
        </row>
        <row r="320">
          <cell r="C320" t="str">
            <v>N6</v>
          </cell>
          <cell r="D320" t="str">
            <v>Sample 318</v>
          </cell>
        </row>
        <row r="321">
          <cell r="C321" t="str">
            <v>N7</v>
          </cell>
          <cell r="D321" t="str">
            <v>Sample 319</v>
          </cell>
        </row>
        <row r="322">
          <cell r="C322" t="str">
            <v>N8</v>
          </cell>
          <cell r="D322" t="str">
            <v>Sample 320</v>
          </cell>
        </row>
        <row r="323">
          <cell r="C323" t="str">
            <v>N9</v>
          </cell>
          <cell r="D323" t="str">
            <v>Sample 321</v>
          </cell>
        </row>
        <row r="324">
          <cell r="C324" t="str">
            <v>N10</v>
          </cell>
          <cell r="D324" t="str">
            <v>Sample 322</v>
          </cell>
        </row>
        <row r="325">
          <cell r="C325" t="str">
            <v>N11</v>
          </cell>
          <cell r="D325" t="str">
            <v>Sample 323</v>
          </cell>
        </row>
        <row r="326">
          <cell r="C326" t="str">
            <v>N12</v>
          </cell>
          <cell r="D326" t="str">
            <v>Sample 324</v>
          </cell>
        </row>
        <row r="327">
          <cell r="C327" t="str">
            <v>N13</v>
          </cell>
          <cell r="D327" t="str">
            <v>Sample 325</v>
          </cell>
        </row>
        <row r="328">
          <cell r="C328" t="str">
            <v>N14</v>
          </cell>
          <cell r="D328" t="str">
            <v>Sample 326</v>
          </cell>
        </row>
        <row r="329">
          <cell r="C329" t="str">
            <v>N15</v>
          </cell>
          <cell r="D329" t="str">
            <v>Sample 327</v>
          </cell>
        </row>
        <row r="330">
          <cell r="C330" t="str">
            <v>N16</v>
          </cell>
          <cell r="D330" t="str">
            <v>Sample 328</v>
          </cell>
        </row>
        <row r="331">
          <cell r="C331" t="str">
            <v>N17</v>
          </cell>
          <cell r="D331" t="str">
            <v>Sample 329</v>
          </cell>
        </row>
        <row r="332">
          <cell r="C332" t="str">
            <v>N18</v>
          </cell>
          <cell r="D332" t="str">
            <v>Sample 330</v>
          </cell>
        </row>
        <row r="333">
          <cell r="C333" t="str">
            <v>N19</v>
          </cell>
          <cell r="D333" t="str">
            <v>Sample 331</v>
          </cell>
        </row>
        <row r="334">
          <cell r="C334" t="str">
            <v>N20</v>
          </cell>
          <cell r="D334" t="str">
            <v>Sample 332</v>
          </cell>
        </row>
        <row r="335">
          <cell r="C335" t="str">
            <v>N21</v>
          </cell>
          <cell r="D335" t="str">
            <v>Sample 333</v>
          </cell>
        </row>
        <row r="336">
          <cell r="C336" t="str">
            <v>N22</v>
          </cell>
          <cell r="D336" t="str">
            <v>Sample 334</v>
          </cell>
        </row>
        <row r="337">
          <cell r="C337" t="str">
            <v>N23</v>
          </cell>
          <cell r="D337" t="str">
            <v>Sample 335</v>
          </cell>
        </row>
        <row r="338">
          <cell r="C338" t="str">
            <v>N24</v>
          </cell>
          <cell r="D338" t="str">
            <v>Sample 336</v>
          </cell>
        </row>
        <row r="339">
          <cell r="C339" t="str">
            <v>O1</v>
          </cell>
          <cell r="D339" t="str">
            <v>Sample 337</v>
          </cell>
        </row>
        <row r="340">
          <cell r="C340" t="str">
            <v>O2</v>
          </cell>
          <cell r="D340" t="str">
            <v>Sample 338</v>
          </cell>
        </row>
        <row r="341">
          <cell r="C341" t="str">
            <v>O3</v>
          </cell>
          <cell r="D341" t="str">
            <v>Sample 339</v>
          </cell>
        </row>
        <row r="342">
          <cell r="C342" t="str">
            <v>O4</v>
          </cell>
          <cell r="D342" t="str">
            <v>Sample 340</v>
          </cell>
        </row>
        <row r="343">
          <cell r="C343" t="str">
            <v>O5</v>
          </cell>
          <cell r="D343" t="str">
            <v>Sample 341</v>
          </cell>
        </row>
        <row r="344">
          <cell r="C344" t="str">
            <v>O6</v>
          </cell>
          <cell r="D344" t="str">
            <v>Sample 342</v>
          </cell>
        </row>
        <row r="345">
          <cell r="C345" t="str">
            <v>O7</v>
          </cell>
          <cell r="D345" t="str">
            <v>Sample 343</v>
          </cell>
        </row>
        <row r="346">
          <cell r="C346" t="str">
            <v>O8</v>
          </cell>
          <cell r="D346" t="str">
            <v>Sample 344</v>
          </cell>
        </row>
        <row r="347">
          <cell r="C347" t="str">
            <v>O9</v>
          </cell>
          <cell r="D347" t="str">
            <v>Sample 345</v>
          </cell>
        </row>
        <row r="348">
          <cell r="C348" t="str">
            <v>O10</v>
          </cell>
          <cell r="D348" t="str">
            <v>Sample 346</v>
          </cell>
        </row>
        <row r="349">
          <cell r="C349" t="str">
            <v>O11</v>
          </cell>
          <cell r="D349" t="str">
            <v>Sample 347</v>
          </cell>
        </row>
        <row r="350">
          <cell r="C350" t="str">
            <v>O12</v>
          </cell>
          <cell r="D350" t="str">
            <v>Sample 348</v>
          </cell>
        </row>
        <row r="351">
          <cell r="C351" t="str">
            <v>O13</v>
          </cell>
          <cell r="D351" t="str">
            <v>Sample 349</v>
          </cell>
        </row>
        <row r="352">
          <cell r="C352" t="str">
            <v>O14</v>
          </cell>
          <cell r="D352" t="str">
            <v>Sample 350</v>
          </cell>
        </row>
        <row r="353">
          <cell r="C353" t="str">
            <v>O15</v>
          </cell>
          <cell r="D353" t="str">
            <v>Sample 351</v>
          </cell>
        </row>
        <row r="354">
          <cell r="C354" t="str">
            <v>O16</v>
          </cell>
          <cell r="D354" t="str">
            <v>Sample 352</v>
          </cell>
        </row>
        <row r="355">
          <cell r="C355" t="str">
            <v>O17</v>
          </cell>
          <cell r="D355" t="str">
            <v>Sample 353</v>
          </cell>
        </row>
        <row r="356">
          <cell r="C356" t="str">
            <v>O18</v>
          </cell>
          <cell r="D356" t="str">
            <v>Sample 354</v>
          </cell>
        </row>
        <row r="357">
          <cell r="C357" t="str">
            <v>O19</v>
          </cell>
          <cell r="D357" t="str">
            <v>Sample 355</v>
          </cell>
        </row>
        <row r="358">
          <cell r="C358" t="str">
            <v>O20</v>
          </cell>
          <cell r="D358" t="str">
            <v>Sample 356</v>
          </cell>
        </row>
        <row r="359">
          <cell r="C359" t="str">
            <v>O21</v>
          </cell>
          <cell r="D359" t="str">
            <v>Sample 357</v>
          </cell>
        </row>
        <row r="360">
          <cell r="C360" t="str">
            <v>O22</v>
          </cell>
          <cell r="D360" t="str">
            <v>Sample 358</v>
          </cell>
        </row>
        <row r="361">
          <cell r="C361" t="str">
            <v>O23</v>
          </cell>
          <cell r="D361" t="str">
            <v>Sample 359</v>
          </cell>
        </row>
        <row r="362">
          <cell r="C362" t="str">
            <v>O24</v>
          </cell>
          <cell r="D362" t="str">
            <v>Sample 360</v>
          </cell>
        </row>
        <row r="363">
          <cell r="C363" t="str">
            <v>P1</v>
          </cell>
          <cell r="D363" t="str">
            <v>Sample 361</v>
          </cell>
        </row>
        <row r="364">
          <cell r="C364" t="str">
            <v>P2</v>
          </cell>
          <cell r="D364" t="str">
            <v>Sample 362</v>
          </cell>
        </row>
        <row r="365">
          <cell r="C365" t="str">
            <v>P3</v>
          </cell>
          <cell r="D365" t="str">
            <v>Sample 363</v>
          </cell>
        </row>
        <row r="366">
          <cell r="C366" t="str">
            <v>P4</v>
          </cell>
          <cell r="D366" t="str">
            <v>Sample 364</v>
          </cell>
        </row>
        <row r="367">
          <cell r="C367" t="str">
            <v>P5</v>
          </cell>
          <cell r="D367" t="str">
            <v>Sample 365</v>
          </cell>
        </row>
        <row r="368">
          <cell r="C368" t="str">
            <v>P6</v>
          </cell>
          <cell r="D368" t="str">
            <v>Sample 366</v>
          </cell>
        </row>
        <row r="369">
          <cell r="C369" t="str">
            <v>P7</v>
          </cell>
          <cell r="D369" t="str">
            <v>Sample 367</v>
          </cell>
        </row>
        <row r="370">
          <cell r="C370" t="str">
            <v>P8</v>
          </cell>
          <cell r="D370" t="str">
            <v>Sample 368</v>
          </cell>
        </row>
        <row r="371">
          <cell r="C371" t="str">
            <v>P9</v>
          </cell>
          <cell r="D371" t="str">
            <v>Sample 369</v>
          </cell>
        </row>
        <row r="372">
          <cell r="C372" t="str">
            <v>P10</v>
          </cell>
          <cell r="D372" t="str">
            <v>Sample 370</v>
          </cell>
        </row>
        <row r="373">
          <cell r="C373" t="str">
            <v>P11</v>
          </cell>
          <cell r="D373" t="str">
            <v>Sample 371</v>
          </cell>
        </row>
        <row r="374">
          <cell r="C374" t="str">
            <v>P12</v>
          </cell>
          <cell r="D374" t="str">
            <v>Sample 372</v>
          </cell>
        </row>
        <row r="375">
          <cell r="C375" t="str">
            <v>P13</v>
          </cell>
          <cell r="D375" t="str">
            <v>Sample 373</v>
          </cell>
        </row>
        <row r="376">
          <cell r="C376" t="str">
            <v>P14</v>
          </cell>
          <cell r="D376" t="str">
            <v>Sample 374</v>
          </cell>
        </row>
        <row r="377">
          <cell r="C377" t="str">
            <v>P15</v>
          </cell>
          <cell r="D377" t="str">
            <v>Sample 375</v>
          </cell>
        </row>
        <row r="378">
          <cell r="C378" t="str">
            <v>P16</v>
          </cell>
          <cell r="D378" t="str">
            <v>Sample 376</v>
          </cell>
        </row>
        <row r="379">
          <cell r="C379" t="str">
            <v>P17</v>
          </cell>
          <cell r="D379" t="str">
            <v>Sample 377</v>
          </cell>
        </row>
        <row r="380">
          <cell r="C380" t="str">
            <v>P18</v>
          </cell>
          <cell r="D380" t="str">
            <v>Sample 378</v>
          </cell>
        </row>
        <row r="381">
          <cell r="C381" t="str">
            <v>P19</v>
          </cell>
          <cell r="D381" t="str">
            <v>Sample 379</v>
          </cell>
        </row>
        <row r="382">
          <cell r="C382" t="str">
            <v>P20</v>
          </cell>
          <cell r="D382" t="str">
            <v>Sample 380</v>
          </cell>
        </row>
        <row r="383">
          <cell r="C383" t="str">
            <v>P21</v>
          </cell>
          <cell r="D383" t="str">
            <v>Sample 381</v>
          </cell>
        </row>
        <row r="384">
          <cell r="C384" t="str">
            <v>P22</v>
          </cell>
          <cell r="D384" t="str">
            <v>Sample 382</v>
          </cell>
        </row>
        <row r="385">
          <cell r="C385" t="str">
            <v>P23</v>
          </cell>
          <cell r="D385" t="str">
            <v>Sample 383</v>
          </cell>
        </row>
        <row r="386">
          <cell r="C386" t="str">
            <v>P24</v>
          </cell>
          <cell r="D386" t="str">
            <v>Sample 384</v>
          </cell>
        </row>
      </sheetData>
      <sheetData sheetId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te 1 raw"/>
      <sheetName val="analysis"/>
    </sheetNames>
    <sheetDataSet>
      <sheetData sheetId="0">
        <row r="3">
          <cell r="C3" t="str">
            <v>A1</v>
          </cell>
          <cell r="D3" t="str">
            <v>Sample 1</v>
          </cell>
        </row>
        <row r="4">
          <cell r="C4" t="str">
            <v>A2</v>
          </cell>
          <cell r="D4" t="str">
            <v>Sample 2</v>
          </cell>
          <cell r="E4">
            <v>22.95</v>
          </cell>
        </row>
        <row r="5">
          <cell r="C5" t="str">
            <v>A3</v>
          </cell>
          <cell r="D5" t="str">
            <v>Sample 3</v>
          </cell>
          <cell r="E5">
            <v>22.96</v>
          </cell>
        </row>
        <row r="6">
          <cell r="C6" t="str">
            <v>A4</v>
          </cell>
          <cell r="D6" t="str">
            <v>Sample 4</v>
          </cell>
          <cell r="E6">
            <v>23.09</v>
          </cell>
        </row>
        <row r="7">
          <cell r="C7" t="str">
            <v>A5</v>
          </cell>
          <cell r="D7" t="str">
            <v>Sample 5</v>
          </cell>
          <cell r="E7">
            <v>23.19</v>
          </cell>
        </row>
        <row r="8">
          <cell r="C8" t="str">
            <v>A6</v>
          </cell>
          <cell r="D8" t="str">
            <v>Sample 6</v>
          </cell>
          <cell r="E8">
            <v>25.45</v>
          </cell>
        </row>
        <row r="9">
          <cell r="C9" t="str">
            <v>A7</v>
          </cell>
          <cell r="D9" t="str">
            <v>Sample 7</v>
          </cell>
          <cell r="E9">
            <v>25.23</v>
          </cell>
        </row>
        <row r="10">
          <cell r="C10" t="str">
            <v>A8</v>
          </cell>
          <cell r="D10" t="str">
            <v>Sample 8</v>
          </cell>
          <cell r="E10">
            <v>25.46</v>
          </cell>
        </row>
        <row r="11">
          <cell r="C11" t="str">
            <v>A9</v>
          </cell>
          <cell r="D11" t="str">
            <v>Sample 9</v>
          </cell>
          <cell r="E11">
            <v>25.25</v>
          </cell>
        </row>
        <row r="12">
          <cell r="C12" t="str">
            <v>A10</v>
          </cell>
          <cell r="D12" t="str">
            <v>Sample 10</v>
          </cell>
          <cell r="E12">
            <v>19.579999999999998</v>
          </cell>
        </row>
        <row r="13">
          <cell r="C13" t="str">
            <v>A11</v>
          </cell>
          <cell r="D13" t="str">
            <v>Sample 11</v>
          </cell>
          <cell r="E13">
            <v>19.52</v>
          </cell>
        </row>
        <row r="14">
          <cell r="C14" t="str">
            <v>A12</v>
          </cell>
          <cell r="D14" t="str">
            <v>Sample 12</v>
          </cell>
          <cell r="E14">
            <v>19.73</v>
          </cell>
        </row>
        <row r="15">
          <cell r="C15" t="str">
            <v>A13</v>
          </cell>
          <cell r="D15" t="str">
            <v>Sample 13</v>
          </cell>
          <cell r="E15">
            <v>19.54</v>
          </cell>
        </row>
        <row r="16">
          <cell r="C16" t="str">
            <v>A14</v>
          </cell>
          <cell r="D16" t="str">
            <v>Sample 14</v>
          </cell>
        </row>
        <row r="17">
          <cell r="C17" t="str">
            <v>A15</v>
          </cell>
          <cell r="D17" t="str">
            <v>Sample 15</v>
          </cell>
        </row>
        <row r="18">
          <cell r="C18" t="str">
            <v>A16</v>
          </cell>
          <cell r="D18" t="str">
            <v>Sample 16</v>
          </cell>
        </row>
        <row r="19">
          <cell r="C19" t="str">
            <v>A17</v>
          </cell>
          <cell r="D19" t="str">
            <v>Sample 17</v>
          </cell>
        </row>
        <row r="20">
          <cell r="C20" t="str">
            <v>A18</v>
          </cell>
          <cell r="D20" t="str">
            <v>Sample 18</v>
          </cell>
          <cell r="E20">
            <v>16.77</v>
          </cell>
        </row>
        <row r="21">
          <cell r="C21" t="str">
            <v>A19</v>
          </cell>
          <cell r="D21" t="str">
            <v>Sample 19</v>
          </cell>
          <cell r="E21">
            <v>16.47</v>
          </cell>
        </row>
        <row r="22">
          <cell r="C22" t="str">
            <v>A20</v>
          </cell>
          <cell r="D22" t="str">
            <v>Sample 20</v>
          </cell>
          <cell r="E22">
            <v>16.54</v>
          </cell>
        </row>
        <row r="23">
          <cell r="C23" t="str">
            <v>A21</v>
          </cell>
          <cell r="D23" t="str">
            <v>Sample 21</v>
          </cell>
          <cell r="E23">
            <v>16.489999999999998</v>
          </cell>
        </row>
        <row r="24">
          <cell r="C24" t="str">
            <v>A22</v>
          </cell>
          <cell r="D24" t="str">
            <v>Sample 22</v>
          </cell>
        </row>
        <row r="25">
          <cell r="C25" t="str">
            <v>A23</v>
          </cell>
          <cell r="D25" t="str">
            <v>Sample 23</v>
          </cell>
        </row>
        <row r="26">
          <cell r="C26" t="str">
            <v>A24</v>
          </cell>
          <cell r="D26" t="str">
            <v>Sample 24</v>
          </cell>
        </row>
        <row r="27">
          <cell r="C27" t="str">
            <v>B1</v>
          </cell>
          <cell r="D27" t="str">
            <v>Sample 25</v>
          </cell>
        </row>
        <row r="28">
          <cell r="C28" t="str">
            <v>B2</v>
          </cell>
          <cell r="D28" t="str">
            <v>Sample 26</v>
          </cell>
          <cell r="E28">
            <v>22.56</v>
          </cell>
        </row>
        <row r="29">
          <cell r="C29" t="str">
            <v>B3</v>
          </cell>
          <cell r="D29" t="str">
            <v>Sample 27</v>
          </cell>
          <cell r="E29">
            <v>22.63</v>
          </cell>
        </row>
        <row r="30">
          <cell r="C30" t="str">
            <v>B4</v>
          </cell>
          <cell r="D30" t="str">
            <v>Sample 28</v>
          </cell>
          <cell r="E30">
            <v>22.95</v>
          </cell>
        </row>
        <row r="31">
          <cell r="C31" t="str">
            <v>B5</v>
          </cell>
          <cell r="D31" t="str">
            <v>Sample 29</v>
          </cell>
          <cell r="E31">
            <v>22.18</v>
          </cell>
        </row>
        <row r="32">
          <cell r="C32" t="str">
            <v>B6</v>
          </cell>
          <cell r="D32" t="str">
            <v>Sample 30</v>
          </cell>
          <cell r="E32">
            <v>25.45</v>
          </cell>
        </row>
        <row r="33">
          <cell r="C33" t="str">
            <v>B7</v>
          </cell>
          <cell r="D33" t="str">
            <v>Sample 31</v>
          </cell>
          <cell r="E33">
            <v>24.75</v>
          </cell>
        </row>
        <row r="34">
          <cell r="C34" t="str">
            <v>B8</v>
          </cell>
          <cell r="D34" t="str">
            <v>Sample 32</v>
          </cell>
          <cell r="E34">
            <v>24.85</v>
          </cell>
        </row>
        <row r="35">
          <cell r="C35" t="str">
            <v>B9</v>
          </cell>
          <cell r="D35" t="str">
            <v>Sample 33</v>
          </cell>
          <cell r="E35">
            <v>24.71</v>
          </cell>
        </row>
        <row r="36">
          <cell r="C36" t="str">
            <v>B10</v>
          </cell>
          <cell r="D36" t="str">
            <v>Sample 34</v>
          </cell>
          <cell r="E36">
            <v>19.329999999999998</v>
          </cell>
        </row>
        <row r="37">
          <cell r="C37" t="str">
            <v>B11</v>
          </cell>
          <cell r="D37" t="str">
            <v>Sample 35</v>
          </cell>
          <cell r="E37">
            <v>19.170000000000002</v>
          </cell>
        </row>
        <row r="38">
          <cell r="C38" t="str">
            <v>B12</v>
          </cell>
          <cell r="D38" t="str">
            <v>Sample 36</v>
          </cell>
          <cell r="E38">
            <v>19.190000000000001</v>
          </cell>
        </row>
        <row r="39">
          <cell r="C39" t="str">
            <v>B13</v>
          </cell>
          <cell r="D39" t="str">
            <v>Sample 37</v>
          </cell>
          <cell r="E39">
            <v>19.23</v>
          </cell>
        </row>
        <row r="40">
          <cell r="C40" t="str">
            <v>B14</v>
          </cell>
          <cell r="D40" t="str">
            <v>Sample 38</v>
          </cell>
        </row>
        <row r="41">
          <cell r="C41" t="str">
            <v>B15</v>
          </cell>
          <cell r="D41" t="str">
            <v>Sample 39</v>
          </cell>
        </row>
        <row r="42">
          <cell r="C42" t="str">
            <v>B16</v>
          </cell>
          <cell r="D42" t="str">
            <v>Sample 40</v>
          </cell>
        </row>
        <row r="43">
          <cell r="C43" t="str">
            <v>B17</v>
          </cell>
          <cell r="D43" t="str">
            <v>Sample 41</v>
          </cell>
        </row>
        <row r="44">
          <cell r="C44" t="str">
            <v>B18</v>
          </cell>
          <cell r="D44" t="str">
            <v>Sample 42</v>
          </cell>
          <cell r="E44">
            <v>16.440000000000001</v>
          </cell>
        </row>
        <row r="45">
          <cell r="C45" t="str">
            <v>B19</v>
          </cell>
          <cell r="D45" t="str">
            <v>Sample 43</v>
          </cell>
          <cell r="E45">
            <v>16.22</v>
          </cell>
        </row>
        <row r="46">
          <cell r="C46" t="str">
            <v>B20</v>
          </cell>
          <cell r="D46" t="str">
            <v>Sample 44</v>
          </cell>
          <cell r="E46">
            <v>16.25</v>
          </cell>
        </row>
        <row r="47">
          <cell r="C47" t="str">
            <v>B21</v>
          </cell>
          <cell r="D47" t="str">
            <v>Sample 45</v>
          </cell>
          <cell r="E47">
            <v>16.43</v>
          </cell>
        </row>
        <row r="48">
          <cell r="C48" t="str">
            <v>B22</v>
          </cell>
          <cell r="D48" t="str">
            <v>Sample 46</v>
          </cell>
        </row>
        <row r="49">
          <cell r="C49" t="str">
            <v>B23</v>
          </cell>
          <cell r="D49" t="str">
            <v>Sample 47</v>
          </cell>
        </row>
        <row r="50">
          <cell r="C50" t="str">
            <v>B24</v>
          </cell>
          <cell r="D50" t="str">
            <v>Sample 48</v>
          </cell>
        </row>
        <row r="51">
          <cell r="C51" t="str">
            <v>C1</v>
          </cell>
          <cell r="D51" t="str">
            <v>Sample 49</v>
          </cell>
        </row>
        <row r="52">
          <cell r="C52" t="str">
            <v>C2</v>
          </cell>
          <cell r="D52" t="str">
            <v>Sample 50</v>
          </cell>
          <cell r="E52">
            <v>22.09</v>
          </cell>
        </row>
        <row r="53">
          <cell r="C53" t="str">
            <v>C3</v>
          </cell>
          <cell r="D53" t="str">
            <v>Sample 51</v>
          </cell>
          <cell r="E53">
            <v>22.74</v>
          </cell>
        </row>
        <row r="54">
          <cell r="C54" t="str">
            <v>C4</v>
          </cell>
          <cell r="D54" t="str">
            <v>Sample 52</v>
          </cell>
          <cell r="E54">
            <v>22.88</v>
          </cell>
        </row>
        <row r="55">
          <cell r="C55" t="str">
            <v>C5</v>
          </cell>
          <cell r="D55" t="str">
            <v>Sample 53</v>
          </cell>
          <cell r="E55">
            <v>22.92</v>
          </cell>
        </row>
        <row r="56">
          <cell r="C56" t="str">
            <v>C6</v>
          </cell>
          <cell r="D56" t="str">
            <v>Sample 54</v>
          </cell>
          <cell r="E56">
            <v>25.21</v>
          </cell>
        </row>
        <row r="57">
          <cell r="C57" t="str">
            <v>C7</v>
          </cell>
          <cell r="D57" t="str">
            <v>Sample 55</v>
          </cell>
          <cell r="E57">
            <v>24.92</v>
          </cell>
        </row>
        <row r="58">
          <cell r="C58" t="str">
            <v>C8</v>
          </cell>
          <cell r="D58" t="str">
            <v>Sample 56</v>
          </cell>
          <cell r="E58">
            <v>25.04</v>
          </cell>
        </row>
        <row r="59">
          <cell r="C59" t="str">
            <v>C9</v>
          </cell>
          <cell r="D59" t="str">
            <v>Sample 57</v>
          </cell>
          <cell r="E59">
            <v>25.23</v>
          </cell>
        </row>
        <row r="60">
          <cell r="C60" t="str">
            <v>C10</v>
          </cell>
          <cell r="D60" t="str">
            <v>Sample 58</v>
          </cell>
          <cell r="E60">
            <v>19.72</v>
          </cell>
        </row>
        <row r="61">
          <cell r="C61" t="str">
            <v>C11</v>
          </cell>
          <cell r="D61" t="str">
            <v>Sample 59</v>
          </cell>
          <cell r="E61">
            <v>19.57</v>
          </cell>
        </row>
        <row r="62">
          <cell r="C62" t="str">
            <v>C12</v>
          </cell>
          <cell r="D62" t="str">
            <v>Sample 60</v>
          </cell>
          <cell r="E62">
            <v>19.63</v>
          </cell>
        </row>
        <row r="63">
          <cell r="C63" t="str">
            <v>C13</v>
          </cell>
          <cell r="D63" t="str">
            <v>Sample 61</v>
          </cell>
          <cell r="E63">
            <v>19.25</v>
          </cell>
        </row>
        <row r="64">
          <cell r="C64" t="str">
            <v>C14</v>
          </cell>
          <cell r="D64" t="str">
            <v>Sample 62</v>
          </cell>
        </row>
        <row r="65">
          <cell r="C65" t="str">
            <v>C15</v>
          </cell>
          <cell r="D65" t="str">
            <v>Sample 63</v>
          </cell>
        </row>
        <row r="66">
          <cell r="C66" t="str">
            <v>C16</v>
          </cell>
          <cell r="D66" t="str">
            <v>Sample 64</v>
          </cell>
        </row>
        <row r="67">
          <cell r="C67" t="str">
            <v>C17</v>
          </cell>
          <cell r="D67" t="str">
            <v>Sample 65</v>
          </cell>
        </row>
        <row r="68">
          <cell r="C68" t="str">
            <v>C18</v>
          </cell>
          <cell r="D68" t="str">
            <v>Sample 66</v>
          </cell>
          <cell r="E68">
            <v>16.77</v>
          </cell>
        </row>
        <row r="69">
          <cell r="C69" t="str">
            <v>C19</v>
          </cell>
          <cell r="D69" t="str">
            <v>Sample 67</v>
          </cell>
          <cell r="E69">
            <v>16.350000000000001</v>
          </cell>
        </row>
        <row r="70">
          <cell r="C70" t="str">
            <v>C20</v>
          </cell>
          <cell r="D70" t="str">
            <v>Sample 68</v>
          </cell>
          <cell r="E70">
            <v>16.489999999999998</v>
          </cell>
        </row>
        <row r="71">
          <cell r="C71" t="str">
            <v>C21</v>
          </cell>
          <cell r="D71" t="str">
            <v>Sample 69</v>
          </cell>
          <cell r="E71">
            <v>16.27</v>
          </cell>
        </row>
        <row r="72">
          <cell r="C72" t="str">
            <v>C22</v>
          </cell>
          <cell r="D72" t="str">
            <v>Sample 70</v>
          </cell>
        </row>
        <row r="73">
          <cell r="C73" t="str">
            <v>C23</v>
          </cell>
          <cell r="D73" t="str">
            <v>Sample 71</v>
          </cell>
        </row>
        <row r="74">
          <cell r="C74" t="str">
            <v>C24</v>
          </cell>
          <cell r="D74" t="str">
            <v>Sample 72</v>
          </cell>
        </row>
        <row r="75">
          <cell r="C75" t="str">
            <v>D1</v>
          </cell>
          <cell r="D75" t="str">
            <v>Sample 73</v>
          </cell>
        </row>
        <row r="76">
          <cell r="C76" t="str">
            <v>D2</v>
          </cell>
          <cell r="D76" t="str">
            <v>Sample 74</v>
          </cell>
          <cell r="E76">
            <v>22.46</v>
          </cell>
        </row>
        <row r="77">
          <cell r="C77" t="str">
            <v>D3</v>
          </cell>
          <cell r="D77" t="str">
            <v>Sample 75</v>
          </cell>
          <cell r="E77">
            <v>22.64</v>
          </cell>
        </row>
        <row r="78">
          <cell r="C78" t="str">
            <v>D4</v>
          </cell>
          <cell r="D78" t="str">
            <v>Sample 76</v>
          </cell>
          <cell r="E78">
            <v>23.09</v>
          </cell>
        </row>
        <row r="79">
          <cell r="C79" t="str">
            <v>D5</v>
          </cell>
          <cell r="D79" t="str">
            <v>Sample 77</v>
          </cell>
          <cell r="E79">
            <v>23.04</v>
          </cell>
        </row>
        <row r="80">
          <cell r="C80" t="str">
            <v>D6</v>
          </cell>
          <cell r="D80" t="str">
            <v>Sample 78</v>
          </cell>
          <cell r="E80">
            <v>25.03</v>
          </cell>
        </row>
        <row r="81">
          <cell r="C81" t="str">
            <v>D7</v>
          </cell>
          <cell r="D81" t="str">
            <v>Sample 79</v>
          </cell>
          <cell r="E81">
            <v>24.7</v>
          </cell>
        </row>
        <row r="82">
          <cell r="C82" t="str">
            <v>D8</v>
          </cell>
          <cell r="D82" t="str">
            <v>Sample 80</v>
          </cell>
          <cell r="E82">
            <v>24.74</v>
          </cell>
        </row>
        <row r="83">
          <cell r="C83" t="str">
            <v>D9</v>
          </cell>
          <cell r="D83" t="str">
            <v>Sample 81</v>
          </cell>
          <cell r="E83">
            <v>25.18</v>
          </cell>
        </row>
        <row r="84">
          <cell r="C84" t="str">
            <v>D10</v>
          </cell>
          <cell r="D84" t="str">
            <v>Sample 82</v>
          </cell>
          <cell r="E84">
            <v>19.88</v>
          </cell>
        </row>
        <row r="85">
          <cell r="C85" t="str">
            <v>D11</v>
          </cell>
          <cell r="D85" t="str">
            <v>Sample 83</v>
          </cell>
          <cell r="E85">
            <v>19.71</v>
          </cell>
        </row>
        <row r="86">
          <cell r="C86" t="str">
            <v>D12</v>
          </cell>
          <cell r="D86" t="str">
            <v>Sample 84</v>
          </cell>
          <cell r="E86">
            <v>19.78</v>
          </cell>
        </row>
        <row r="87">
          <cell r="C87" t="str">
            <v>D13</v>
          </cell>
          <cell r="D87" t="str">
            <v>Sample 85</v>
          </cell>
          <cell r="E87">
            <v>19.690000000000001</v>
          </cell>
        </row>
        <row r="88">
          <cell r="C88" t="str">
            <v>D14</v>
          </cell>
          <cell r="D88" t="str">
            <v>Sample 86</v>
          </cell>
        </row>
        <row r="89">
          <cell r="C89" t="str">
            <v>D15</v>
          </cell>
          <cell r="D89" t="str">
            <v>Sample 87</v>
          </cell>
        </row>
        <row r="90">
          <cell r="C90" t="str">
            <v>D16</v>
          </cell>
          <cell r="D90" t="str">
            <v>Sample 88</v>
          </cell>
        </row>
        <row r="91">
          <cell r="C91" t="str">
            <v>D17</v>
          </cell>
          <cell r="D91" t="str">
            <v>Sample 89</v>
          </cell>
        </row>
        <row r="92">
          <cell r="C92" t="str">
            <v>D18</v>
          </cell>
          <cell r="D92" t="str">
            <v>Sample 90</v>
          </cell>
          <cell r="E92">
            <v>17.21</v>
          </cell>
        </row>
        <row r="93">
          <cell r="C93" t="str">
            <v>D19</v>
          </cell>
          <cell r="D93" t="str">
            <v>Sample 91</v>
          </cell>
          <cell r="E93">
            <v>16.7</v>
          </cell>
        </row>
        <row r="94">
          <cell r="C94" t="str">
            <v>D20</v>
          </cell>
          <cell r="D94" t="str">
            <v>Sample 92</v>
          </cell>
          <cell r="E94">
            <v>16.68</v>
          </cell>
        </row>
        <row r="95">
          <cell r="C95" t="str">
            <v>D21</v>
          </cell>
          <cell r="D95" t="str">
            <v>Sample 93</v>
          </cell>
          <cell r="E95">
            <v>16.59</v>
          </cell>
        </row>
        <row r="96">
          <cell r="C96" t="str">
            <v>D22</v>
          </cell>
          <cell r="D96" t="str">
            <v>Sample 94</v>
          </cell>
        </row>
        <row r="97">
          <cell r="C97" t="str">
            <v>D23</v>
          </cell>
          <cell r="D97" t="str">
            <v>Sample 95</v>
          </cell>
        </row>
        <row r="98">
          <cell r="C98" t="str">
            <v>D24</v>
          </cell>
          <cell r="D98" t="str">
            <v>Sample 96</v>
          </cell>
        </row>
        <row r="99">
          <cell r="C99" t="str">
            <v>E1</v>
          </cell>
          <cell r="D99" t="str">
            <v>Sample 97</v>
          </cell>
        </row>
        <row r="100">
          <cell r="C100" t="str">
            <v>E2</v>
          </cell>
          <cell r="D100" t="str">
            <v>Sample 98</v>
          </cell>
          <cell r="E100">
            <v>23.99</v>
          </cell>
        </row>
        <row r="101">
          <cell r="C101" t="str">
            <v>E3</v>
          </cell>
          <cell r="D101" t="str">
            <v>Sample 99</v>
          </cell>
          <cell r="E101">
            <v>23.87</v>
          </cell>
        </row>
        <row r="102">
          <cell r="C102" t="str">
            <v>E4</v>
          </cell>
          <cell r="D102" t="str">
            <v>Sample 100</v>
          </cell>
          <cell r="E102">
            <v>24</v>
          </cell>
        </row>
        <row r="103">
          <cell r="C103" t="str">
            <v>E5</v>
          </cell>
          <cell r="D103" t="str">
            <v>Sample 101</v>
          </cell>
          <cell r="E103">
            <v>23.99</v>
          </cell>
        </row>
        <row r="104">
          <cell r="C104" t="str">
            <v>E6</v>
          </cell>
          <cell r="D104" t="str">
            <v>Sample 102</v>
          </cell>
          <cell r="E104">
            <v>25.72</v>
          </cell>
        </row>
        <row r="105">
          <cell r="C105" t="str">
            <v>E7</v>
          </cell>
          <cell r="D105" t="str">
            <v>Sample 103</v>
          </cell>
          <cell r="E105">
            <v>25.06</v>
          </cell>
        </row>
        <row r="106">
          <cell r="C106" t="str">
            <v>E8</v>
          </cell>
          <cell r="D106" t="str">
            <v>Sample 104</v>
          </cell>
          <cell r="E106">
            <v>25.12</v>
          </cell>
        </row>
        <row r="107">
          <cell r="C107" t="str">
            <v>E9</v>
          </cell>
          <cell r="D107" t="str">
            <v>Sample 105</v>
          </cell>
          <cell r="E107">
            <v>25.16</v>
          </cell>
        </row>
        <row r="108">
          <cell r="C108" t="str">
            <v>E10</v>
          </cell>
          <cell r="D108" t="str">
            <v>Sample 106</v>
          </cell>
          <cell r="E108">
            <v>19.84</v>
          </cell>
        </row>
        <row r="109">
          <cell r="C109" t="str">
            <v>E11</v>
          </cell>
          <cell r="D109" t="str">
            <v>Sample 107</v>
          </cell>
          <cell r="E109">
            <v>19.29</v>
          </cell>
        </row>
        <row r="110">
          <cell r="C110" t="str">
            <v>E12</v>
          </cell>
          <cell r="D110" t="str">
            <v>Sample 108</v>
          </cell>
          <cell r="E110">
            <v>19.43</v>
          </cell>
        </row>
        <row r="111">
          <cell r="C111" t="str">
            <v>E13</v>
          </cell>
          <cell r="D111" t="str">
            <v>Sample 109</v>
          </cell>
          <cell r="E111">
            <v>18.170000000000002</v>
          </cell>
        </row>
        <row r="112">
          <cell r="C112" t="str">
            <v>E14</v>
          </cell>
          <cell r="D112" t="str">
            <v>Sample 110</v>
          </cell>
        </row>
        <row r="113">
          <cell r="C113" t="str">
            <v>E15</v>
          </cell>
          <cell r="D113" t="str">
            <v>Sample 111</v>
          </cell>
        </row>
        <row r="114">
          <cell r="C114" t="str">
            <v>E16</v>
          </cell>
          <cell r="D114" t="str">
            <v>Sample 112</v>
          </cell>
        </row>
        <row r="115">
          <cell r="C115" t="str">
            <v>E17</v>
          </cell>
          <cell r="D115" t="str">
            <v>Sample 113</v>
          </cell>
        </row>
        <row r="116">
          <cell r="C116" t="str">
            <v>E18</v>
          </cell>
          <cell r="D116" t="str">
            <v>Sample 114</v>
          </cell>
          <cell r="E116">
            <v>16.78</v>
          </cell>
        </row>
        <row r="117">
          <cell r="C117" t="str">
            <v>E19</v>
          </cell>
          <cell r="D117" t="str">
            <v>Sample 115</v>
          </cell>
          <cell r="E117">
            <v>16.09</v>
          </cell>
        </row>
        <row r="118">
          <cell r="C118" t="str">
            <v>E20</v>
          </cell>
          <cell r="D118" t="str">
            <v>Sample 116</v>
          </cell>
          <cell r="E118">
            <v>16.11</v>
          </cell>
        </row>
        <row r="119">
          <cell r="C119" t="str">
            <v>E21</v>
          </cell>
          <cell r="D119" t="str">
            <v>Sample 117</v>
          </cell>
          <cell r="E119">
            <v>16.239999999999998</v>
          </cell>
        </row>
        <row r="120">
          <cell r="C120" t="str">
            <v>E22</v>
          </cell>
          <cell r="D120" t="str">
            <v>Sample 118</v>
          </cell>
        </row>
        <row r="121">
          <cell r="C121" t="str">
            <v>E23</v>
          </cell>
          <cell r="D121" t="str">
            <v>Sample 119</v>
          </cell>
        </row>
        <row r="122">
          <cell r="C122" t="str">
            <v>E24</v>
          </cell>
          <cell r="D122" t="str">
            <v>Sample 120</v>
          </cell>
        </row>
        <row r="123">
          <cell r="C123" t="str">
            <v>F1</v>
          </cell>
          <cell r="D123" t="str">
            <v>Sample 121</v>
          </cell>
        </row>
        <row r="124">
          <cell r="C124" t="str">
            <v>F2</v>
          </cell>
          <cell r="D124" t="str">
            <v>Sample 122</v>
          </cell>
          <cell r="E124">
            <v>23.84</v>
          </cell>
        </row>
        <row r="125">
          <cell r="C125" t="str">
            <v>F3</v>
          </cell>
          <cell r="D125" t="str">
            <v>Sample 123</v>
          </cell>
          <cell r="E125">
            <v>23.69</v>
          </cell>
        </row>
        <row r="126">
          <cell r="C126" t="str">
            <v>F4</v>
          </cell>
          <cell r="D126" t="str">
            <v>Sample 124</v>
          </cell>
          <cell r="E126">
            <v>23.95</v>
          </cell>
        </row>
        <row r="127">
          <cell r="C127" t="str">
            <v>F5</v>
          </cell>
          <cell r="D127" t="str">
            <v>Sample 125</v>
          </cell>
          <cell r="E127">
            <v>23.95</v>
          </cell>
        </row>
        <row r="128">
          <cell r="C128" t="str">
            <v>F6</v>
          </cell>
          <cell r="D128" t="str">
            <v>Sample 126</v>
          </cell>
          <cell r="E128">
            <v>25.49</v>
          </cell>
        </row>
        <row r="129">
          <cell r="C129" t="str">
            <v>F7</v>
          </cell>
          <cell r="D129" t="str">
            <v>Sample 127</v>
          </cell>
          <cell r="E129">
            <v>24.83</v>
          </cell>
        </row>
        <row r="130">
          <cell r="C130" t="str">
            <v>F8</v>
          </cell>
          <cell r="D130" t="str">
            <v>Sample 128</v>
          </cell>
          <cell r="E130">
            <v>24.95</v>
          </cell>
        </row>
        <row r="131">
          <cell r="C131" t="str">
            <v>F9</v>
          </cell>
          <cell r="D131" t="str">
            <v>Sample 129</v>
          </cell>
          <cell r="E131">
            <v>25.24</v>
          </cell>
        </row>
        <row r="132">
          <cell r="C132" t="str">
            <v>F10</v>
          </cell>
          <cell r="D132" t="str">
            <v>Sample 130</v>
          </cell>
          <cell r="E132">
            <v>20.04</v>
          </cell>
        </row>
        <row r="133">
          <cell r="C133" t="str">
            <v>F11</v>
          </cell>
          <cell r="D133" t="str">
            <v>Sample 131</v>
          </cell>
          <cell r="E133">
            <v>19.45</v>
          </cell>
        </row>
        <row r="134">
          <cell r="C134" t="str">
            <v>F12</v>
          </cell>
          <cell r="D134" t="str">
            <v>Sample 132</v>
          </cell>
          <cell r="E134">
            <v>19.53</v>
          </cell>
        </row>
        <row r="135">
          <cell r="C135" t="str">
            <v>F13</v>
          </cell>
          <cell r="D135" t="str">
            <v>Sample 133</v>
          </cell>
          <cell r="E135">
            <v>19.010000000000002</v>
          </cell>
        </row>
        <row r="136">
          <cell r="C136" t="str">
            <v>F14</v>
          </cell>
          <cell r="D136" t="str">
            <v>Sample 134</v>
          </cell>
        </row>
        <row r="137">
          <cell r="C137" t="str">
            <v>F15</v>
          </cell>
          <cell r="D137" t="str">
            <v>Sample 135</v>
          </cell>
        </row>
        <row r="138">
          <cell r="C138" t="str">
            <v>F16</v>
          </cell>
          <cell r="D138" t="str">
            <v>Sample 136</v>
          </cell>
        </row>
        <row r="139">
          <cell r="C139" t="str">
            <v>F17</v>
          </cell>
          <cell r="D139" t="str">
            <v>Sample 137</v>
          </cell>
        </row>
        <row r="140">
          <cell r="C140" t="str">
            <v>F18</v>
          </cell>
          <cell r="D140" t="str">
            <v>Sample 138</v>
          </cell>
          <cell r="E140">
            <v>16.23</v>
          </cell>
        </row>
        <row r="141">
          <cell r="C141" t="str">
            <v>F19</v>
          </cell>
          <cell r="D141" t="str">
            <v>Sample 139</v>
          </cell>
          <cell r="E141">
            <v>16.04</v>
          </cell>
        </row>
        <row r="142">
          <cell r="C142" t="str">
            <v>F20</v>
          </cell>
          <cell r="D142" t="str">
            <v>Sample 140</v>
          </cell>
          <cell r="E142">
            <v>16.12</v>
          </cell>
        </row>
        <row r="143">
          <cell r="C143" t="str">
            <v>F21</v>
          </cell>
          <cell r="D143" t="str">
            <v>Sample 141</v>
          </cell>
          <cell r="E143">
            <v>16.190000000000001</v>
          </cell>
        </row>
        <row r="144">
          <cell r="C144" t="str">
            <v>F22</v>
          </cell>
          <cell r="D144" t="str">
            <v>Sample 142</v>
          </cell>
        </row>
        <row r="145">
          <cell r="C145" t="str">
            <v>F23</v>
          </cell>
          <cell r="D145" t="str">
            <v>Sample 143</v>
          </cell>
        </row>
        <row r="146">
          <cell r="C146" t="str">
            <v>F24</v>
          </cell>
          <cell r="D146" t="str">
            <v>Sample 144</v>
          </cell>
        </row>
        <row r="147">
          <cell r="C147" t="str">
            <v>G1</v>
          </cell>
          <cell r="D147" t="str">
            <v>Sample 145</v>
          </cell>
        </row>
        <row r="148">
          <cell r="C148" t="str">
            <v>G2</v>
          </cell>
          <cell r="D148" t="str">
            <v>Sample 146</v>
          </cell>
          <cell r="E148">
            <v>24.08</v>
          </cell>
        </row>
        <row r="149">
          <cell r="C149" t="str">
            <v>G3</v>
          </cell>
          <cell r="D149" t="str">
            <v>Sample 147</v>
          </cell>
          <cell r="E149">
            <v>24.12</v>
          </cell>
        </row>
        <row r="150">
          <cell r="C150" t="str">
            <v>G4</v>
          </cell>
          <cell r="D150" t="str">
            <v>Sample 148</v>
          </cell>
          <cell r="E150">
            <v>24.15</v>
          </cell>
        </row>
        <row r="151">
          <cell r="C151" t="str">
            <v>G5</v>
          </cell>
          <cell r="D151" t="str">
            <v>Sample 149</v>
          </cell>
          <cell r="E151">
            <v>24.23</v>
          </cell>
        </row>
        <row r="152">
          <cell r="C152" t="str">
            <v>G6</v>
          </cell>
          <cell r="D152" t="str">
            <v>Sample 150</v>
          </cell>
          <cell r="E152">
            <v>25.71</v>
          </cell>
        </row>
        <row r="153">
          <cell r="C153" t="str">
            <v>G7</v>
          </cell>
          <cell r="D153" t="str">
            <v>Sample 151</v>
          </cell>
          <cell r="E153">
            <v>25.2</v>
          </cell>
        </row>
        <row r="154">
          <cell r="C154" t="str">
            <v>G8</v>
          </cell>
          <cell r="D154" t="str">
            <v>Sample 152</v>
          </cell>
          <cell r="E154">
            <v>25.1</v>
          </cell>
        </row>
        <row r="155">
          <cell r="C155" t="str">
            <v>G9</v>
          </cell>
          <cell r="D155" t="str">
            <v>Sample 153</v>
          </cell>
          <cell r="E155">
            <v>24.13</v>
          </cell>
        </row>
        <row r="156">
          <cell r="C156" t="str">
            <v>G10</v>
          </cell>
          <cell r="D156" t="str">
            <v>Sample 154</v>
          </cell>
          <cell r="E156">
            <v>20.13</v>
          </cell>
        </row>
        <row r="157">
          <cell r="C157" t="str">
            <v>G11</v>
          </cell>
          <cell r="D157" t="str">
            <v>Sample 155</v>
          </cell>
          <cell r="E157">
            <v>19.61</v>
          </cell>
        </row>
        <row r="158">
          <cell r="C158" t="str">
            <v>G12</v>
          </cell>
          <cell r="D158" t="str">
            <v>Sample 156</v>
          </cell>
          <cell r="E158">
            <v>19.62</v>
          </cell>
        </row>
        <row r="159">
          <cell r="C159" t="str">
            <v>G13</v>
          </cell>
          <cell r="D159" t="str">
            <v>Sample 157</v>
          </cell>
          <cell r="E159">
            <v>19.48</v>
          </cell>
        </row>
        <row r="160">
          <cell r="C160" t="str">
            <v>G14</v>
          </cell>
          <cell r="D160" t="str">
            <v>Sample 158</v>
          </cell>
        </row>
        <row r="161">
          <cell r="C161" t="str">
            <v>G15</v>
          </cell>
          <cell r="D161" t="str">
            <v>Sample 159</v>
          </cell>
        </row>
        <row r="162">
          <cell r="C162" t="str">
            <v>G16</v>
          </cell>
          <cell r="D162" t="str">
            <v>Sample 160</v>
          </cell>
        </row>
        <row r="163">
          <cell r="C163" t="str">
            <v>G17</v>
          </cell>
          <cell r="D163" t="str">
            <v>Sample 161</v>
          </cell>
        </row>
        <row r="164">
          <cell r="C164" t="str">
            <v>G18</v>
          </cell>
          <cell r="D164" t="str">
            <v>Sample 162</v>
          </cell>
          <cell r="E164">
            <v>17.579999999999998</v>
          </cell>
        </row>
        <row r="165">
          <cell r="C165" t="str">
            <v>G19</v>
          </cell>
          <cell r="D165" t="str">
            <v>Sample 163</v>
          </cell>
          <cell r="E165">
            <v>16.2</v>
          </cell>
        </row>
        <row r="166">
          <cell r="C166" t="str">
            <v>G20</v>
          </cell>
          <cell r="D166" t="str">
            <v>Sample 164</v>
          </cell>
          <cell r="E166">
            <v>16.28</v>
          </cell>
        </row>
        <row r="167">
          <cell r="C167" t="str">
            <v>G21</v>
          </cell>
          <cell r="D167" t="str">
            <v>Sample 165</v>
          </cell>
        </row>
        <row r="168">
          <cell r="C168" t="str">
            <v>G22</v>
          </cell>
          <cell r="D168" t="str">
            <v>Sample 166</v>
          </cell>
        </row>
        <row r="169">
          <cell r="C169" t="str">
            <v>G23</v>
          </cell>
          <cell r="D169" t="str">
            <v>Sample 167</v>
          </cell>
        </row>
        <row r="170">
          <cell r="C170" t="str">
            <v>G24</v>
          </cell>
          <cell r="D170" t="str">
            <v>Sample 168</v>
          </cell>
        </row>
        <row r="171">
          <cell r="C171" t="str">
            <v>H1</v>
          </cell>
          <cell r="D171" t="str">
            <v>Sample 169</v>
          </cell>
        </row>
        <row r="172">
          <cell r="C172" t="str">
            <v>H2</v>
          </cell>
          <cell r="D172" t="str">
            <v>Sample 170</v>
          </cell>
          <cell r="E172">
            <v>23.7</v>
          </cell>
        </row>
        <row r="173">
          <cell r="C173" t="str">
            <v>H3</v>
          </cell>
          <cell r="D173" t="str">
            <v>Sample 171</v>
          </cell>
          <cell r="E173">
            <v>23.55</v>
          </cell>
        </row>
        <row r="174">
          <cell r="C174" t="str">
            <v>H4</v>
          </cell>
          <cell r="D174" t="str">
            <v>Sample 172</v>
          </cell>
          <cell r="E174">
            <v>23.67</v>
          </cell>
        </row>
        <row r="175">
          <cell r="C175" t="str">
            <v>H5</v>
          </cell>
          <cell r="D175" t="str">
            <v>Sample 173</v>
          </cell>
          <cell r="E175">
            <v>23.64</v>
          </cell>
        </row>
        <row r="176">
          <cell r="C176" t="str">
            <v>H6</v>
          </cell>
          <cell r="D176" t="str">
            <v>Sample 174</v>
          </cell>
          <cell r="E176">
            <v>25.45</v>
          </cell>
        </row>
        <row r="177">
          <cell r="C177" t="str">
            <v>H7</v>
          </cell>
          <cell r="D177" t="str">
            <v>Sample 175</v>
          </cell>
          <cell r="E177">
            <v>24.92</v>
          </cell>
        </row>
        <row r="178">
          <cell r="C178" t="str">
            <v>H8</v>
          </cell>
          <cell r="D178" t="str">
            <v>Sample 176</v>
          </cell>
          <cell r="E178">
            <v>24.84</v>
          </cell>
        </row>
        <row r="179">
          <cell r="C179" t="str">
            <v>H9</v>
          </cell>
          <cell r="D179" t="str">
            <v>Sample 177</v>
          </cell>
          <cell r="E179">
            <v>25.13</v>
          </cell>
        </row>
        <row r="180">
          <cell r="C180" t="str">
            <v>H10</v>
          </cell>
          <cell r="D180" t="str">
            <v>Sample 178</v>
          </cell>
          <cell r="E180">
            <v>19.77</v>
          </cell>
        </row>
        <row r="181">
          <cell r="C181" t="str">
            <v>H11</v>
          </cell>
          <cell r="D181" t="str">
            <v>Sample 179</v>
          </cell>
          <cell r="E181">
            <v>19.2</v>
          </cell>
        </row>
        <row r="182">
          <cell r="C182" t="str">
            <v>H12</v>
          </cell>
          <cell r="D182" t="str">
            <v>Sample 180</v>
          </cell>
          <cell r="E182">
            <v>19.350000000000001</v>
          </cell>
        </row>
        <row r="183">
          <cell r="C183" t="str">
            <v>H13</v>
          </cell>
          <cell r="D183" t="str">
            <v>Sample 181</v>
          </cell>
          <cell r="E183">
            <v>19.47</v>
          </cell>
        </row>
        <row r="184">
          <cell r="C184" t="str">
            <v>H14</v>
          </cell>
          <cell r="D184" t="str">
            <v>Sample 182</v>
          </cell>
        </row>
        <row r="185">
          <cell r="C185" t="str">
            <v>H15</v>
          </cell>
          <cell r="D185" t="str">
            <v>Sample 183</v>
          </cell>
        </row>
        <row r="186">
          <cell r="C186" t="str">
            <v>H16</v>
          </cell>
          <cell r="D186" t="str">
            <v>Sample 184</v>
          </cell>
        </row>
        <row r="187">
          <cell r="C187" t="str">
            <v>H17</v>
          </cell>
          <cell r="D187" t="str">
            <v>Sample 185</v>
          </cell>
        </row>
        <row r="188">
          <cell r="C188" t="str">
            <v>H18</v>
          </cell>
          <cell r="D188" t="str">
            <v>Sample 186</v>
          </cell>
          <cell r="E188">
            <v>16.48</v>
          </cell>
        </row>
        <row r="189">
          <cell r="C189" t="str">
            <v>H19</v>
          </cell>
          <cell r="D189" t="str">
            <v>Sample 187</v>
          </cell>
          <cell r="E189">
            <v>15.88</v>
          </cell>
        </row>
        <row r="190">
          <cell r="C190" t="str">
            <v>H20</v>
          </cell>
          <cell r="D190" t="str">
            <v>Sample 188</v>
          </cell>
          <cell r="E190">
            <v>16.02</v>
          </cell>
        </row>
        <row r="191">
          <cell r="C191" t="str">
            <v>H21</v>
          </cell>
          <cell r="D191" t="str">
            <v>Sample 189</v>
          </cell>
          <cell r="E191">
            <v>15.96</v>
          </cell>
        </row>
        <row r="192">
          <cell r="C192" t="str">
            <v>H22</v>
          </cell>
          <cell r="D192" t="str">
            <v>Sample 190</v>
          </cell>
        </row>
        <row r="193">
          <cell r="C193" t="str">
            <v>H23</v>
          </cell>
          <cell r="D193" t="str">
            <v>Sample 191</v>
          </cell>
        </row>
        <row r="194">
          <cell r="C194" t="str">
            <v>H24</v>
          </cell>
          <cell r="D194" t="str">
            <v>Sample 192</v>
          </cell>
        </row>
        <row r="195">
          <cell r="C195" t="str">
            <v>I1</v>
          </cell>
          <cell r="D195" t="str">
            <v>Sample 193</v>
          </cell>
        </row>
        <row r="196">
          <cell r="C196" t="str">
            <v>I2</v>
          </cell>
          <cell r="D196" t="str">
            <v>Sample 194</v>
          </cell>
          <cell r="E196">
            <v>23.27</v>
          </cell>
        </row>
        <row r="197">
          <cell r="C197" t="str">
            <v>I3</v>
          </cell>
          <cell r="D197" t="str">
            <v>Sample 195</v>
          </cell>
          <cell r="E197">
            <v>23.52</v>
          </cell>
        </row>
        <row r="198">
          <cell r="C198" t="str">
            <v>I4</v>
          </cell>
          <cell r="D198" t="str">
            <v>Sample 196</v>
          </cell>
          <cell r="E198">
            <v>23.2</v>
          </cell>
        </row>
        <row r="199">
          <cell r="C199" t="str">
            <v>I5</v>
          </cell>
          <cell r="D199" t="str">
            <v>Sample 197</v>
          </cell>
          <cell r="E199">
            <v>23.34</v>
          </cell>
        </row>
        <row r="200">
          <cell r="C200" t="str">
            <v>I6</v>
          </cell>
          <cell r="D200" t="str">
            <v>Sample 198</v>
          </cell>
          <cell r="E200">
            <v>25.34</v>
          </cell>
        </row>
        <row r="201">
          <cell r="C201" t="str">
            <v>I7</v>
          </cell>
          <cell r="D201" t="str">
            <v>Sample 199</v>
          </cell>
          <cell r="E201">
            <v>25.08</v>
          </cell>
        </row>
        <row r="202">
          <cell r="C202" t="str">
            <v>I8</v>
          </cell>
          <cell r="D202" t="str">
            <v>Sample 200</v>
          </cell>
          <cell r="E202">
            <v>24.98</v>
          </cell>
        </row>
        <row r="203">
          <cell r="C203" t="str">
            <v>I9</v>
          </cell>
          <cell r="D203" t="str">
            <v>Sample 201</v>
          </cell>
          <cell r="E203">
            <v>24.96</v>
          </cell>
        </row>
        <row r="204">
          <cell r="C204" t="str">
            <v>I10</v>
          </cell>
          <cell r="D204" t="str">
            <v>Sample 202</v>
          </cell>
          <cell r="E204">
            <v>19.649999999999999</v>
          </cell>
        </row>
        <row r="205">
          <cell r="C205" t="str">
            <v>I11</v>
          </cell>
          <cell r="D205" t="str">
            <v>Sample 203</v>
          </cell>
          <cell r="E205">
            <v>19.12</v>
          </cell>
        </row>
        <row r="206">
          <cell r="C206" t="str">
            <v>I12</v>
          </cell>
          <cell r="D206" t="str">
            <v>Sample 204</v>
          </cell>
          <cell r="E206">
            <v>19.2</v>
          </cell>
        </row>
        <row r="207">
          <cell r="C207" t="str">
            <v>I13</v>
          </cell>
          <cell r="D207" t="str">
            <v>Sample 205</v>
          </cell>
          <cell r="E207">
            <v>19.239999999999998</v>
          </cell>
        </row>
        <row r="208">
          <cell r="C208" t="str">
            <v>I14</v>
          </cell>
          <cell r="D208" t="str">
            <v>Sample 206</v>
          </cell>
        </row>
        <row r="209">
          <cell r="C209" t="str">
            <v>I15</v>
          </cell>
          <cell r="D209" t="str">
            <v>Sample 207</v>
          </cell>
        </row>
        <row r="210">
          <cell r="C210" t="str">
            <v>I16</v>
          </cell>
          <cell r="D210" t="str">
            <v>Sample 208</v>
          </cell>
        </row>
        <row r="211">
          <cell r="C211" t="str">
            <v>I17</v>
          </cell>
          <cell r="D211" t="str">
            <v>Sample 209</v>
          </cell>
        </row>
        <row r="212">
          <cell r="C212" t="str">
            <v>I18</v>
          </cell>
          <cell r="D212" t="str">
            <v>Sample 210</v>
          </cell>
          <cell r="E212">
            <v>16.59</v>
          </cell>
        </row>
        <row r="213">
          <cell r="C213" t="str">
            <v>I19</v>
          </cell>
          <cell r="D213" t="str">
            <v>Sample 211</v>
          </cell>
          <cell r="E213">
            <v>15.93</v>
          </cell>
        </row>
        <row r="214">
          <cell r="C214" t="str">
            <v>I20</v>
          </cell>
          <cell r="D214" t="str">
            <v>Sample 212</v>
          </cell>
          <cell r="E214">
            <v>16.04</v>
          </cell>
        </row>
        <row r="215">
          <cell r="C215" t="str">
            <v>I21</v>
          </cell>
          <cell r="D215" t="str">
            <v>Sample 213</v>
          </cell>
          <cell r="E215">
            <v>15.99</v>
          </cell>
        </row>
        <row r="216">
          <cell r="C216" t="str">
            <v>I22</v>
          </cell>
          <cell r="D216" t="str">
            <v>Sample 214</v>
          </cell>
        </row>
        <row r="217">
          <cell r="C217" t="str">
            <v>I23</v>
          </cell>
          <cell r="D217" t="str">
            <v>Sample 215</v>
          </cell>
        </row>
        <row r="218">
          <cell r="C218" t="str">
            <v>I24</v>
          </cell>
          <cell r="D218" t="str">
            <v>Sample 216</v>
          </cell>
        </row>
        <row r="219">
          <cell r="C219" t="str">
            <v>J1</v>
          </cell>
          <cell r="D219" t="str">
            <v>Sample 217</v>
          </cell>
          <cell r="E219">
            <v>23.72</v>
          </cell>
        </row>
        <row r="220">
          <cell r="C220" t="str">
            <v>J2</v>
          </cell>
          <cell r="D220" t="str">
            <v>Sample 218</v>
          </cell>
          <cell r="E220">
            <v>23.5</v>
          </cell>
        </row>
        <row r="221">
          <cell r="C221" t="str">
            <v>J3</v>
          </cell>
          <cell r="D221" t="str">
            <v>Sample 219</v>
          </cell>
          <cell r="E221">
            <v>23.32</v>
          </cell>
        </row>
        <row r="222">
          <cell r="C222" t="str">
            <v>J4</v>
          </cell>
          <cell r="D222" t="str">
            <v>Sample 220</v>
          </cell>
          <cell r="E222">
            <v>23.47</v>
          </cell>
        </row>
        <row r="223">
          <cell r="C223" t="str">
            <v>J5</v>
          </cell>
          <cell r="D223" t="str">
            <v>Sample 221</v>
          </cell>
          <cell r="E223">
            <v>23.45</v>
          </cell>
        </row>
        <row r="224">
          <cell r="C224" t="str">
            <v>J6</v>
          </cell>
          <cell r="D224" t="str">
            <v>Sample 222</v>
          </cell>
          <cell r="E224">
            <v>26.03</v>
          </cell>
        </row>
        <row r="225">
          <cell r="C225" t="str">
            <v>J7</v>
          </cell>
          <cell r="D225" t="str">
            <v>Sample 223</v>
          </cell>
          <cell r="E225">
            <v>25.46</v>
          </cell>
        </row>
        <row r="226">
          <cell r="C226" t="str">
            <v>J8</v>
          </cell>
          <cell r="D226" t="str">
            <v>Sample 224</v>
          </cell>
          <cell r="E226">
            <v>25.5</v>
          </cell>
        </row>
        <row r="227">
          <cell r="C227" t="str">
            <v>J9</v>
          </cell>
          <cell r="D227" t="str">
            <v>Sample 225</v>
          </cell>
          <cell r="E227">
            <v>25.65</v>
          </cell>
        </row>
        <row r="228">
          <cell r="C228" t="str">
            <v>J10</v>
          </cell>
          <cell r="D228" t="str">
            <v>Sample 226</v>
          </cell>
          <cell r="E228">
            <v>19.829999999999998</v>
          </cell>
        </row>
        <row r="229">
          <cell r="C229" t="str">
            <v>J11</v>
          </cell>
          <cell r="D229" t="str">
            <v>Sample 227</v>
          </cell>
          <cell r="E229">
            <v>19.329999999999998</v>
          </cell>
        </row>
        <row r="230">
          <cell r="C230" t="str">
            <v>J12</v>
          </cell>
          <cell r="D230" t="str">
            <v>Sample 228</v>
          </cell>
          <cell r="E230">
            <v>19.579999999999998</v>
          </cell>
        </row>
        <row r="231">
          <cell r="C231" t="str">
            <v>J13</v>
          </cell>
          <cell r="D231" t="str">
            <v>Sample 229</v>
          </cell>
          <cell r="E231">
            <v>19.48</v>
          </cell>
        </row>
        <row r="232">
          <cell r="C232" t="str">
            <v>J14</v>
          </cell>
          <cell r="D232" t="str">
            <v>Sample 230</v>
          </cell>
        </row>
        <row r="233">
          <cell r="C233" t="str">
            <v>J15</v>
          </cell>
          <cell r="D233" t="str">
            <v>Sample 231</v>
          </cell>
        </row>
        <row r="234">
          <cell r="C234" t="str">
            <v>J16</v>
          </cell>
          <cell r="D234" t="str">
            <v>Sample 232</v>
          </cell>
        </row>
        <row r="235">
          <cell r="C235" t="str">
            <v>J17</v>
          </cell>
          <cell r="D235" t="str">
            <v>Sample 233</v>
          </cell>
        </row>
        <row r="236">
          <cell r="C236" t="str">
            <v>J18</v>
          </cell>
          <cell r="D236" t="str">
            <v>Sample 234</v>
          </cell>
          <cell r="E236">
            <v>16.3</v>
          </cell>
        </row>
        <row r="237">
          <cell r="C237" t="str">
            <v>J19</v>
          </cell>
          <cell r="D237" t="str">
            <v>Sample 235</v>
          </cell>
          <cell r="E237">
            <v>16.03</v>
          </cell>
        </row>
        <row r="238">
          <cell r="C238" t="str">
            <v>J20</v>
          </cell>
          <cell r="D238" t="str">
            <v>Sample 236</v>
          </cell>
          <cell r="E238">
            <v>16.03</v>
          </cell>
        </row>
        <row r="239">
          <cell r="C239" t="str">
            <v>J21</v>
          </cell>
          <cell r="D239" t="str">
            <v>Sample 237</v>
          </cell>
          <cell r="E239">
            <v>16.16</v>
          </cell>
        </row>
        <row r="240">
          <cell r="C240" t="str">
            <v>J22</v>
          </cell>
          <cell r="D240" t="str">
            <v>Sample 238</v>
          </cell>
          <cell r="E240">
            <v>32.54</v>
          </cell>
        </row>
        <row r="241">
          <cell r="C241" t="str">
            <v>J23</v>
          </cell>
          <cell r="D241" t="str">
            <v>Sample 239</v>
          </cell>
        </row>
        <row r="242">
          <cell r="C242" t="str">
            <v>J24</v>
          </cell>
          <cell r="D242" t="str">
            <v>Sample 240</v>
          </cell>
        </row>
        <row r="243">
          <cell r="C243" t="str">
            <v>K1</v>
          </cell>
          <cell r="D243" t="str">
            <v>Sample 241</v>
          </cell>
        </row>
        <row r="244">
          <cell r="C244" t="str">
            <v>K2</v>
          </cell>
          <cell r="D244" t="str">
            <v>Sample 242</v>
          </cell>
          <cell r="E244">
            <v>23.16</v>
          </cell>
        </row>
        <row r="245">
          <cell r="C245" t="str">
            <v>K3</v>
          </cell>
          <cell r="D245" t="str">
            <v>Sample 243</v>
          </cell>
          <cell r="E245">
            <v>23.22</v>
          </cell>
        </row>
        <row r="246">
          <cell r="C246" t="str">
            <v>K4</v>
          </cell>
          <cell r="D246" t="str">
            <v>Sample 244</v>
          </cell>
          <cell r="E246">
            <v>23.34</v>
          </cell>
        </row>
        <row r="247">
          <cell r="C247" t="str">
            <v>K5</v>
          </cell>
          <cell r="D247" t="str">
            <v>Sample 245</v>
          </cell>
          <cell r="E247">
            <v>23.49</v>
          </cell>
        </row>
        <row r="248">
          <cell r="C248" t="str">
            <v>K6</v>
          </cell>
          <cell r="D248" t="str">
            <v>Sample 246</v>
          </cell>
          <cell r="E248">
            <v>25.9</v>
          </cell>
        </row>
        <row r="249">
          <cell r="C249" t="str">
            <v>K7</v>
          </cell>
          <cell r="D249" t="str">
            <v>Sample 247</v>
          </cell>
          <cell r="E249">
            <v>25.57</v>
          </cell>
        </row>
        <row r="250">
          <cell r="C250" t="str">
            <v>K8</v>
          </cell>
          <cell r="D250" t="str">
            <v>Sample 248</v>
          </cell>
          <cell r="E250">
            <v>25.43</v>
          </cell>
        </row>
        <row r="251">
          <cell r="C251" t="str">
            <v>K9</v>
          </cell>
          <cell r="D251" t="str">
            <v>Sample 249</v>
          </cell>
          <cell r="E251">
            <v>25.53</v>
          </cell>
        </row>
        <row r="252">
          <cell r="C252" t="str">
            <v>K10</v>
          </cell>
          <cell r="D252" t="str">
            <v>Sample 250</v>
          </cell>
          <cell r="E252">
            <v>19.440000000000001</v>
          </cell>
        </row>
        <row r="253">
          <cell r="C253" t="str">
            <v>K11</v>
          </cell>
          <cell r="D253" t="str">
            <v>Sample 251</v>
          </cell>
          <cell r="E253">
            <v>19.329999999999998</v>
          </cell>
        </row>
        <row r="254">
          <cell r="C254" t="str">
            <v>K12</v>
          </cell>
          <cell r="D254" t="str">
            <v>Sample 252</v>
          </cell>
          <cell r="E254">
            <v>19.45</v>
          </cell>
        </row>
        <row r="255">
          <cell r="C255" t="str">
            <v>K13</v>
          </cell>
          <cell r="D255" t="str">
            <v>Sample 253</v>
          </cell>
          <cell r="E255">
            <v>19.45</v>
          </cell>
        </row>
        <row r="256">
          <cell r="C256" t="str">
            <v>K14</v>
          </cell>
          <cell r="D256" t="str">
            <v>Sample 254</v>
          </cell>
        </row>
        <row r="257">
          <cell r="C257" t="str">
            <v>K15</v>
          </cell>
          <cell r="D257" t="str">
            <v>Sample 255</v>
          </cell>
        </row>
        <row r="258">
          <cell r="C258" t="str">
            <v>K16</v>
          </cell>
          <cell r="D258" t="str">
            <v>Sample 256</v>
          </cell>
        </row>
        <row r="259">
          <cell r="C259" t="str">
            <v>K17</v>
          </cell>
          <cell r="D259" t="str">
            <v>Sample 257</v>
          </cell>
        </row>
        <row r="260">
          <cell r="C260" t="str">
            <v>K18</v>
          </cell>
          <cell r="D260" t="str">
            <v>Sample 258</v>
          </cell>
          <cell r="E260">
            <v>16.66</v>
          </cell>
        </row>
        <row r="261">
          <cell r="C261" t="str">
            <v>K19</v>
          </cell>
          <cell r="D261" t="str">
            <v>Sample 259</v>
          </cell>
          <cell r="E261">
            <v>15.97</v>
          </cell>
        </row>
        <row r="262">
          <cell r="C262" t="str">
            <v>K20</v>
          </cell>
          <cell r="D262" t="str">
            <v>Sample 260</v>
          </cell>
          <cell r="E262">
            <v>16.03</v>
          </cell>
        </row>
        <row r="263">
          <cell r="C263" t="str">
            <v>K21</v>
          </cell>
          <cell r="D263" t="str">
            <v>Sample 261</v>
          </cell>
          <cell r="E263">
            <v>15.69</v>
          </cell>
        </row>
        <row r="264">
          <cell r="C264" t="str">
            <v>K22</v>
          </cell>
          <cell r="D264" t="str">
            <v>Sample 262</v>
          </cell>
        </row>
        <row r="265">
          <cell r="C265" t="str">
            <v>K23</v>
          </cell>
          <cell r="D265" t="str">
            <v>Sample 263</v>
          </cell>
        </row>
        <row r="266">
          <cell r="C266" t="str">
            <v>K24</v>
          </cell>
          <cell r="D266" t="str">
            <v>Sample 264</v>
          </cell>
        </row>
        <row r="267">
          <cell r="C267" t="str">
            <v>L1</v>
          </cell>
          <cell r="D267" t="str">
            <v>Sample 265</v>
          </cell>
        </row>
        <row r="268">
          <cell r="C268" t="str">
            <v>L2</v>
          </cell>
          <cell r="D268" t="str">
            <v>Sample 266</v>
          </cell>
          <cell r="E268">
            <v>23.32</v>
          </cell>
        </row>
        <row r="269">
          <cell r="C269" t="str">
            <v>L3</v>
          </cell>
          <cell r="D269" t="str">
            <v>Sample 267</v>
          </cell>
          <cell r="E269">
            <v>23.33</v>
          </cell>
        </row>
        <row r="270">
          <cell r="C270" t="str">
            <v>L4</v>
          </cell>
          <cell r="D270" t="str">
            <v>Sample 268</v>
          </cell>
          <cell r="E270">
            <v>23.46</v>
          </cell>
        </row>
        <row r="271">
          <cell r="C271" t="str">
            <v>L5</v>
          </cell>
          <cell r="D271" t="str">
            <v>Sample 269</v>
          </cell>
          <cell r="E271">
            <v>23.5</v>
          </cell>
        </row>
        <row r="272">
          <cell r="C272" t="str">
            <v>L6</v>
          </cell>
          <cell r="D272" t="str">
            <v>Sample 270</v>
          </cell>
          <cell r="E272">
            <v>25.78</v>
          </cell>
        </row>
        <row r="273">
          <cell r="C273" t="str">
            <v>L7</v>
          </cell>
          <cell r="D273" t="str">
            <v>Sample 271</v>
          </cell>
          <cell r="E273">
            <v>25.11</v>
          </cell>
        </row>
        <row r="274">
          <cell r="C274" t="str">
            <v>L8</v>
          </cell>
          <cell r="D274" t="str">
            <v>Sample 272</v>
          </cell>
          <cell r="E274">
            <v>25.25</v>
          </cell>
        </row>
        <row r="275">
          <cell r="C275" t="str">
            <v>L9</v>
          </cell>
          <cell r="D275" t="str">
            <v>Sample 273</v>
          </cell>
        </row>
        <row r="276">
          <cell r="C276" t="str">
            <v>L10</v>
          </cell>
          <cell r="D276" t="str">
            <v>Sample 274</v>
          </cell>
          <cell r="E276">
            <v>19.57</v>
          </cell>
        </row>
        <row r="277">
          <cell r="C277" t="str">
            <v>L11</v>
          </cell>
          <cell r="D277" t="str">
            <v>Sample 275</v>
          </cell>
          <cell r="E277">
            <v>19.309999999999999</v>
          </cell>
        </row>
        <row r="278">
          <cell r="C278" t="str">
            <v>L12</v>
          </cell>
          <cell r="D278" t="str">
            <v>Sample 276</v>
          </cell>
          <cell r="E278">
            <v>19.47</v>
          </cell>
        </row>
        <row r="279">
          <cell r="C279" t="str">
            <v>L13</v>
          </cell>
          <cell r="D279" t="str">
            <v>Sample 277</v>
          </cell>
          <cell r="E279">
            <v>19.47</v>
          </cell>
        </row>
        <row r="280">
          <cell r="C280" t="str">
            <v>L14</v>
          </cell>
          <cell r="D280" t="str">
            <v>Sample 278</v>
          </cell>
        </row>
        <row r="281">
          <cell r="C281" t="str">
            <v>L15</v>
          </cell>
          <cell r="D281" t="str">
            <v>Sample 279</v>
          </cell>
        </row>
        <row r="282">
          <cell r="C282" t="str">
            <v>L16</v>
          </cell>
          <cell r="D282" t="str">
            <v>Sample 280</v>
          </cell>
        </row>
        <row r="283">
          <cell r="C283" t="str">
            <v>L17</v>
          </cell>
          <cell r="D283" t="str">
            <v>Sample 281</v>
          </cell>
        </row>
        <row r="284">
          <cell r="C284" t="str">
            <v>L18</v>
          </cell>
          <cell r="D284" t="str">
            <v>Sample 282</v>
          </cell>
          <cell r="E284">
            <v>16.02</v>
          </cell>
        </row>
        <row r="285">
          <cell r="C285" t="str">
            <v>L19</v>
          </cell>
          <cell r="D285" t="str">
            <v>Sample 283</v>
          </cell>
          <cell r="E285">
            <v>15.92</v>
          </cell>
        </row>
        <row r="286">
          <cell r="C286" t="str">
            <v>L20</v>
          </cell>
          <cell r="D286" t="str">
            <v>Sample 284</v>
          </cell>
          <cell r="E286">
            <v>15.92</v>
          </cell>
        </row>
        <row r="287">
          <cell r="C287" t="str">
            <v>L21</v>
          </cell>
          <cell r="D287" t="str">
            <v>Sample 285</v>
          </cell>
          <cell r="E287">
            <v>16.100000000000001</v>
          </cell>
        </row>
        <row r="288">
          <cell r="C288" t="str">
            <v>L22</v>
          </cell>
          <cell r="D288" t="str">
            <v>Sample 286</v>
          </cell>
        </row>
        <row r="289">
          <cell r="C289" t="str">
            <v>L23</v>
          </cell>
          <cell r="D289" t="str">
            <v>Sample 287</v>
          </cell>
        </row>
        <row r="290">
          <cell r="C290" t="str">
            <v>L24</v>
          </cell>
          <cell r="D290" t="str">
            <v>Sample 288</v>
          </cell>
        </row>
        <row r="291">
          <cell r="C291" t="str">
            <v>M1</v>
          </cell>
          <cell r="D291" t="str">
            <v>Sample 289</v>
          </cell>
        </row>
        <row r="292">
          <cell r="C292" t="str">
            <v>M2</v>
          </cell>
          <cell r="D292" t="str">
            <v>Sample 290</v>
          </cell>
          <cell r="E292">
            <v>24.13</v>
          </cell>
        </row>
        <row r="293">
          <cell r="C293" t="str">
            <v>M3</v>
          </cell>
          <cell r="D293" t="str">
            <v>Sample 291</v>
          </cell>
          <cell r="E293">
            <v>24.51</v>
          </cell>
        </row>
        <row r="294">
          <cell r="C294" t="str">
            <v>M4</v>
          </cell>
          <cell r="D294" t="str">
            <v>Sample 292</v>
          </cell>
          <cell r="E294">
            <v>24.35</v>
          </cell>
        </row>
        <row r="295">
          <cell r="C295" t="str">
            <v>M5</v>
          </cell>
          <cell r="D295" t="str">
            <v>Sample 293</v>
          </cell>
          <cell r="E295">
            <v>24.44</v>
          </cell>
        </row>
        <row r="296">
          <cell r="C296" t="str">
            <v>M6</v>
          </cell>
          <cell r="D296" t="str">
            <v>Sample 294</v>
          </cell>
          <cell r="E296">
            <v>26.64</v>
          </cell>
        </row>
        <row r="297">
          <cell r="C297" t="str">
            <v>M7</v>
          </cell>
          <cell r="D297" t="str">
            <v>Sample 295</v>
          </cell>
          <cell r="E297">
            <v>26.43</v>
          </cell>
        </row>
        <row r="298">
          <cell r="C298" t="str">
            <v>M8</v>
          </cell>
          <cell r="D298" t="str">
            <v>Sample 296</v>
          </cell>
          <cell r="E298">
            <v>26.47</v>
          </cell>
        </row>
        <row r="299">
          <cell r="C299" t="str">
            <v>M9</v>
          </cell>
          <cell r="D299" t="str">
            <v>Sample 297</v>
          </cell>
          <cell r="E299">
            <v>26.48</v>
          </cell>
        </row>
        <row r="300">
          <cell r="C300" t="str">
            <v>M10</v>
          </cell>
          <cell r="D300" t="str">
            <v>Sample 298</v>
          </cell>
          <cell r="E300">
            <v>20.02</v>
          </cell>
        </row>
        <row r="301">
          <cell r="C301" t="str">
            <v>M11</v>
          </cell>
          <cell r="D301" t="str">
            <v>Sample 299</v>
          </cell>
          <cell r="E301">
            <v>19.78</v>
          </cell>
        </row>
        <row r="302">
          <cell r="C302" t="str">
            <v>M12</v>
          </cell>
          <cell r="D302" t="str">
            <v>Sample 300</v>
          </cell>
          <cell r="E302">
            <v>19.670000000000002</v>
          </cell>
        </row>
        <row r="303">
          <cell r="C303" t="str">
            <v>M13</v>
          </cell>
          <cell r="D303" t="str">
            <v>Sample 301</v>
          </cell>
          <cell r="E303">
            <v>19.66</v>
          </cell>
        </row>
        <row r="304">
          <cell r="C304" t="str">
            <v>M14</v>
          </cell>
          <cell r="D304" t="str">
            <v>Sample 302</v>
          </cell>
        </row>
        <row r="305">
          <cell r="C305" t="str">
            <v>M15</v>
          </cell>
          <cell r="D305" t="str">
            <v>Sample 303</v>
          </cell>
        </row>
        <row r="306">
          <cell r="C306" t="str">
            <v>M16</v>
          </cell>
          <cell r="D306" t="str">
            <v>Sample 304</v>
          </cell>
        </row>
        <row r="307">
          <cell r="C307" t="str">
            <v>M17</v>
          </cell>
          <cell r="D307" t="str">
            <v>Sample 305</v>
          </cell>
        </row>
        <row r="308">
          <cell r="C308" t="str">
            <v>M18</v>
          </cell>
          <cell r="D308" t="str">
            <v>Sample 306</v>
          </cell>
          <cell r="E308">
            <v>16.88</v>
          </cell>
        </row>
        <row r="309">
          <cell r="C309" t="str">
            <v>M19</v>
          </cell>
          <cell r="D309" t="str">
            <v>Sample 307</v>
          </cell>
          <cell r="E309">
            <v>16.09</v>
          </cell>
        </row>
        <row r="310">
          <cell r="C310" t="str">
            <v>M20</v>
          </cell>
          <cell r="D310" t="str">
            <v>Sample 308</v>
          </cell>
          <cell r="E310">
            <v>16.12</v>
          </cell>
        </row>
        <row r="311">
          <cell r="C311" t="str">
            <v>M21</v>
          </cell>
          <cell r="D311" t="str">
            <v>Sample 309</v>
          </cell>
          <cell r="E311">
            <v>15.85</v>
          </cell>
        </row>
        <row r="312">
          <cell r="C312" t="str">
            <v>M22</v>
          </cell>
          <cell r="D312" t="str">
            <v>Sample 310</v>
          </cell>
        </row>
        <row r="313">
          <cell r="C313" t="str">
            <v>M23</v>
          </cell>
          <cell r="D313" t="str">
            <v>Sample 311</v>
          </cell>
        </row>
        <row r="314">
          <cell r="C314" t="str">
            <v>M24</v>
          </cell>
          <cell r="D314" t="str">
            <v>Sample 312</v>
          </cell>
        </row>
        <row r="315">
          <cell r="C315" t="str">
            <v>N1</v>
          </cell>
          <cell r="D315" t="str">
            <v>Sample 313</v>
          </cell>
        </row>
        <row r="316">
          <cell r="C316" t="str">
            <v>N2</v>
          </cell>
          <cell r="D316" t="str">
            <v>Sample 314</v>
          </cell>
          <cell r="E316">
            <v>24.06</v>
          </cell>
        </row>
        <row r="317">
          <cell r="C317" t="str">
            <v>N3</v>
          </cell>
          <cell r="D317" t="str">
            <v>Sample 315</v>
          </cell>
          <cell r="E317">
            <v>24.09</v>
          </cell>
        </row>
        <row r="318">
          <cell r="C318" t="str">
            <v>N4</v>
          </cell>
          <cell r="D318" t="str">
            <v>Sample 316</v>
          </cell>
          <cell r="E318">
            <v>24.08</v>
          </cell>
        </row>
        <row r="319">
          <cell r="C319" t="str">
            <v>N5</v>
          </cell>
          <cell r="D319" t="str">
            <v>Sample 317</v>
          </cell>
          <cell r="E319">
            <v>24.16</v>
          </cell>
        </row>
        <row r="320">
          <cell r="C320" t="str">
            <v>N6</v>
          </cell>
          <cell r="D320" t="str">
            <v>Sample 318</v>
          </cell>
          <cell r="E320">
            <v>25.91</v>
          </cell>
        </row>
        <row r="321">
          <cell r="C321" t="str">
            <v>N7</v>
          </cell>
          <cell r="D321" t="str">
            <v>Sample 319</v>
          </cell>
          <cell r="E321">
            <v>25.5</v>
          </cell>
        </row>
        <row r="322">
          <cell r="C322" t="str">
            <v>N8</v>
          </cell>
          <cell r="D322" t="str">
            <v>Sample 320</v>
          </cell>
          <cell r="E322">
            <v>25.62</v>
          </cell>
        </row>
        <row r="323">
          <cell r="C323" t="str">
            <v>N9</v>
          </cell>
          <cell r="D323" t="str">
            <v>Sample 321</v>
          </cell>
        </row>
        <row r="324">
          <cell r="C324" t="str">
            <v>N10</v>
          </cell>
          <cell r="D324" t="str">
            <v>Sample 322</v>
          </cell>
          <cell r="E324">
            <v>20.48</v>
          </cell>
        </row>
        <row r="325">
          <cell r="C325" t="str">
            <v>N11</v>
          </cell>
          <cell r="D325" t="str">
            <v>Sample 323</v>
          </cell>
          <cell r="E325">
            <v>19.96</v>
          </cell>
        </row>
        <row r="326">
          <cell r="C326" t="str">
            <v>N12</v>
          </cell>
          <cell r="D326" t="str">
            <v>Sample 324</v>
          </cell>
          <cell r="E326">
            <v>20.420000000000002</v>
          </cell>
        </row>
        <row r="327">
          <cell r="C327" t="str">
            <v>N13</v>
          </cell>
          <cell r="D327" t="str">
            <v>Sample 325</v>
          </cell>
          <cell r="E327">
            <v>20.190000000000001</v>
          </cell>
        </row>
        <row r="328">
          <cell r="C328" t="str">
            <v>N14</v>
          </cell>
          <cell r="D328" t="str">
            <v>Sample 326</v>
          </cell>
        </row>
        <row r="329">
          <cell r="C329" t="str">
            <v>N15</v>
          </cell>
          <cell r="D329" t="str">
            <v>Sample 327</v>
          </cell>
        </row>
        <row r="330">
          <cell r="C330" t="str">
            <v>N16</v>
          </cell>
          <cell r="D330" t="str">
            <v>Sample 328</v>
          </cell>
        </row>
        <row r="331">
          <cell r="C331" t="str">
            <v>N17</v>
          </cell>
          <cell r="D331" t="str">
            <v>Sample 329</v>
          </cell>
        </row>
        <row r="332">
          <cell r="C332" t="str">
            <v>N18</v>
          </cell>
          <cell r="D332" t="str">
            <v>Sample 330</v>
          </cell>
          <cell r="E332">
            <v>16.739999999999998</v>
          </cell>
        </row>
        <row r="333">
          <cell r="C333" t="str">
            <v>N19</v>
          </cell>
          <cell r="D333" t="str">
            <v>Sample 331</v>
          </cell>
          <cell r="E333">
            <v>16.53</v>
          </cell>
        </row>
        <row r="334">
          <cell r="C334" t="str">
            <v>N20</v>
          </cell>
          <cell r="D334" t="str">
            <v>Sample 332</v>
          </cell>
          <cell r="E334">
            <v>16.57</v>
          </cell>
        </row>
        <row r="335">
          <cell r="C335" t="str">
            <v>N21</v>
          </cell>
          <cell r="D335" t="str">
            <v>Sample 333</v>
          </cell>
          <cell r="E335">
            <v>16.079999999999998</v>
          </cell>
        </row>
        <row r="336">
          <cell r="C336" t="str">
            <v>N22</v>
          </cell>
          <cell r="D336" t="str">
            <v>Sample 334</v>
          </cell>
        </row>
        <row r="337">
          <cell r="C337" t="str">
            <v>N23</v>
          </cell>
          <cell r="D337" t="str">
            <v>Sample 335</v>
          </cell>
        </row>
        <row r="338">
          <cell r="C338" t="str">
            <v>N24</v>
          </cell>
          <cell r="D338" t="str">
            <v>Sample 336</v>
          </cell>
        </row>
        <row r="339">
          <cell r="C339" t="str">
            <v>O1</v>
          </cell>
          <cell r="D339" t="str">
            <v>Sample 337</v>
          </cell>
        </row>
        <row r="340">
          <cell r="C340" t="str">
            <v>O2</v>
          </cell>
          <cell r="D340" t="str">
            <v>Sample 338</v>
          </cell>
          <cell r="E340">
            <v>24.71</v>
          </cell>
        </row>
        <row r="341">
          <cell r="C341" t="str">
            <v>O3</v>
          </cell>
          <cell r="D341" t="str">
            <v>Sample 339</v>
          </cell>
          <cell r="E341">
            <v>24.2</v>
          </cell>
        </row>
        <row r="342">
          <cell r="C342" t="str">
            <v>O4</v>
          </cell>
          <cell r="D342" t="str">
            <v>Sample 340</v>
          </cell>
          <cell r="E342">
            <v>24.27</v>
          </cell>
        </row>
        <row r="343">
          <cell r="C343" t="str">
            <v>O5</v>
          </cell>
          <cell r="D343" t="str">
            <v>Sample 341</v>
          </cell>
          <cell r="E343">
            <v>23.33</v>
          </cell>
        </row>
        <row r="344">
          <cell r="C344" t="str">
            <v>O6</v>
          </cell>
          <cell r="D344" t="str">
            <v>Sample 342</v>
          </cell>
          <cell r="E344">
            <v>26.27</v>
          </cell>
        </row>
        <row r="345">
          <cell r="C345" t="str">
            <v>O7</v>
          </cell>
          <cell r="D345" t="str">
            <v>Sample 343</v>
          </cell>
          <cell r="E345">
            <v>25.89</v>
          </cell>
        </row>
        <row r="346">
          <cell r="C346" t="str">
            <v>O8</v>
          </cell>
          <cell r="D346" t="str">
            <v>Sample 344</v>
          </cell>
          <cell r="E346">
            <v>25.94</v>
          </cell>
        </row>
        <row r="347">
          <cell r="C347" t="str">
            <v>O9</v>
          </cell>
          <cell r="D347" t="str">
            <v>Sample 345</v>
          </cell>
          <cell r="E347">
            <v>25.9</v>
          </cell>
        </row>
        <row r="348">
          <cell r="C348" t="str">
            <v>O10</v>
          </cell>
          <cell r="D348" t="str">
            <v>Sample 346</v>
          </cell>
          <cell r="E348">
            <v>19.71</v>
          </cell>
        </row>
        <row r="349">
          <cell r="C349" t="str">
            <v>O11</v>
          </cell>
          <cell r="D349" t="str">
            <v>Sample 347</v>
          </cell>
          <cell r="E349">
            <v>19.690000000000001</v>
          </cell>
        </row>
        <row r="350">
          <cell r="C350" t="str">
            <v>O12</v>
          </cell>
          <cell r="D350" t="str">
            <v>Sample 348</v>
          </cell>
          <cell r="E350">
            <v>19.559999999999999</v>
          </cell>
        </row>
        <row r="351">
          <cell r="C351" t="str">
            <v>O13</v>
          </cell>
          <cell r="D351" t="str">
            <v>Sample 349</v>
          </cell>
          <cell r="E351">
            <v>19.77</v>
          </cell>
        </row>
        <row r="352">
          <cell r="C352" t="str">
            <v>O14</v>
          </cell>
          <cell r="D352" t="str">
            <v>Sample 350</v>
          </cell>
        </row>
        <row r="353">
          <cell r="C353" t="str">
            <v>O15</v>
          </cell>
          <cell r="D353" t="str">
            <v>Sample 351</v>
          </cell>
        </row>
        <row r="354">
          <cell r="C354" t="str">
            <v>O16</v>
          </cell>
          <cell r="D354" t="str">
            <v>Sample 352</v>
          </cell>
        </row>
        <row r="355">
          <cell r="C355" t="str">
            <v>O17</v>
          </cell>
          <cell r="D355" t="str">
            <v>Sample 353</v>
          </cell>
        </row>
        <row r="356">
          <cell r="C356" t="str">
            <v>O18</v>
          </cell>
          <cell r="D356" t="str">
            <v>Sample 354</v>
          </cell>
          <cell r="E356">
            <v>16.61</v>
          </cell>
        </row>
        <row r="357">
          <cell r="C357" t="str">
            <v>O19</v>
          </cell>
          <cell r="D357" t="str">
            <v>Sample 355</v>
          </cell>
          <cell r="E357">
            <v>15.93</v>
          </cell>
        </row>
        <row r="358">
          <cell r="C358" t="str">
            <v>O20</v>
          </cell>
          <cell r="D358" t="str">
            <v>Sample 356</v>
          </cell>
          <cell r="E358">
            <v>16.04</v>
          </cell>
        </row>
        <row r="359">
          <cell r="C359" t="str">
            <v>O21</v>
          </cell>
          <cell r="D359" t="str">
            <v>Sample 357</v>
          </cell>
          <cell r="E359">
            <v>15.55</v>
          </cell>
        </row>
        <row r="360">
          <cell r="C360" t="str">
            <v>O22</v>
          </cell>
          <cell r="D360" t="str">
            <v>Sample 358</v>
          </cell>
        </row>
        <row r="361">
          <cell r="C361" t="str">
            <v>O23</v>
          </cell>
          <cell r="D361" t="str">
            <v>Sample 359</v>
          </cell>
        </row>
        <row r="362">
          <cell r="C362" t="str">
            <v>O24</v>
          </cell>
          <cell r="D362" t="str">
            <v>Sample 360</v>
          </cell>
        </row>
        <row r="363">
          <cell r="C363" t="str">
            <v>P1</v>
          </cell>
          <cell r="D363" t="str">
            <v>Sample 361</v>
          </cell>
        </row>
        <row r="364">
          <cell r="C364" t="str">
            <v>P2</v>
          </cell>
          <cell r="D364" t="str">
            <v>Sample 362</v>
          </cell>
          <cell r="E364">
            <v>24.07</v>
          </cell>
        </row>
        <row r="365">
          <cell r="C365" t="str">
            <v>P3</v>
          </cell>
          <cell r="D365" t="str">
            <v>Sample 363</v>
          </cell>
          <cell r="E365">
            <v>24.5</v>
          </cell>
        </row>
        <row r="366">
          <cell r="C366" t="str">
            <v>P4</v>
          </cell>
          <cell r="D366" t="str">
            <v>Sample 364</v>
          </cell>
          <cell r="E366">
            <v>24.64</v>
          </cell>
        </row>
        <row r="367">
          <cell r="C367" t="str">
            <v>P5</v>
          </cell>
          <cell r="D367" t="str">
            <v>Sample 365</v>
          </cell>
          <cell r="E367">
            <v>24.33</v>
          </cell>
        </row>
        <row r="368">
          <cell r="C368" t="str">
            <v>P6</v>
          </cell>
          <cell r="D368" t="str">
            <v>Sample 366</v>
          </cell>
          <cell r="E368">
            <v>25.01</v>
          </cell>
        </row>
        <row r="369">
          <cell r="C369" t="str">
            <v>P7</v>
          </cell>
          <cell r="D369" t="str">
            <v>Sample 367</v>
          </cell>
          <cell r="E369">
            <v>26.31</v>
          </cell>
        </row>
        <row r="370">
          <cell r="C370" t="str">
            <v>P8</v>
          </cell>
          <cell r="D370" t="str">
            <v>Sample 368</v>
          </cell>
          <cell r="E370">
            <v>26.22</v>
          </cell>
        </row>
        <row r="371">
          <cell r="C371" t="str">
            <v>P9</v>
          </cell>
          <cell r="D371" t="str">
            <v>Sample 369</v>
          </cell>
          <cell r="E371">
            <v>26.71</v>
          </cell>
        </row>
        <row r="372">
          <cell r="C372" t="str">
            <v>P10</v>
          </cell>
          <cell r="D372" t="str">
            <v>Sample 370</v>
          </cell>
          <cell r="E372">
            <v>19.46</v>
          </cell>
        </row>
        <row r="373">
          <cell r="C373" t="str">
            <v>P11</v>
          </cell>
          <cell r="D373" t="str">
            <v>Sample 371</v>
          </cell>
          <cell r="E373">
            <v>19.68</v>
          </cell>
        </row>
        <row r="374">
          <cell r="C374" t="str">
            <v>P12</v>
          </cell>
          <cell r="D374" t="str">
            <v>Sample 372</v>
          </cell>
          <cell r="E374">
            <v>21.03</v>
          </cell>
        </row>
        <row r="375">
          <cell r="C375" t="str">
            <v>P13</v>
          </cell>
          <cell r="D375" t="str">
            <v>Sample 373</v>
          </cell>
          <cell r="E375">
            <v>19.88</v>
          </cell>
        </row>
        <row r="376">
          <cell r="C376" t="str">
            <v>P14</v>
          </cell>
          <cell r="D376" t="str">
            <v>Sample 374</v>
          </cell>
        </row>
        <row r="377">
          <cell r="C377" t="str">
            <v>P15</v>
          </cell>
          <cell r="D377" t="str">
            <v>Sample 375</v>
          </cell>
        </row>
        <row r="378">
          <cell r="C378" t="str">
            <v>P16</v>
          </cell>
          <cell r="D378" t="str">
            <v>Sample 376</v>
          </cell>
        </row>
        <row r="379">
          <cell r="C379" t="str">
            <v>P17</v>
          </cell>
          <cell r="D379" t="str">
            <v>Sample 377</v>
          </cell>
        </row>
        <row r="380">
          <cell r="C380" t="str">
            <v>P18</v>
          </cell>
          <cell r="D380" t="str">
            <v>Sample 378</v>
          </cell>
          <cell r="E380">
            <v>16.37</v>
          </cell>
        </row>
        <row r="381">
          <cell r="C381" t="str">
            <v>P19</v>
          </cell>
          <cell r="D381" t="str">
            <v>Sample 379</v>
          </cell>
          <cell r="E381">
            <v>16.059999999999999</v>
          </cell>
        </row>
        <row r="382">
          <cell r="C382" t="str">
            <v>P20</v>
          </cell>
          <cell r="D382" t="str">
            <v>Sample 380</v>
          </cell>
          <cell r="E382">
            <v>15.99</v>
          </cell>
        </row>
        <row r="383">
          <cell r="C383" t="str">
            <v>P21</v>
          </cell>
          <cell r="D383" t="str">
            <v>Sample 381</v>
          </cell>
          <cell r="E383">
            <v>15.97</v>
          </cell>
        </row>
        <row r="384">
          <cell r="C384" t="str">
            <v>P22</v>
          </cell>
          <cell r="D384" t="str">
            <v>Sample 382</v>
          </cell>
        </row>
        <row r="385">
          <cell r="C385" t="str">
            <v>P23</v>
          </cell>
          <cell r="D385" t="str">
            <v>Sample 383</v>
          </cell>
        </row>
        <row r="386">
          <cell r="C386" t="str">
            <v>P24</v>
          </cell>
          <cell r="D386" t="str">
            <v>Sample 384</v>
          </cell>
        </row>
      </sheetData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te 1 raw"/>
      <sheetName val="analysis"/>
    </sheetNames>
    <sheetDataSet>
      <sheetData sheetId="0">
        <row r="3">
          <cell r="C3" t="str">
            <v>A1</v>
          </cell>
          <cell r="D3" t="str">
            <v>Sample 1</v>
          </cell>
        </row>
        <row r="4">
          <cell r="C4" t="str">
            <v>A2</v>
          </cell>
          <cell r="D4" t="str">
            <v>Sample 2</v>
          </cell>
        </row>
        <row r="5">
          <cell r="C5" t="str">
            <v>A3</v>
          </cell>
          <cell r="D5" t="str">
            <v>Sample 3</v>
          </cell>
        </row>
        <row r="6">
          <cell r="C6" t="str">
            <v>A4</v>
          </cell>
          <cell r="D6" t="str">
            <v>Sample 4</v>
          </cell>
        </row>
        <row r="7">
          <cell r="C7" t="str">
            <v>A5</v>
          </cell>
          <cell r="D7" t="str">
            <v>Sample 5</v>
          </cell>
        </row>
        <row r="8">
          <cell r="C8" t="str">
            <v>A6</v>
          </cell>
          <cell r="D8" t="str">
            <v>Sample 6</v>
          </cell>
        </row>
        <row r="9">
          <cell r="C9" t="str">
            <v>A7</v>
          </cell>
          <cell r="D9" t="str">
            <v>Sample 7</v>
          </cell>
        </row>
        <row r="10">
          <cell r="C10" t="str">
            <v>A8</v>
          </cell>
          <cell r="D10" t="str">
            <v>Sample 8</v>
          </cell>
        </row>
        <row r="11">
          <cell r="C11" t="str">
            <v>A9</v>
          </cell>
          <cell r="D11" t="str">
            <v>Sample 9</v>
          </cell>
        </row>
        <row r="12">
          <cell r="C12" t="str">
            <v>A10</v>
          </cell>
          <cell r="D12" t="str">
            <v>Sample 10</v>
          </cell>
        </row>
        <row r="13">
          <cell r="C13" t="str">
            <v>A11</v>
          </cell>
          <cell r="D13" t="str">
            <v>Sample 11</v>
          </cell>
        </row>
        <row r="14">
          <cell r="C14" t="str">
            <v>A12</v>
          </cell>
          <cell r="D14" t="str">
            <v>Sample 12</v>
          </cell>
        </row>
        <row r="15">
          <cell r="C15" t="str">
            <v>A13</v>
          </cell>
          <cell r="D15" t="str">
            <v>Sample 13</v>
          </cell>
        </row>
        <row r="16">
          <cell r="C16" t="str">
            <v>A14</v>
          </cell>
          <cell r="D16" t="str">
            <v>Sample 14</v>
          </cell>
        </row>
        <row r="17">
          <cell r="C17" t="str">
            <v>A15</v>
          </cell>
          <cell r="D17" t="str">
            <v>Sample 15</v>
          </cell>
        </row>
        <row r="18">
          <cell r="C18" t="str">
            <v>A16</v>
          </cell>
          <cell r="D18" t="str">
            <v>Sample 16</v>
          </cell>
        </row>
        <row r="19">
          <cell r="C19" t="str">
            <v>A17</v>
          </cell>
          <cell r="D19" t="str">
            <v>Sample 17</v>
          </cell>
        </row>
        <row r="20">
          <cell r="C20" t="str">
            <v>A18</v>
          </cell>
          <cell r="D20" t="str">
            <v>Sample 18</v>
          </cell>
        </row>
        <row r="21">
          <cell r="C21" t="str">
            <v>A19</v>
          </cell>
          <cell r="D21" t="str">
            <v>Sample 19</v>
          </cell>
        </row>
        <row r="22">
          <cell r="C22" t="str">
            <v>A20</v>
          </cell>
          <cell r="D22" t="str">
            <v>Sample 20</v>
          </cell>
        </row>
        <row r="23">
          <cell r="C23" t="str">
            <v>A21</v>
          </cell>
          <cell r="D23" t="str">
            <v>Sample 21</v>
          </cell>
        </row>
        <row r="24">
          <cell r="C24" t="str">
            <v>A22</v>
          </cell>
          <cell r="D24" t="str">
            <v>Sample 22</v>
          </cell>
        </row>
        <row r="25">
          <cell r="C25" t="str">
            <v>A23</v>
          </cell>
          <cell r="D25" t="str">
            <v>Sample 23</v>
          </cell>
        </row>
        <row r="26">
          <cell r="C26" t="str">
            <v>A24</v>
          </cell>
          <cell r="D26" t="str">
            <v>Sample 24</v>
          </cell>
        </row>
        <row r="27">
          <cell r="C27" t="str">
            <v>B1</v>
          </cell>
          <cell r="D27" t="str">
            <v>Sample 25</v>
          </cell>
        </row>
        <row r="28">
          <cell r="C28" t="str">
            <v>B2</v>
          </cell>
          <cell r="D28" t="str">
            <v>Sample 26</v>
          </cell>
        </row>
        <row r="29">
          <cell r="C29" t="str">
            <v>B3</v>
          </cell>
          <cell r="D29" t="str">
            <v>Sample 27</v>
          </cell>
          <cell r="E29">
            <v>18.23</v>
          </cell>
        </row>
        <row r="30">
          <cell r="C30" t="str">
            <v>B4</v>
          </cell>
          <cell r="D30" t="str">
            <v>Sample 28</v>
          </cell>
          <cell r="E30">
            <v>18.2</v>
          </cell>
        </row>
        <row r="31">
          <cell r="C31" t="str">
            <v>B5</v>
          </cell>
          <cell r="D31" t="str">
            <v>Sample 29</v>
          </cell>
          <cell r="E31">
            <v>18.16</v>
          </cell>
        </row>
        <row r="32">
          <cell r="C32" t="str">
            <v>B6</v>
          </cell>
          <cell r="D32" t="str">
            <v>Sample 30</v>
          </cell>
          <cell r="E32">
            <v>18.309999999999999</v>
          </cell>
        </row>
        <row r="33">
          <cell r="C33" t="str">
            <v>B7</v>
          </cell>
          <cell r="D33" t="str">
            <v>Sample 31</v>
          </cell>
          <cell r="E33">
            <v>19.25</v>
          </cell>
        </row>
        <row r="34">
          <cell r="C34" t="str">
            <v>B8</v>
          </cell>
          <cell r="D34" t="str">
            <v>Sample 32</v>
          </cell>
          <cell r="E34">
            <v>19.149999999999999</v>
          </cell>
        </row>
        <row r="35">
          <cell r="C35" t="str">
            <v>B9</v>
          </cell>
          <cell r="D35" t="str">
            <v>Sample 33</v>
          </cell>
          <cell r="E35">
            <v>19.07</v>
          </cell>
        </row>
        <row r="36">
          <cell r="C36" t="str">
            <v>B10</v>
          </cell>
          <cell r="D36" t="str">
            <v>Sample 34</v>
          </cell>
          <cell r="E36">
            <v>19.14</v>
          </cell>
        </row>
        <row r="37">
          <cell r="C37" t="str">
            <v>B11</v>
          </cell>
          <cell r="D37" t="str">
            <v>Sample 35</v>
          </cell>
          <cell r="E37">
            <v>16.93</v>
          </cell>
        </row>
        <row r="38">
          <cell r="C38" t="str">
            <v>B12</v>
          </cell>
          <cell r="D38" t="str">
            <v>Sample 36</v>
          </cell>
          <cell r="E38">
            <v>16.18</v>
          </cell>
        </row>
        <row r="39">
          <cell r="C39" t="str">
            <v>B13</v>
          </cell>
          <cell r="D39" t="str">
            <v>Sample 37</v>
          </cell>
          <cell r="E39">
            <v>16.22</v>
          </cell>
        </row>
        <row r="40">
          <cell r="C40" t="str">
            <v>B14</v>
          </cell>
          <cell r="D40" t="str">
            <v>Sample 38</v>
          </cell>
          <cell r="E40">
            <v>16.100000000000001</v>
          </cell>
        </row>
        <row r="41">
          <cell r="C41" t="str">
            <v>B15</v>
          </cell>
          <cell r="D41" t="str">
            <v>Sample 39</v>
          </cell>
        </row>
        <row r="42">
          <cell r="C42" t="str">
            <v>B16</v>
          </cell>
          <cell r="D42" t="str">
            <v>Sample 40</v>
          </cell>
        </row>
        <row r="43">
          <cell r="C43" t="str">
            <v>B17</v>
          </cell>
          <cell r="D43" t="str">
            <v>Sample 41</v>
          </cell>
        </row>
        <row r="44">
          <cell r="C44" t="str">
            <v>B18</v>
          </cell>
          <cell r="D44" t="str">
            <v>Sample 42</v>
          </cell>
        </row>
        <row r="45">
          <cell r="C45" t="str">
            <v>B19</v>
          </cell>
          <cell r="D45" t="str">
            <v>Sample 43</v>
          </cell>
        </row>
        <row r="46">
          <cell r="C46" t="str">
            <v>B20</v>
          </cell>
          <cell r="D46" t="str">
            <v>Sample 44</v>
          </cell>
        </row>
        <row r="47">
          <cell r="C47" t="str">
            <v>B21</v>
          </cell>
          <cell r="D47" t="str">
            <v>Sample 45</v>
          </cell>
        </row>
        <row r="48">
          <cell r="C48" t="str">
            <v>B22</v>
          </cell>
          <cell r="D48" t="str">
            <v>Sample 46</v>
          </cell>
        </row>
        <row r="49">
          <cell r="C49" t="str">
            <v>B23</v>
          </cell>
          <cell r="D49" t="str">
            <v>Sample 47</v>
          </cell>
        </row>
        <row r="50">
          <cell r="C50" t="str">
            <v>B24</v>
          </cell>
          <cell r="D50" t="str">
            <v>Sample 48</v>
          </cell>
        </row>
        <row r="51">
          <cell r="C51" t="str">
            <v>C1</v>
          </cell>
          <cell r="D51" t="str">
            <v>Sample 49</v>
          </cell>
        </row>
        <row r="52">
          <cell r="C52" t="str">
            <v>C2</v>
          </cell>
          <cell r="D52" t="str">
            <v>Sample 50</v>
          </cell>
        </row>
        <row r="53">
          <cell r="C53" t="str">
            <v>C3</v>
          </cell>
          <cell r="D53" t="str">
            <v>Sample 51</v>
          </cell>
          <cell r="E53">
            <v>17.829999999999998</v>
          </cell>
        </row>
        <row r="54">
          <cell r="C54" t="str">
            <v>C4</v>
          </cell>
          <cell r="D54" t="str">
            <v>Sample 52</v>
          </cell>
          <cell r="E54">
            <v>17.91</v>
          </cell>
        </row>
        <row r="55">
          <cell r="C55" t="str">
            <v>C5</v>
          </cell>
          <cell r="D55" t="str">
            <v>Sample 53</v>
          </cell>
          <cell r="E55">
            <v>17.989999999999998</v>
          </cell>
        </row>
        <row r="56">
          <cell r="C56" t="str">
            <v>C6</v>
          </cell>
          <cell r="D56" t="str">
            <v>Sample 54</v>
          </cell>
          <cell r="E56">
            <v>18.07</v>
          </cell>
        </row>
        <row r="57">
          <cell r="C57" t="str">
            <v>C7</v>
          </cell>
          <cell r="D57" t="str">
            <v>Sample 55</v>
          </cell>
          <cell r="E57">
            <v>19.28</v>
          </cell>
        </row>
        <row r="58">
          <cell r="C58" t="str">
            <v>C8</v>
          </cell>
          <cell r="D58" t="str">
            <v>Sample 56</v>
          </cell>
          <cell r="E58">
            <v>18.96</v>
          </cell>
        </row>
        <row r="59">
          <cell r="C59" t="str">
            <v>C9</v>
          </cell>
          <cell r="D59" t="str">
            <v>Sample 57</v>
          </cell>
          <cell r="E59">
            <v>18.559999999999999</v>
          </cell>
        </row>
        <row r="60">
          <cell r="C60" t="str">
            <v>C10</v>
          </cell>
          <cell r="D60" t="str">
            <v>Sample 58</v>
          </cell>
          <cell r="E60">
            <v>17.600000000000001</v>
          </cell>
        </row>
        <row r="61">
          <cell r="C61" t="str">
            <v>C11</v>
          </cell>
          <cell r="D61" t="str">
            <v>Sample 59</v>
          </cell>
          <cell r="E61">
            <v>16.45</v>
          </cell>
        </row>
        <row r="62">
          <cell r="C62" t="str">
            <v>C12</v>
          </cell>
          <cell r="D62" t="str">
            <v>Sample 60</v>
          </cell>
          <cell r="E62">
            <v>16.010000000000002</v>
          </cell>
        </row>
        <row r="63">
          <cell r="C63" t="str">
            <v>C13</v>
          </cell>
          <cell r="D63" t="str">
            <v>Sample 61</v>
          </cell>
          <cell r="E63">
            <v>16.11</v>
          </cell>
        </row>
        <row r="64">
          <cell r="C64" t="str">
            <v>C14</v>
          </cell>
          <cell r="D64" t="str">
            <v>Sample 62</v>
          </cell>
          <cell r="E64">
            <v>16.239999999999998</v>
          </cell>
        </row>
        <row r="65">
          <cell r="C65" t="str">
            <v>C15</v>
          </cell>
          <cell r="D65" t="str">
            <v>Sample 63</v>
          </cell>
        </row>
        <row r="66">
          <cell r="C66" t="str">
            <v>C16</v>
          </cell>
          <cell r="D66" t="str">
            <v>Sample 64</v>
          </cell>
        </row>
        <row r="67">
          <cell r="C67" t="str">
            <v>C17</v>
          </cell>
          <cell r="D67" t="str">
            <v>Sample 65</v>
          </cell>
        </row>
        <row r="68">
          <cell r="C68" t="str">
            <v>C18</v>
          </cell>
          <cell r="D68" t="str">
            <v>Sample 66</v>
          </cell>
        </row>
        <row r="69">
          <cell r="C69" t="str">
            <v>C19</v>
          </cell>
          <cell r="D69" t="str">
            <v>Sample 67</v>
          </cell>
        </row>
        <row r="70">
          <cell r="C70" t="str">
            <v>C20</v>
          </cell>
          <cell r="D70" t="str">
            <v>Sample 68</v>
          </cell>
        </row>
        <row r="71">
          <cell r="C71" t="str">
            <v>C21</v>
          </cell>
          <cell r="D71" t="str">
            <v>Sample 69</v>
          </cell>
        </row>
        <row r="72">
          <cell r="C72" t="str">
            <v>C22</v>
          </cell>
          <cell r="D72" t="str">
            <v>Sample 70</v>
          </cell>
        </row>
        <row r="73">
          <cell r="C73" t="str">
            <v>C23</v>
          </cell>
          <cell r="D73" t="str">
            <v>Sample 71</v>
          </cell>
        </row>
        <row r="74">
          <cell r="C74" t="str">
            <v>C24</v>
          </cell>
          <cell r="D74" t="str">
            <v>Sample 72</v>
          </cell>
        </row>
        <row r="75">
          <cell r="C75" t="str">
            <v>D1</v>
          </cell>
          <cell r="D75" t="str">
            <v>Sample 73</v>
          </cell>
        </row>
        <row r="76">
          <cell r="C76" t="str">
            <v>D2</v>
          </cell>
          <cell r="D76" t="str">
            <v>Sample 74</v>
          </cell>
        </row>
        <row r="77">
          <cell r="C77" t="str">
            <v>D3</v>
          </cell>
          <cell r="D77" t="str">
            <v>Sample 75</v>
          </cell>
          <cell r="E77">
            <v>17.63</v>
          </cell>
        </row>
        <row r="78">
          <cell r="C78" t="str">
            <v>D4</v>
          </cell>
          <cell r="D78" t="str">
            <v>Sample 76</v>
          </cell>
          <cell r="E78">
            <v>18.66</v>
          </cell>
        </row>
        <row r="79">
          <cell r="C79" t="str">
            <v>D5</v>
          </cell>
          <cell r="D79" t="str">
            <v>Sample 77</v>
          </cell>
          <cell r="E79">
            <v>18.66</v>
          </cell>
        </row>
        <row r="80">
          <cell r="C80" t="str">
            <v>D6</v>
          </cell>
          <cell r="D80" t="str">
            <v>Sample 78</v>
          </cell>
          <cell r="E80">
            <v>18.72</v>
          </cell>
        </row>
        <row r="81">
          <cell r="C81" t="str">
            <v>D7</v>
          </cell>
          <cell r="D81" t="str">
            <v>Sample 79</v>
          </cell>
          <cell r="E81">
            <v>20.260000000000002</v>
          </cell>
        </row>
        <row r="82">
          <cell r="C82" t="str">
            <v>D8</v>
          </cell>
          <cell r="D82" t="str">
            <v>Sample 80</v>
          </cell>
          <cell r="E82">
            <v>18.97</v>
          </cell>
        </row>
        <row r="83">
          <cell r="C83" t="str">
            <v>D9</v>
          </cell>
          <cell r="D83" t="str">
            <v>Sample 81</v>
          </cell>
          <cell r="E83">
            <v>19.03</v>
          </cell>
        </row>
        <row r="84">
          <cell r="C84" t="str">
            <v>D10</v>
          </cell>
          <cell r="D84" t="str">
            <v>Sample 82</v>
          </cell>
          <cell r="E84">
            <v>19.100000000000001</v>
          </cell>
        </row>
        <row r="85">
          <cell r="C85" t="str">
            <v>D11</v>
          </cell>
          <cell r="D85" t="str">
            <v>Sample 83</v>
          </cell>
          <cell r="E85">
            <v>17.420000000000002</v>
          </cell>
        </row>
        <row r="86">
          <cell r="C86" t="str">
            <v>D12</v>
          </cell>
          <cell r="D86" t="str">
            <v>Sample 84</v>
          </cell>
          <cell r="E86">
            <v>16.82</v>
          </cell>
        </row>
        <row r="87">
          <cell r="C87" t="str">
            <v>D13</v>
          </cell>
          <cell r="D87" t="str">
            <v>Sample 85</v>
          </cell>
          <cell r="E87">
            <v>16.88</v>
          </cell>
        </row>
        <row r="88">
          <cell r="C88" t="str">
            <v>D14</v>
          </cell>
          <cell r="D88" t="str">
            <v>Sample 86</v>
          </cell>
          <cell r="E88">
            <v>16.57</v>
          </cell>
        </row>
        <row r="89">
          <cell r="C89" t="str">
            <v>D15</v>
          </cell>
          <cell r="D89" t="str">
            <v>Sample 87</v>
          </cell>
        </row>
        <row r="90">
          <cell r="C90" t="str">
            <v>D16</v>
          </cell>
          <cell r="D90" t="str">
            <v>Sample 88</v>
          </cell>
        </row>
        <row r="91">
          <cell r="C91" t="str">
            <v>D17</v>
          </cell>
          <cell r="D91" t="str">
            <v>Sample 89</v>
          </cell>
        </row>
        <row r="92">
          <cell r="C92" t="str">
            <v>D18</v>
          </cell>
          <cell r="D92" t="str">
            <v>Sample 90</v>
          </cell>
        </row>
        <row r="93">
          <cell r="C93" t="str">
            <v>D19</v>
          </cell>
          <cell r="D93" t="str">
            <v>Sample 91</v>
          </cell>
        </row>
        <row r="94">
          <cell r="C94" t="str">
            <v>D20</v>
          </cell>
          <cell r="D94" t="str">
            <v>Sample 92</v>
          </cell>
        </row>
        <row r="95">
          <cell r="C95" t="str">
            <v>D21</v>
          </cell>
          <cell r="D95" t="str">
            <v>Sample 93</v>
          </cell>
        </row>
        <row r="96">
          <cell r="C96" t="str">
            <v>D22</v>
          </cell>
          <cell r="D96" t="str">
            <v>Sample 94</v>
          </cell>
        </row>
        <row r="97">
          <cell r="C97" t="str">
            <v>D23</v>
          </cell>
          <cell r="D97" t="str">
            <v>Sample 95</v>
          </cell>
        </row>
        <row r="98">
          <cell r="C98" t="str">
            <v>D24</v>
          </cell>
          <cell r="D98" t="str">
            <v>Sample 96</v>
          </cell>
        </row>
        <row r="99">
          <cell r="C99" t="str">
            <v>E1</v>
          </cell>
          <cell r="D99" t="str">
            <v>Sample 97</v>
          </cell>
        </row>
        <row r="100">
          <cell r="C100" t="str">
            <v>E2</v>
          </cell>
          <cell r="D100" t="str">
            <v>Sample 98</v>
          </cell>
        </row>
        <row r="101">
          <cell r="C101" t="str">
            <v>E3</v>
          </cell>
          <cell r="D101" t="str">
            <v>Sample 99</v>
          </cell>
          <cell r="E101">
            <v>17.829999999999998</v>
          </cell>
        </row>
        <row r="102">
          <cell r="C102" t="str">
            <v>E4</v>
          </cell>
          <cell r="D102" t="str">
            <v>Sample 100</v>
          </cell>
          <cell r="E102">
            <v>18.079999999999998</v>
          </cell>
        </row>
        <row r="103">
          <cell r="C103" t="str">
            <v>E5</v>
          </cell>
          <cell r="D103" t="str">
            <v>Sample 101</v>
          </cell>
          <cell r="E103">
            <v>18.149999999999999</v>
          </cell>
        </row>
        <row r="104">
          <cell r="C104" t="str">
            <v>E6</v>
          </cell>
          <cell r="D104" t="str">
            <v>Sample 102</v>
          </cell>
          <cell r="E104">
            <v>18.11</v>
          </cell>
        </row>
        <row r="105">
          <cell r="C105" t="str">
            <v>E7</v>
          </cell>
          <cell r="D105" t="str">
            <v>Sample 103</v>
          </cell>
          <cell r="E105">
            <v>19.91</v>
          </cell>
        </row>
        <row r="106">
          <cell r="C106" t="str">
            <v>E8</v>
          </cell>
          <cell r="D106" t="str">
            <v>Sample 104</v>
          </cell>
          <cell r="E106">
            <v>18.77</v>
          </cell>
        </row>
        <row r="107">
          <cell r="C107" t="str">
            <v>E9</v>
          </cell>
          <cell r="D107" t="str">
            <v>Sample 105</v>
          </cell>
          <cell r="E107">
            <v>18.47</v>
          </cell>
        </row>
        <row r="108">
          <cell r="C108" t="str">
            <v>E10</v>
          </cell>
          <cell r="D108" t="str">
            <v>Sample 106</v>
          </cell>
          <cell r="E108">
            <v>17.82</v>
          </cell>
        </row>
        <row r="109">
          <cell r="C109" t="str">
            <v>E11</v>
          </cell>
          <cell r="D109" t="str">
            <v>Sample 107</v>
          </cell>
          <cell r="E109">
            <v>16.52</v>
          </cell>
        </row>
        <row r="110">
          <cell r="C110" t="str">
            <v>E12</v>
          </cell>
          <cell r="D110" t="str">
            <v>Sample 108</v>
          </cell>
          <cell r="E110">
            <v>16.239999999999998</v>
          </cell>
        </row>
        <row r="111">
          <cell r="C111" t="str">
            <v>E13</v>
          </cell>
          <cell r="D111" t="str">
            <v>Sample 109</v>
          </cell>
          <cell r="E111">
            <v>16.25</v>
          </cell>
        </row>
        <row r="112">
          <cell r="C112" t="str">
            <v>E14</v>
          </cell>
          <cell r="D112" t="str">
            <v>Sample 110</v>
          </cell>
          <cell r="E112">
            <v>16.29</v>
          </cell>
        </row>
        <row r="113">
          <cell r="C113" t="str">
            <v>E15</v>
          </cell>
          <cell r="D113" t="str">
            <v>Sample 111</v>
          </cell>
        </row>
        <row r="114">
          <cell r="C114" t="str">
            <v>E16</v>
          </cell>
          <cell r="D114" t="str">
            <v>Sample 112</v>
          </cell>
        </row>
        <row r="115">
          <cell r="C115" t="str">
            <v>E17</v>
          </cell>
          <cell r="D115" t="str">
            <v>Sample 113</v>
          </cell>
        </row>
        <row r="116">
          <cell r="C116" t="str">
            <v>E18</v>
          </cell>
          <cell r="D116" t="str">
            <v>Sample 114</v>
          </cell>
        </row>
        <row r="117">
          <cell r="C117" t="str">
            <v>E19</v>
          </cell>
          <cell r="D117" t="str">
            <v>Sample 115</v>
          </cell>
        </row>
        <row r="118">
          <cell r="C118" t="str">
            <v>E20</v>
          </cell>
          <cell r="D118" t="str">
            <v>Sample 116</v>
          </cell>
        </row>
        <row r="119">
          <cell r="C119" t="str">
            <v>E21</v>
          </cell>
          <cell r="D119" t="str">
            <v>Sample 117</v>
          </cell>
        </row>
        <row r="120">
          <cell r="C120" t="str">
            <v>E22</v>
          </cell>
          <cell r="D120" t="str">
            <v>Sample 118</v>
          </cell>
        </row>
        <row r="121">
          <cell r="C121" t="str">
            <v>E23</v>
          </cell>
          <cell r="D121" t="str">
            <v>Sample 119</v>
          </cell>
        </row>
        <row r="122">
          <cell r="C122" t="str">
            <v>E24</v>
          </cell>
          <cell r="D122" t="str">
            <v>Sample 120</v>
          </cell>
        </row>
        <row r="123">
          <cell r="C123" t="str">
            <v>F1</v>
          </cell>
          <cell r="D123" t="str">
            <v>Sample 121</v>
          </cell>
        </row>
        <row r="124">
          <cell r="C124" t="str">
            <v>F2</v>
          </cell>
          <cell r="D124" t="str">
            <v>Sample 122</v>
          </cell>
        </row>
        <row r="125">
          <cell r="C125" t="str">
            <v>F3</v>
          </cell>
          <cell r="D125" t="str">
            <v>Sample 123</v>
          </cell>
          <cell r="E125">
            <v>18.09</v>
          </cell>
        </row>
        <row r="126">
          <cell r="C126" t="str">
            <v>F4</v>
          </cell>
          <cell r="D126" t="str">
            <v>Sample 124</v>
          </cell>
          <cell r="E126">
            <v>18.09</v>
          </cell>
        </row>
        <row r="127">
          <cell r="C127" t="str">
            <v>F5</v>
          </cell>
          <cell r="D127" t="str">
            <v>Sample 125</v>
          </cell>
          <cell r="E127">
            <v>18.239999999999998</v>
          </cell>
        </row>
        <row r="128">
          <cell r="C128" t="str">
            <v>F6</v>
          </cell>
          <cell r="D128" t="str">
            <v>Sample 126</v>
          </cell>
          <cell r="E128">
            <v>18.27</v>
          </cell>
        </row>
        <row r="129">
          <cell r="C129" t="str">
            <v>F7</v>
          </cell>
          <cell r="D129" t="str">
            <v>Sample 127</v>
          </cell>
          <cell r="E129">
            <v>19.579999999999998</v>
          </cell>
        </row>
        <row r="130">
          <cell r="C130" t="str">
            <v>F8</v>
          </cell>
          <cell r="D130" t="str">
            <v>Sample 128</v>
          </cell>
          <cell r="E130">
            <v>19.079999999999998</v>
          </cell>
        </row>
        <row r="131">
          <cell r="C131" t="str">
            <v>F9</v>
          </cell>
          <cell r="D131" t="str">
            <v>Sample 129</v>
          </cell>
          <cell r="E131">
            <v>19.190000000000001</v>
          </cell>
        </row>
        <row r="132">
          <cell r="C132" t="str">
            <v>F10</v>
          </cell>
          <cell r="D132" t="str">
            <v>Sample 130</v>
          </cell>
          <cell r="E132">
            <v>19.239999999999998</v>
          </cell>
        </row>
        <row r="133">
          <cell r="C133" t="str">
            <v>F11</v>
          </cell>
          <cell r="D133" t="str">
            <v>Sample 131</v>
          </cell>
          <cell r="E133">
            <v>16.97</v>
          </cell>
        </row>
        <row r="134">
          <cell r="C134" t="str">
            <v>F12</v>
          </cell>
          <cell r="D134" t="str">
            <v>Sample 132</v>
          </cell>
          <cell r="E134">
            <v>16.55</v>
          </cell>
        </row>
        <row r="135">
          <cell r="C135" t="str">
            <v>F13</v>
          </cell>
          <cell r="D135" t="str">
            <v>Sample 133</v>
          </cell>
          <cell r="E135">
            <v>16.53</v>
          </cell>
        </row>
        <row r="136">
          <cell r="C136" t="str">
            <v>F14</v>
          </cell>
          <cell r="D136" t="str">
            <v>Sample 134</v>
          </cell>
          <cell r="E136">
            <v>16.16</v>
          </cell>
        </row>
        <row r="137">
          <cell r="C137" t="str">
            <v>F15</v>
          </cell>
          <cell r="D137" t="str">
            <v>Sample 135</v>
          </cell>
        </row>
        <row r="138">
          <cell r="C138" t="str">
            <v>F16</v>
          </cell>
          <cell r="D138" t="str">
            <v>Sample 136</v>
          </cell>
        </row>
        <row r="139">
          <cell r="C139" t="str">
            <v>F17</v>
          </cell>
          <cell r="D139" t="str">
            <v>Sample 137</v>
          </cell>
        </row>
        <row r="140">
          <cell r="C140" t="str">
            <v>F18</v>
          </cell>
          <cell r="D140" t="str">
            <v>Sample 138</v>
          </cell>
        </row>
        <row r="141">
          <cell r="C141" t="str">
            <v>F19</v>
          </cell>
          <cell r="D141" t="str">
            <v>Sample 139</v>
          </cell>
        </row>
        <row r="142">
          <cell r="C142" t="str">
            <v>F20</v>
          </cell>
          <cell r="D142" t="str">
            <v>Sample 140</v>
          </cell>
        </row>
        <row r="143">
          <cell r="C143" t="str">
            <v>F21</v>
          </cell>
          <cell r="D143" t="str">
            <v>Sample 141</v>
          </cell>
        </row>
        <row r="144">
          <cell r="C144" t="str">
            <v>F22</v>
          </cell>
          <cell r="D144" t="str">
            <v>Sample 142</v>
          </cell>
        </row>
        <row r="145">
          <cell r="C145" t="str">
            <v>F23</v>
          </cell>
          <cell r="D145" t="str">
            <v>Sample 143</v>
          </cell>
        </row>
        <row r="146">
          <cell r="C146" t="str">
            <v>F24</v>
          </cell>
          <cell r="D146" t="str">
            <v>Sample 144</v>
          </cell>
        </row>
        <row r="147">
          <cell r="C147" t="str">
            <v>G1</v>
          </cell>
          <cell r="D147" t="str">
            <v>Sample 145</v>
          </cell>
        </row>
        <row r="148">
          <cell r="C148" t="str">
            <v>G2</v>
          </cell>
          <cell r="D148" t="str">
            <v>Sample 146</v>
          </cell>
        </row>
        <row r="149">
          <cell r="C149" t="str">
            <v>G3</v>
          </cell>
          <cell r="D149" t="str">
            <v>Sample 147</v>
          </cell>
          <cell r="E149">
            <v>18.66</v>
          </cell>
        </row>
        <row r="150">
          <cell r="C150" t="str">
            <v>G4</v>
          </cell>
          <cell r="D150" t="str">
            <v>Sample 148</v>
          </cell>
          <cell r="E150">
            <v>18.48</v>
          </cell>
        </row>
        <row r="151">
          <cell r="C151" t="str">
            <v>G5</v>
          </cell>
          <cell r="D151" t="str">
            <v>Sample 149</v>
          </cell>
          <cell r="E151">
            <v>18.53</v>
          </cell>
        </row>
        <row r="152">
          <cell r="C152" t="str">
            <v>G6</v>
          </cell>
          <cell r="D152" t="str">
            <v>Sample 150</v>
          </cell>
          <cell r="E152">
            <v>18.66</v>
          </cell>
        </row>
        <row r="153">
          <cell r="C153" t="str">
            <v>G7</v>
          </cell>
          <cell r="D153" t="str">
            <v>Sample 151</v>
          </cell>
          <cell r="E153">
            <v>19.68</v>
          </cell>
        </row>
        <row r="154">
          <cell r="C154" t="str">
            <v>G8</v>
          </cell>
          <cell r="D154" t="str">
            <v>Sample 152</v>
          </cell>
          <cell r="E154">
            <v>19.48</v>
          </cell>
        </row>
        <row r="155">
          <cell r="C155" t="str">
            <v>G9</v>
          </cell>
          <cell r="D155" t="str">
            <v>Sample 153</v>
          </cell>
          <cell r="E155">
            <v>19.54</v>
          </cell>
        </row>
        <row r="156">
          <cell r="C156" t="str">
            <v>G10</v>
          </cell>
          <cell r="D156" t="str">
            <v>Sample 154</v>
          </cell>
          <cell r="E156">
            <v>18.32</v>
          </cell>
        </row>
        <row r="157">
          <cell r="C157" t="str">
            <v>G11</v>
          </cell>
          <cell r="D157" t="str">
            <v>Sample 155</v>
          </cell>
          <cell r="E157">
            <v>16.98</v>
          </cell>
        </row>
        <row r="158">
          <cell r="C158" t="str">
            <v>G12</v>
          </cell>
          <cell r="D158" t="str">
            <v>Sample 156</v>
          </cell>
          <cell r="E158">
            <v>15.8</v>
          </cell>
        </row>
        <row r="159">
          <cell r="C159" t="str">
            <v>G13</v>
          </cell>
          <cell r="D159" t="str">
            <v>Sample 157</v>
          </cell>
          <cell r="E159">
            <v>16.71</v>
          </cell>
        </row>
        <row r="160">
          <cell r="C160" t="str">
            <v>G14</v>
          </cell>
          <cell r="D160" t="str">
            <v>Sample 158</v>
          </cell>
          <cell r="E160">
            <v>16.989999999999998</v>
          </cell>
        </row>
        <row r="161">
          <cell r="C161" t="str">
            <v>G15</v>
          </cell>
          <cell r="D161" t="str">
            <v>Sample 159</v>
          </cell>
        </row>
        <row r="162">
          <cell r="C162" t="str">
            <v>G16</v>
          </cell>
          <cell r="D162" t="str">
            <v>Sample 160</v>
          </cell>
        </row>
        <row r="163">
          <cell r="C163" t="str">
            <v>G17</v>
          </cell>
          <cell r="D163" t="str">
            <v>Sample 161</v>
          </cell>
        </row>
        <row r="164">
          <cell r="C164" t="str">
            <v>G18</v>
          </cell>
          <cell r="D164" t="str">
            <v>Sample 162</v>
          </cell>
        </row>
        <row r="165">
          <cell r="C165" t="str">
            <v>G19</v>
          </cell>
          <cell r="D165" t="str">
            <v>Sample 163</v>
          </cell>
        </row>
        <row r="166">
          <cell r="C166" t="str">
            <v>G20</v>
          </cell>
          <cell r="D166" t="str">
            <v>Sample 164</v>
          </cell>
        </row>
        <row r="167">
          <cell r="C167" t="str">
            <v>G21</v>
          </cell>
          <cell r="D167" t="str">
            <v>Sample 165</v>
          </cell>
        </row>
        <row r="168">
          <cell r="C168" t="str">
            <v>G22</v>
          </cell>
          <cell r="D168" t="str">
            <v>Sample 166</v>
          </cell>
        </row>
        <row r="169">
          <cell r="C169" t="str">
            <v>G23</v>
          </cell>
          <cell r="D169" t="str">
            <v>Sample 167</v>
          </cell>
        </row>
        <row r="170">
          <cell r="C170" t="str">
            <v>G24</v>
          </cell>
          <cell r="D170" t="str">
            <v>Sample 168</v>
          </cell>
        </row>
        <row r="171">
          <cell r="C171" t="str">
            <v>H1</v>
          </cell>
          <cell r="D171" t="str">
            <v>Sample 169</v>
          </cell>
        </row>
        <row r="172">
          <cell r="C172" t="str">
            <v>H2</v>
          </cell>
          <cell r="D172" t="str">
            <v>Sample 170</v>
          </cell>
        </row>
        <row r="173">
          <cell r="C173" t="str">
            <v>H3</v>
          </cell>
          <cell r="D173" t="str">
            <v>Sample 171</v>
          </cell>
          <cell r="E173">
            <v>18.170000000000002</v>
          </cell>
        </row>
        <row r="174">
          <cell r="C174" t="str">
            <v>H4</v>
          </cell>
          <cell r="D174" t="str">
            <v>Sample 172</v>
          </cell>
          <cell r="E174">
            <v>18.079999999999998</v>
          </cell>
        </row>
        <row r="175">
          <cell r="C175" t="str">
            <v>H5</v>
          </cell>
          <cell r="D175" t="str">
            <v>Sample 173</v>
          </cell>
          <cell r="E175">
            <v>18.059999999999999</v>
          </cell>
        </row>
        <row r="176">
          <cell r="C176" t="str">
            <v>H6</v>
          </cell>
          <cell r="D176" t="str">
            <v>Sample 174</v>
          </cell>
          <cell r="E176">
            <v>18.13</v>
          </cell>
        </row>
        <row r="177">
          <cell r="C177" t="str">
            <v>H7</v>
          </cell>
          <cell r="D177" t="str">
            <v>Sample 175</v>
          </cell>
          <cell r="E177">
            <v>19.260000000000002</v>
          </cell>
        </row>
        <row r="178">
          <cell r="C178" t="str">
            <v>H8</v>
          </cell>
          <cell r="D178" t="str">
            <v>Sample 176</v>
          </cell>
          <cell r="E178">
            <v>19.14</v>
          </cell>
        </row>
        <row r="179">
          <cell r="C179" t="str">
            <v>H9</v>
          </cell>
          <cell r="D179" t="str">
            <v>Sample 177</v>
          </cell>
          <cell r="E179">
            <v>19.14</v>
          </cell>
        </row>
        <row r="180">
          <cell r="C180" t="str">
            <v>H10</v>
          </cell>
          <cell r="D180" t="str">
            <v>Sample 178</v>
          </cell>
          <cell r="E180">
            <v>19.059999999999999</v>
          </cell>
        </row>
        <row r="181">
          <cell r="C181" t="str">
            <v>H11</v>
          </cell>
          <cell r="D181" t="str">
            <v>Sample 179</v>
          </cell>
          <cell r="E181">
            <v>12.7</v>
          </cell>
        </row>
        <row r="182">
          <cell r="C182" t="str">
            <v>H12</v>
          </cell>
          <cell r="D182" t="str">
            <v>Sample 180</v>
          </cell>
          <cell r="E182">
            <v>16.649999999999999</v>
          </cell>
        </row>
        <row r="183">
          <cell r="C183" t="str">
            <v>H13</v>
          </cell>
          <cell r="D183" t="str">
            <v>Sample 181</v>
          </cell>
          <cell r="E183">
            <v>16.38</v>
          </cell>
        </row>
        <row r="184">
          <cell r="C184" t="str">
            <v>H14</v>
          </cell>
          <cell r="D184" t="str">
            <v>Sample 182</v>
          </cell>
          <cell r="E184">
            <v>15.77</v>
          </cell>
        </row>
        <row r="185">
          <cell r="C185" t="str">
            <v>H15</v>
          </cell>
          <cell r="D185" t="str">
            <v>Sample 183</v>
          </cell>
        </row>
        <row r="186">
          <cell r="C186" t="str">
            <v>H16</v>
          </cell>
          <cell r="D186" t="str">
            <v>Sample 184</v>
          </cell>
        </row>
        <row r="187">
          <cell r="C187" t="str">
            <v>H17</v>
          </cell>
          <cell r="D187" t="str">
            <v>Sample 185</v>
          </cell>
        </row>
        <row r="188">
          <cell r="C188" t="str">
            <v>H18</v>
          </cell>
          <cell r="D188" t="str">
            <v>Sample 186</v>
          </cell>
        </row>
        <row r="189">
          <cell r="C189" t="str">
            <v>H19</v>
          </cell>
          <cell r="D189" t="str">
            <v>Sample 187</v>
          </cell>
        </row>
        <row r="190">
          <cell r="C190" t="str">
            <v>H20</v>
          </cell>
          <cell r="D190" t="str">
            <v>Sample 188</v>
          </cell>
        </row>
        <row r="191">
          <cell r="C191" t="str">
            <v>H21</v>
          </cell>
          <cell r="D191" t="str">
            <v>Sample 189</v>
          </cell>
        </row>
        <row r="192">
          <cell r="C192" t="str">
            <v>H22</v>
          </cell>
          <cell r="D192" t="str">
            <v>Sample 190</v>
          </cell>
        </row>
        <row r="193">
          <cell r="C193" t="str">
            <v>H23</v>
          </cell>
          <cell r="D193" t="str">
            <v>Sample 191</v>
          </cell>
        </row>
        <row r="194">
          <cell r="C194" t="str">
            <v>H24</v>
          </cell>
          <cell r="D194" t="str">
            <v>Sample 192</v>
          </cell>
        </row>
        <row r="195">
          <cell r="C195" t="str">
            <v>I1</v>
          </cell>
          <cell r="D195" t="str">
            <v>Sample 193</v>
          </cell>
        </row>
        <row r="196">
          <cell r="C196" t="str">
            <v>I2</v>
          </cell>
          <cell r="D196" t="str">
            <v>Sample 194</v>
          </cell>
        </row>
        <row r="197">
          <cell r="C197" t="str">
            <v>I3</v>
          </cell>
          <cell r="D197" t="str">
            <v>Sample 195</v>
          </cell>
          <cell r="E197">
            <v>18.489999999999998</v>
          </cell>
        </row>
        <row r="198">
          <cell r="C198" t="str">
            <v>I4</v>
          </cell>
          <cell r="D198" t="str">
            <v>Sample 196</v>
          </cell>
          <cell r="E198">
            <v>18.36</v>
          </cell>
        </row>
        <row r="199">
          <cell r="C199" t="str">
            <v>I5</v>
          </cell>
          <cell r="D199" t="str">
            <v>Sample 197</v>
          </cell>
          <cell r="E199">
            <v>18.37</v>
          </cell>
        </row>
        <row r="200">
          <cell r="C200" t="str">
            <v>I6</v>
          </cell>
          <cell r="D200" t="str">
            <v>Sample 198</v>
          </cell>
          <cell r="E200">
            <v>18.54</v>
          </cell>
        </row>
        <row r="201">
          <cell r="C201" t="str">
            <v>I7</v>
          </cell>
          <cell r="D201" t="str">
            <v>Sample 199</v>
          </cell>
          <cell r="E201">
            <v>19.510000000000002</v>
          </cell>
        </row>
        <row r="202">
          <cell r="C202" t="str">
            <v>I8</v>
          </cell>
          <cell r="D202" t="str">
            <v>Sample 200</v>
          </cell>
          <cell r="E202">
            <v>19.28</v>
          </cell>
        </row>
        <row r="203">
          <cell r="C203" t="str">
            <v>I9</v>
          </cell>
          <cell r="D203" t="str">
            <v>Sample 201</v>
          </cell>
          <cell r="E203">
            <v>19.32</v>
          </cell>
        </row>
        <row r="204">
          <cell r="C204" t="str">
            <v>I10</v>
          </cell>
          <cell r="D204" t="str">
            <v>Sample 202</v>
          </cell>
          <cell r="E204">
            <v>18.13</v>
          </cell>
        </row>
        <row r="205">
          <cell r="C205" t="str">
            <v>I11</v>
          </cell>
          <cell r="D205" t="str">
            <v>Sample 203</v>
          </cell>
          <cell r="E205">
            <v>16.920000000000002</v>
          </cell>
        </row>
        <row r="206">
          <cell r="C206" t="str">
            <v>I12</v>
          </cell>
          <cell r="D206" t="str">
            <v>Sample 204</v>
          </cell>
          <cell r="E206">
            <v>16.62</v>
          </cell>
        </row>
        <row r="207">
          <cell r="C207" t="str">
            <v>I13</v>
          </cell>
          <cell r="D207" t="str">
            <v>Sample 205</v>
          </cell>
          <cell r="E207">
            <v>16.53</v>
          </cell>
        </row>
        <row r="208">
          <cell r="C208" t="str">
            <v>I14</v>
          </cell>
          <cell r="D208" t="str">
            <v>Sample 206</v>
          </cell>
          <cell r="E208">
            <v>16.489999999999998</v>
          </cell>
        </row>
        <row r="209">
          <cell r="C209" t="str">
            <v>I15</v>
          </cell>
          <cell r="D209" t="str">
            <v>Sample 207</v>
          </cell>
        </row>
        <row r="210">
          <cell r="C210" t="str">
            <v>I16</v>
          </cell>
          <cell r="D210" t="str">
            <v>Sample 208</v>
          </cell>
        </row>
        <row r="211">
          <cell r="C211" t="str">
            <v>I17</v>
          </cell>
          <cell r="D211" t="str">
            <v>Sample 209</v>
          </cell>
        </row>
        <row r="212">
          <cell r="C212" t="str">
            <v>I18</v>
          </cell>
          <cell r="D212" t="str">
            <v>Sample 210</v>
          </cell>
        </row>
        <row r="213">
          <cell r="C213" t="str">
            <v>I19</v>
          </cell>
          <cell r="D213" t="str">
            <v>Sample 211</v>
          </cell>
        </row>
        <row r="214">
          <cell r="C214" t="str">
            <v>I20</v>
          </cell>
          <cell r="D214" t="str">
            <v>Sample 212</v>
          </cell>
        </row>
        <row r="215">
          <cell r="C215" t="str">
            <v>I21</v>
          </cell>
          <cell r="D215" t="str">
            <v>Sample 213</v>
          </cell>
        </row>
        <row r="216">
          <cell r="C216" t="str">
            <v>I22</v>
          </cell>
          <cell r="D216" t="str">
            <v>Sample 214</v>
          </cell>
        </row>
        <row r="217">
          <cell r="C217" t="str">
            <v>I23</v>
          </cell>
          <cell r="D217" t="str">
            <v>Sample 215</v>
          </cell>
        </row>
        <row r="218">
          <cell r="C218" t="str">
            <v>I24</v>
          </cell>
          <cell r="D218" t="str">
            <v>Sample 216</v>
          </cell>
        </row>
        <row r="219">
          <cell r="C219" t="str">
            <v>J1</v>
          </cell>
          <cell r="D219" t="str">
            <v>Sample 217</v>
          </cell>
        </row>
        <row r="220">
          <cell r="C220" t="str">
            <v>J2</v>
          </cell>
          <cell r="D220" t="str">
            <v>Sample 218</v>
          </cell>
        </row>
        <row r="221">
          <cell r="C221" t="str">
            <v>J3</v>
          </cell>
          <cell r="D221" t="str">
            <v>Sample 219</v>
          </cell>
        </row>
        <row r="222">
          <cell r="C222" t="str">
            <v>J4</v>
          </cell>
          <cell r="D222" t="str">
            <v>Sample 220</v>
          </cell>
        </row>
        <row r="223">
          <cell r="C223" t="str">
            <v>J5</v>
          </cell>
          <cell r="D223" t="str">
            <v>Sample 221</v>
          </cell>
        </row>
        <row r="224">
          <cell r="C224" t="str">
            <v>J6</v>
          </cell>
          <cell r="D224" t="str">
            <v>Sample 222</v>
          </cell>
        </row>
        <row r="225">
          <cell r="C225" t="str">
            <v>J7</v>
          </cell>
          <cell r="D225" t="str">
            <v>Sample 223</v>
          </cell>
        </row>
        <row r="226">
          <cell r="C226" t="str">
            <v>J8</v>
          </cell>
          <cell r="D226" t="str">
            <v>Sample 224</v>
          </cell>
        </row>
        <row r="227">
          <cell r="C227" t="str">
            <v>J9</v>
          </cell>
          <cell r="D227" t="str">
            <v>Sample 225</v>
          </cell>
          <cell r="E227">
            <v>15.2</v>
          </cell>
        </row>
        <row r="228">
          <cell r="C228" t="str">
            <v>J10</v>
          </cell>
          <cell r="D228" t="str">
            <v>Sample 226</v>
          </cell>
        </row>
        <row r="229">
          <cell r="C229" t="str">
            <v>J11</v>
          </cell>
          <cell r="D229" t="str">
            <v>Sample 227</v>
          </cell>
        </row>
        <row r="230">
          <cell r="C230" t="str">
            <v>J12</v>
          </cell>
          <cell r="D230" t="str">
            <v>Sample 228</v>
          </cell>
        </row>
        <row r="231">
          <cell r="C231" t="str">
            <v>J13</v>
          </cell>
          <cell r="D231" t="str">
            <v>Sample 229</v>
          </cell>
        </row>
        <row r="232">
          <cell r="C232" t="str">
            <v>J14</v>
          </cell>
          <cell r="D232" t="str">
            <v>Sample 230</v>
          </cell>
        </row>
        <row r="233">
          <cell r="C233" t="str">
            <v>J15</v>
          </cell>
          <cell r="D233" t="str">
            <v>Sample 231</v>
          </cell>
        </row>
        <row r="234">
          <cell r="C234" t="str">
            <v>J16</v>
          </cell>
          <cell r="D234" t="str">
            <v>Sample 232</v>
          </cell>
        </row>
        <row r="235">
          <cell r="C235" t="str">
            <v>J17</v>
          </cell>
          <cell r="D235" t="str">
            <v>Sample 233</v>
          </cell>
        </row>
        <row r="236">
          <cell r="C236" t="str">
            <v>J18</v>
          </cell>
          <cell r="D236" t="str">
            <v>Sample 234</v>
          </cell>
        </row>
        <row r="237">
          <cell r="C237" t="str">
            <v>J19</v>
          </cell>
          <cell r="D237" t="str">
            <v>Sample 235</v>
          </cell>
        </row>
        <row r="238">
          <cell r="C238" t="str">
            <v>J20</v>
          </cell>
          <cell r="D238" t="str">
            <v>Sample 236</v>
          </cell>
        </row>
        <row r="239">
          <cell r="C239" t="str">
            <v>J21</v>
          </cell>
          <cell r="D239" t="str">
            <v>Sample 237</v>
          </cell>
        </row>
        <row r="240">
          <cell r="C240" t="str">
            <v>J22</v>
          </cell>
          <cell r="D240" t="str">
            <v>Sample 238</v>
          </cell>
        </row>
        <row r="241">
          <cell r="C241" t="str">
            <v>J23</v>
          </cell>
          <cell r="D241" t="str">
            <v>Sample 239</v>
          </cell>
        </row>
        <row r="242">
          <cell r="C242" t="str">
            <v>J24</v>
          </cell>
          <cell r="D242" t="str">
            <v>Sample 240</v>
          </cell>
        </row>
        <row r="243">
          <cell r="C243" t="str">
            <v>K1</v>
          </cell>
          <cell r="D243" t="str">
            <v>Sample 241</v>
          </cell>
        </row>
        <row r="244">
          <cell r="C244" t="str">
            <v>K2</v>
          </cell>
          <cell r="D244" t="str">
            <v>Sample 242</v>
          </cell>
        </row>
        <row r="245">
          <cell r="C245" t="str">
            <v>K3</v>
          </cell>
          <cell r="D245" t="str">
            <v>Sample 243</v>
          </cell>
        </row>
        <row r="246">
          <cell r="C246" t="str">
            <v>K4</v>
          </cell>
          <cell r="D246" t="str">
            <v>Sample 244</v>
          </cell>
        </row>
        <row r="247">
          <cell r="C247" t="str">
            <v>K5</v>
          </cell>
          <cell r="D247" t="str">
            <v>Sample 245</v>
          </cell>
        </row>
        <row r="248">
          <cell r="C248" t="str">
            <v>K6</v>
          </cell>
          <cell r="D248" t="str">
            <v>Sample 246</v>
          </cell>
        </row>
        <row r="249">
          <cell r="C249" t="str">
            <v>K7</v>
          </cell>
          <cell r="D249" t="str">
            <v>Sample 247</v>
          </cell>
        </row>
        <row r="250">
          <cell r="C250" t="str">
            <v>K8</v>
          </cell>
          <cell r="D250" t="str">
            <v>Sample 248</v>
          </cell>
        </row>
        <row r="251">
          <cell r="C251" t="str">
            <v>K9</v>
          </cell>
          <cell r="D251" t="str">
            <v>Sample 249</v>
          </cell>
        </row>
        <row r="252">
          <cell r="C252" t="str">
            <v>K10</v>
          </cell>
          <cell r="D252" t="str">
            <v>Sample 250</v>
          </cell>
        </row>
        <row r="253">
          <cell r="C253" t="str">
            <v>K11</v>
          </cell>
          <cell r="D253" t="str">
            <v>Sample 251</v>
          </cell>
        </row>
        <row r="254">
          <cell r="C254" t="str">
            <v>K12</v>
          </cell>
          <cell r="D254" t="str">
            <v>Sample 252</v>
          </cell>
        </row>
        <row r="255">
          <cell r="C255" t="str">
            <v>K13</v>
          </cell>
          <cell r="D255" t="str">
            <v>Sample 253</v>
          </cell>
        </row>
        <row r="256">
          <cell r="C256" t="str">
            <v>K14</v>
          </cell>
          <cell r="D256" t="str">
            <v>Sample 254</v>
          </cell>
        </row>
        <row r="257">
          <cell r="C257" t="str">
            <v>K15</v>
          </cell>
          <cell r="D257" t="str">
            <v>Sample 255</v>
          </cell>
        </row>
        <row r="258">
          <cell r="C258" t="str">
            <v>K16</v>
          </cell>
          <cell r="D258" t="str">
            <v>Sample 256</v>
          </cell>
        </row>
        <row r="259">
          <cell r="C259" t="str">
            <v>K17</v>
          </cell>
          <cell r="D259" t="str">
            <v>Sample 257</v>
          </cell>
        </row>
        <row r="260">
          <cell r="C260" t="str">
            <v>K18</v>
          </cell>
          <cell r="D260" t="str">
            <v>Sample 258</v>
          </cell>
        </row>
        <row r="261">
          <cell r="C261" t="str">
            <v>K19</v>
          </cell>
          <cell r="D261" t="str">
            <v>Sample 259</v>
          </cell>
        </row>
        <row r="262">
          <cell r="C262" t="str">
            <v>K20</v>
          </cell>
          <cell r="D262" t="str">
            <v>Sample 260</v>
          </cell>
        </row>
        <row r="263">
          <cell r="C263" t="str">
            <v>K21</v>
          </cell>
          <cell r="D263" t="str">
            <v>Sample 261</v>
          </cell>
        </row>
        <row r="264">
          <cell r="C264" t="str">
            <v>K22</v>
          </cell>
          <cell r="D264" t="str">
            <v>Sample 262</v>
          </cell>
        </row>
        <row r="265">
          <cell r="C265" t="str">
            <v>K23</v>
          </cell>
          <cell r="D265" t="str">
            <v>Sample 263</v>
          </cell>
        </row>
        <row r="266">
          <cell r="C266" t="str">
            <v>K24</v>
          </cell>
          <cell r="D266" t="str">
            <v>Sample 264</v>
          </cell>
        </row>
        <row r="267">
          <cell r="C267" t="str">
            <v>L1</v>
          </cell>
          <cell r="D267" t="str">
            <v>Sample 265</v>
          </cell>
        </row>
        <row r="268">
          <cell r="C268" t="str">
            <v>L2</v>
          </cell>
          <cell r="D268" t="str">
            <v>Sample 266</v>
          </cell>
        </row>
        <row r="269">
          <cell r="C269" t="str">
            <v>L3</v>
          </cell>
          <cell r="D269" t="str">
            <v>Sample 267</v>
          </cell>
        </row>
        <row r="270">
          <cell r="C270" t="str">
            <v>L4</v>
          </cell>
          <cell r="D270" t="str">
            <v>Sample 268</v>
          </cell>
        </row>
        <row r="271">
          <cell r="C271" t="str">
            <v>L5</v>
          </cell>
          <cell r="D271" t="str">
            <v>Sample 269</v>
          </cell>
        </row>
        <row r="272">
          <cell r="C272" t="str">
            <v>L6</v>
          </cell>
          <cell r="D272" t="str">
            <v>Sample 270</v>
          </cell>
        </row>
        <row r="273">
          <cell r="C273" t="str">
            <v>L7</v>
          </cell>
          <cell r="D273" t="str">
            <v>Sample 271</v>
          </cell>
        </row>
        <row r="274">
          <cell r="C274" t="str">
            <v>L8</v>
          </cell>
          <cell r="D274" t="str">
            <v>Sample 272</v>
          </cell>
        </row>
        <row r="275">
          <cell r="C275" t="str">
            <v>L9</v>
          </cell>
          <cell r="D275" t="str">
            <v>Sample 273</v>
          </cell>
        </row>
        <row r="276">
          <cell r="C276" t="str">
            <v>L10</v>
          </cell>
          <cell r="D276" t="str">
            <v>Sample 274</v>
          </cell>
        </row>
        <row r="277">
          <cell r="C277" t="str">
            <v>L11</v>
          </cell>
          <cell r="D277" t="str">
            <v>Sample 275</v>
          </cell>
        </row>
        <row r="278">
          <cell r="C278" t="str">
            <v>L12</v>
          </cell>
          <cell r="D278" t="str">
            <v>Sample 276</v>
          </cell>
        </row>
        <row r="279">
          <cell r="C279" t="str">
            <v>L13</v>
          </cell>
          <cell r="D279" t="str">
            <v>Sample 277</v>
          </cell>
        </row>
        <row r="280">
          <cell r="C280" t="str">
            <v>L14</v>
          </cell>
          <cell r="D280" t="str">
            <v>Sample 278</v>
          </cell>
        </row>
        <row r="281">
          <cell r="C281" t="str">
            <v>L15</v>
          </cell>
          <cell r="D281" t="str">
            <v>Sample 279</v>
          </cell>
        </row>
        <row r="282">
          <cell r="C282" t="str">
            <v>L16</v>
          </cell>
          <cell r="D282" t="str">
            <v>Sample 280</v>
          </cell>
        </row>
        <row r="283">
          <cell r="C283" t="str">
            <v>L17</v>
          </cell>
          <cell r="D283" t="str">
            <v>Sample 281</v>
          </cell>
        </row>
        <row r="284">
          <cell r="C284" t="str">
            <v>L18</v>
          </cell>
          <cell r="D284" t="str">
            <v>Sample 282</v>
          </cell>
        </row>
        <row r="285">
          <cell r="C285" t="str">
            <v>L19</v>
          </cell>
          <cell r="D285" t="str">
            <v>Sample 283</v>
          </cell>
        </row>
        <row r="286">
          <cell r="C286" t="str">
            <v>L20</v>
          </cell>
          <cell r="D286" t="str">
            <v>Sample 284</v>
          </cell>
        </row>
        <row r="287">
          <cell r="C287" t="str">
            <v>L21</v>
          </cell>
          <cell r="D287" t="str">
            <v>Sample 285</v>
          </cell>
        </row>
        <row r="288">
          <cell r="C288" t="str">
            <v>L22</v>
          </cell>
          <cell r="D288" t="str">
            <v>Sample 286</v>
          </cell>
        </row>
        <row r="289">
          <cell r="C289" t="str">
            <v>L23</v>
          </cell>
          <cell r="D289" t="str">
            <v>Sample 287</v>
          </cell>
        </row>
        <row r="290">
          <cell r="C290" t="str">
            <v>L24</v>
          </cell>
          <cell r="D290" t="str">
            <v>Sample 288</v>
          </cell>
        </row>
        <row r="291">
          <cell r="C291" t="str">
            <v>M1</v>
          </cell>
          <cell r="D291" t="str">
            <v>Sample 289</v>
          </cell>
        </row>
        <row r="292">
          <cell r="C292" t="str">
            <v>M2</v>
          </cell>
          <cell r="D292" t="str">
            <v>Sample 290</v>
          </cell>
        </row>
        <row r="293">
          <cell r="C293" t="str">
            <v>M3</v>
          </cell>
          <cell r="D293" t="str">
            <v>Sample 291</v>
          </cell>
        </row>
        <row r="294">
          <cell r="C294" t="str">
            <v>M4</v>
          </cell>
          <cell r="D294" t="str">
            <v>Sample 292</v>
          </cell>
        </row>
        <row r="295">
          <cell r="C295" t="str">
            <v>M5</v>
          </cell>
          <cell r="D295" t="str">
            <v>Sample 293</v>
          </cell>
        </row>
        <row r="296">
          <cell r="C296" t="str">
            <v>M6</v>
          </cell>
          <cell r="D296" t="str">
            <v>Sample 294</v>
          </cell>
        </row>
        <row r="297">
          <cell r="C297" t="str">
            <v>M7</v>
          </cell>
          <cell r="D297" t="str">
            <v>Sample 295</v>
          </cell>
        </row>
        <row r="298">
          <cell r="C298" t="str">
            <v>M8</v>
          </cell>
          <cell r="D298" t="str">
            <v>Sample 296</v>
          </cell>
        </row>
        <row r="299">
          <cell r="C299" t="str">
            <v>M9</v>
          </cell>
          <cell r="D299" t="str">
            <v>Sample 297</v>
          </cell>
        </row>
        <row r="300">
          <cell r="C300" t="str">
            <v>M10</v>
          </cell>
          <cell r="D300" t="str">
            <v>Sample 298</v>
          </cell>
        </row>
        <row r="301">
          <cell r="C301" t="str">
            <v>M11</v>
          </cell>
          <cell r="D301" t="str">
            <v>Sample 299</v>
          </cell>
        </row>
        <row r="302">
          <cell r="C302" t="str">
            <v>M12</v>
          </cell>
          <cell r="D302" t="str">
            <v>Sample 300</v>
          </cell>
        </row>
        <row r="303">
          <cell r="C303" t="str">
            <v>M13</v>
          </cell>
          <cell r="D303" t="str">
            <v>Sample 301</v>
          </cell>
        </row>
        <row r="304">
          <cell r="C304" t="str">
            <v>M14</v>
          </cell>
          <cell r="D304" t="str">
            <v>Sample 302</v>
          </cell>
        </row>
        <row r="305">
          <cell r="C305" t="str">
            <v>M15</v>
          </cell>
          <cell r="D305" t="str">
            <v>Sample 303</v>
          </cell>
        </row>
        <row r="306">
          <cell r="C306" t="str">
            <v>M16</v>
          </cell>
          <cell r="D306" t="str">
            <v>Sample 304</v>
          </cell>
        </row>
        <row r="307">
          <cell r="C307" t="str">
            <v>M17</v>
          </cell>
          <cell r="D307" t="str">
            <v>Sample 305</v>
          </cell>
        </row>
        <row r="308">
          <cell r="C308" t="str">
            <v>M18</v>
          </cell>
          <cell r="D308" t="str">
            <v>Sample 306</v>
          </cell>
        </row>
        <row r="309">
          <cell r="C309" t="str">
            <v>M19</v>
          </cell>
          <cell r="D309" t="str">
            <v>Sample 307</v>
          </cell>
        </row>
        <row r="310">
          <cell r="C310" t="str">
            <v>M20</v>
          </cell>
          <cell r="D310" t="str">
            <v>Sample 308</v>
          </cell>
        </row>
        <row r="311">
          <cell r="C311" t="str">
            <v>M21</v>
          </cell>
          <cell r="D311" t="str">
            <v>Sample 309</v>
          </cell>
        </row>
        <row r="312">
          <cell r="C312" t="str">
            <v>M22</v>
          </cell>
          <cell r="D312" t="str">
            <v>Sample 310</v>
          </cell>
        </row>
        <row r="313">
          <cell r="C313" t="str">
            <v>M23</v>
          </cell>
          <cell r="D313" t="str">
            <v>Sample 311</v>
          </cell>
        </row>
        <row r="314">
          <cell r="C314" t="str">
            <v>M24</v>
          </cell>
          <cell r="D314" t="str">
            <v>Sample 312</v>
          </cell>
        </row>
        <row r="315">
          <cell r="C315" t="str">
            <v>N1</v>
          </cell>
          <cell r="D315" t="str">
            <v>Sample 313</v>
          </cell>
        </row>
        <row r="316">
          <cell r="C316" t="str">
            <v>N2</v>
          </cell>
          <cell r="D316" t="str">
            <v>Sample 314</v>
          </cell>
        </row>
        <row r="317">
          <cell r="C317" t="str">
            <v>N3</v>
          </cell>
          <cell r="D317" t="str">
            <v>Sample 315</v>
          </cell>
        </row>
        <row r="318">
          <cell r="C318" t="str">
            <v>N4</v>
          </cell>
          <cell r="D318" t="str">
            <v>Sample 316</v>
          </cell>
        </row>
        <row r="319">
          <cell r="C319" t="str">
            <v>N5</v>
          </cell>
          <cell r="D319" t="str">
            <v>Sample 317</v>
          </cell>
        </row>
        <row r="320">
          <cell r="C320" t="str">
            <v>N6</v>
          </cell>
          <cell r="D320" t="str">
            <v>Sample 318</v>
          </cell>
        </row>
        <row r="321">
          <cell r="C321" t="str">
            <v>N7</v>
          </cell>
          <cell r="D321" t="str">
            <v>Sample 319</v>
          </cell>
        </row>
        <row r="322">
          <cell r="C322" t="str">
            <v>N8</v>
          </cell>
          <cell r="D322" t="str">
            <v>Sample 320</v>
          </cell>
        </row>
        <row r="323">
          <cell r="C323" t="str">
            <v>N9</v>
          </cell>
          <cell r="D323" t="str">
            <v>Sample 321</v>
          </cell>
        </row>
        <row r="324">
          <cell r="C324" t="str">
            <v>N10</v>
          </cell>
          <cell r="D324" t="str">
            <v>Sample 322</v>
          </cell>
        </row>
        <row r="325">
          <cell r="C325" t="str">
            <v>N11</v>
          </cell>
          <cell r="D325" t="str">
            <v>Sample 323</v>
          </cell>
        </row>
        <row r="326">
          <cell r="C326" t="str">
            <v>N12</v>
          </cell>
          <cell r="D326" t="str">
            <v>Sample 324</v>
          </cell>
        </row>
        <row r="327">
          <cell r="C327" t="str">
            <v>N13</v>
          </cell>
          <cell r="D327" t="str">
            <v>Sample 325</v>
          </cell>
        </row>
        <row r="328">
          <cell r="C328" t="str">
            <v>N14</v>
          </cell>
          <cell r="D328" t="str">
            <v>Sample 326</v>
          </cell>
        </row>
        <row r="329">
          <cell r="C329" t="str">
            <v>N15</v>
          </cell>
          <cell r="D329" t="str">
            <v>Sample 327</v>
          </cell>
        </row>
        <row r="330">
          <cell r="C330" t="str">
            <v>N16</v>
          </cell>
          <cell r="D330" t="str">
            <v>Sample 328</v>
          </cell>
        </row>
        <row r="331">
          <cell r="C331" t="str">
            <v>N17</v>
          </cell>
          <cell r="D331" t="str">
            <v>Sample 329</v>
          </cell>
        </row>
        <row r="332">
          <cell r="C332" t="str">
            <v>N18</v>
          </cell>
          <cell r="D332" t="str">
            <v>Sample 330</v>
          </cell>
        </row>
        <row r="333">
          <cell r="C333" t="str">
            <v>N19</v>
          </cell>
          <cell r="D333" t="str">
            <v>Sample 331</v>
          </cell>
        </row>
        <row r="334">
          <cell r="C334" t="str">
            <v>N20</v>
          </cell>
          <cell r="D334" t="str">
            <v>Sample 332</v>
          </cell>
        </row>
        <row r="335">
          <cell r="C335" t="str">
            <v>N21</v>
          </cell>
          <cell r="D335" t="str">
            <v>Sample 333</v>
          </cell>
        </row>
        <row r="336">
          <cell r="C336" t="str">
            <v>N22</v>
          </cell>
          <cell r="D336" t="str">
            <v>Sample 334</v>
          </cell>
        </row>
        <row r="337">
          <cell r="C337" t="str">
            <v>N23</v>
          </cell>
          <cell r="D337" t="str">
            <v>Sample 335</v>
          </cell>
        </row>
        <row r="338">
          <cell r="C338" t="str">
            <v>N24</v>
          </cell>
          <cell r="D338" t="str">
            <v>Sample 336</v>
          </cell>
        </row>
        <row r="339">
          <cell r="C339" t="str">
            <v>O1</v>
          </cell>
          <cell r="D339" t="str">
            <v>Sample 337</v>
          </cell>
        </row>
        <row r="340">
          <cell r="C340" t="str">
            <v>O2</v>
          </cell>
          <cell r="D340" t="str">
            <v>Sample 338</v>
          </cell>
        </row>
        <row r="341">
          <cell r="C341" t="str">
            <v>O3</v>
          </cell>
          <cell r="D341" t="str">
            <v>Sample 339</v>
          </cell>
        </row>
        <row r="342">
          <cell r="C342" t="str">
            <v>O4</v>
          </cell>
          <cell r="D342" t="str">
            <v>Sample 340</v>
          </cell>
        </row>
        <row r="343">
          <cell r="C343" t="str">
            <v>O5</v>
          </cell>
          <cell r="D343" t="str">
            <v>Sample 341</v>
          </cell>
        </row>
        <row r="344">
          <cell r="C344" t="str">
            <v>O6</v>
          </cell>
          <cell r="D344" t="str">
            <v>Sample 342</v>
          </cell>
        </row>
        <row r="345">
          <cell r="C345" t="str">
            <v>O7</v>
          </cell>
          <cell r="D345" t="str">
            <v>Sample 343</v>
          </cell>
        </row>
        <row r="346">
          <cell r="C346" t="str">
            <v>O8</v>
          </cell>
          <cell r="D346" t="str">
            <v>Sample 344</v>
          </cell>
        </row>
        <row r="347">
          <cell r="C347" t="str">
            <v>O9</v>
          </cell>
          <cell r="D347" t="str">
            <v>Sample 345</v>
          </cell>
        </row>
        <row r="348">
          <cell r="C348" t="str">
            <v>O10</v>
          </cell>
          <cell r="D348" t="str">
            <v>Sample 346</v>
          </cell>
        </row>
        <row r="349">
          <cell r="C349" t="str">
            <v>O11</v>
          </cell>
          <cell r="D349" t="str">
            <v>Sample 347</v>
          </cell>
        </row>
        <row r="350">
          <cell r="C350" t="str">
            <v>O12</v>
          </cell>
          <cell r="D350" t="str">
            <v>Sample 348</v>
          </cell>
        </row>
        <row r="351">
          <cell r="C351" t="str">
            <v>O13</v>
          </cell>
          <cell r="D351" t="str">
            <v>Sample 349</v>
          </cell>
        </row>
        <row r="352">
          <cell r="C352" t="str">
            <v>O14</v>
          </cell>
          <cell r="D352" t="str">
            <v>Sample 350</v>
          </cell>
        </row>
        <row r="353">
          <cell r="C353" t="str">
            <v>O15</v>
          </cell>
          <cell r="D353" t="str">
            <v>Sample 351</v>
          </cell>
        </row>
        <row r="354">
          <cell r="C354" t="str">
            <v>O16</v>
          </cell>
          <cell r="D354" t="str">
            <v>Sample 352</v>
          </cell>
        </row>
        <row r="355">
          <cell r="C355" t="str">
            <v>O17</v>
          </cell>
          <cell r="D355" t="str">
            <v>Sample 353</v>
          </cell>
        </row>
        <row r="356">
          <cell r="C356" t="str">
            <v>O18</v>
          </cell>
          <cell r="D356" t="str">
            <v>Sample 354</v>
          </cell>
        </row>
        <row r="357">
          <cell r="C357" t="str">
            <v>O19</v>
          </cell>
          <cell r="D357" t="str">
            <v>Sample 355</v>
          </cell>
        </row>
        <row r="358">
          <cell r="C358" t="str">
            <v>O20</v>
          </cell>
          <cell r="D358" t="str">
            <v>Sample 356</v>
          </cell>
        </row>
        <row r="359">
          <cell r="C359" t="str">
            <v>O21</v>
          </cell>
          <cell r="D359" t="str">
            <v>Sample 357</v>
          </cell>
        </row>
        <row r="360">
          <cell r="C360" t="str">
            <v>O22</v>
          </cell>
          <cell r="D360" t="str">
            <v>Sample 358</v>
          </cell>
        </row>
        <row r="361">
          <cell r="C361" t="str">
            <v>O23</v>
          </cell>
          <cell r="D361" t="str">
            <v>Sample 359</v>
          </cell>
        </row>
        <row r="362">
          <cell r="C362" t="str">
            <v>O24</v>
          </cell>
          <cell r="D362" t="str">
            <v>Sample 360</v>
          </cell>
        </row>
        <row r="363">
          <cell r="C363" t="str">
            <v>P1</v>
          </cell>
          <cell r="D363" t="str">
            <v>Sample 361</v>
          </cell>
        </row>
        <row r="364">
          <cell r="C364" t="str">
            <v>P2</v>
          </cell>
          <cell r="D364" t="str">
            <v>Sample 362</v>
          </cell>
        </row>
        <row r="365">
          <cell r="C365" t="str">
            <v>P3</v>
          </cell>
          <cell r="D365" t="str">
            <v>Sample 363</v>
          </cell>
        </row>
        <row r="366">
          <cell r="C366" t="str">
            <v>P4</v>
          </cell>
          <cell r="D366" t="str">
            <v>Sample 364</v>
          </cell>
        </row>
        <row r="367">
          <cell r="C367" t="str">
            <v>P5</v>
          </cell>
          <cell r="D367" t="str">
            <v>Sample 365</v>
          </cell>
        </row>
        <row r="368">
          <cell r="C368" t="str">
            <v>P6</v>
          </cell>
          <cell r="D368" t="str">
            <v>Sample 366</v>
          </cell>
        </row>
        <row r="369">
          <cell r="C369" t="str">
            <v>P7</v>
          </cell>
          <cell r="D369" t="str">
            <v>Sample 367</v>
          </cell>
        </row>
        <row r="370">
          <cell r="C370" t="str">
            <v>P8</v>
          </cell>
          <cell r="D370" t="str">
            <v>Sample 368</v>
          </cell>
        </row>
        <row r="371">
          <cell r="C371" t="str">
            <v>P9</v>
          </cell>
          <cell r="D371" t="str">
            <v>Sample 369</v>
          </cell>
        </row>
        <row r="372">
          <cell r="C372" t="str">
            <v>P10</v>
          </cell>
          <cell r="D372" t="str">
            <v>Sample 370</v>
          </cell>
        </row>
        <row r="373">
          <cell r="C373" t="str">
            <v>P11</v>
          </cell>
          <cell r="D373" t="str">
            <v>Sample 371</v>
          </cell>
        </row>
        <row r="374">
          <cell r="C374" t="str">
            <v>P12</v>
          </cell>
          <cell r="D374" t="str">
            <v>Sample 372</v>
          </cell>
        </row>
        <row r="375">
          <cell r="C375" t="str">
            <v>P13</v>
          </cell>
          <cell r="D375" t="str">
            <v>Sample 373</v>
          </cell>
        </row>
        <row r="376">
          <cell r="C376" t="str">
            <v>P14</v>
          </cell>
          <cell r="D376" t="str">
            <v>Sample 374</v>
          </cell>
        </row>
        <row r="377">
          <cell r="C377" t="str">
            <v>P15</v>
          </cell>
          <cell r="D377" t="str">
            <v>Sample 375</v>
          </cell>
        </row>
        <row r="378">
          <cell r="C378" t="str">
            <v>P16</v>
          </cell>
          <cell r="D378" t="str">
            <v>Sample 376</v>
          </cell>
        </row>
        <row r="379">
          <cell r="C379" t="str">
            <v>P17</v>
          </cell>
          <cell r="D379" t="str">
            <v>Sample 377</v>
          </cell>
        </row>
        <row r="380">
          <cell r="C380" t="str">
            <v>P18</v>
          </cell>
          <cell r="D380" t="str">
            <v>Sample 378</v>
          </cell>
        </row>
        <row r="381">
          <cell r="C381" t="str">
            <v>P19</v>
          </cell>
          <cell r="D381" t="str">
            <v>Sample 379</v>
          </cell>
        </row>
        <row r="382">
          <cell r="C382" t="str">
            <v>P20</v>
          </cell>
          <cell r="D382" t="str">
            <v>Sample 380</v>
          </cell>
        </row>
        <row r="383">
          <cell r="C383" t="str">
            <v>P21</v>
          </cell>
          <cell r="D383" t="str">
            <v>Sample 381</v>
          </cell>
        </row>
        <row r="384">
          <cell r="C384" t="str">
            <v>P22</v>
          </cell>
          <cell r="D384" t="str">
            <v>Sample 382</v>
          </cell>
        </row>
        <row r="385">
          <cell r="C385" t="str">
            <v>P23</v>
          </cell>
          <cell r="D385" t="str">
            <v>Sample 383</v>
          </cell>
        </row>
        <row r="386">
          <cell r="C386" t="str">
            <v>P24</v>
          </cell>
          <cell r="D386" t="str">
            <v>Sample 384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4:J4"/>
  <sheetViews>
    <sheetView tabSelected="1" zoomScale="70" zoomScaleNormal="70" workbookViewId="0">
      <selection activeCell="S10" sqref="S10"/>
    </sheetView>
  </sheetViews>
  <sheetFormatPr defaultRowHeight="14.5" x14ac:dyDescent="0.35"/>
  <sheetData>
    <row r="4" spans="4:10" x14ac:dyDescent="0.35">
      <c r="D4" t="s">
        <v>0</v>
      </c>
      <c r="J4" t="s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"/>
  <sheetViews>
    <sheetView workbookViewId="0">
      <selection activeCell="B4" sqref="B4"/>
    </sheetView>
  </sheetViews>
  <sheetFormatPr defaultRowHeight="14.5" x14ac:dyDescent="0.35"/>
  <sheetData>
    <row r="4" spans="2:2" x14ac:dyDescent="0.35">
      <c r="B4" t="s">
        <v>416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"/>
  <sheetViews>
    <sheetView workbookViewId="0">
      <selection activeCell="D10" sqref="D10"/>
    </sheetView>
  </sheetViews>
  <sheetFormatPr defaultRowHeight="14.5" x14ac:dyDescent="0.35"/>
  <sheetData>
    <row r="4" spans="2:2" x14ac:dyDescent="0.35">
      <c r="B4" t="s">
        <v>416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49"/>
  <sheetViews>
    <sheetView zoomScale="85" zoomScaleNormal="85" workbookViewId="0">
      <selection activeCell="G9" sqref="G9"/>
    </sheetView>
  </sheetViews>
  <sheetFormatPr defaultRowHeight="14.5" x14ac:dyDescent="0.35"/>
  <sheetData>
    <row r="4" spans="2:6" ht="89" x14ac:dyDescent="0.35">
      <c r="B4" s="3" t="s">
        <v>2</v>
      </c>
      <c r="C4" s="3" t="s">
        <v>3</v>
      </c>
      <c r="D4" s="3" t="s">
        <v>4</v>
      </c>
      <c r="E4" s="4" t="s">
        <v>6</v>
      </c>
      <c r="F4" s="4" t="s">
        <v>7</v>
      </c>
    </row>
    <row r="5" spans="2:6" x14ac:dyDescent="0.35">
      <c r="B5" s="1" t="s">
        <v>9</v>
      </c>
      <c r="C5" s="1" t="s">
        <v>10</v>
      </c>
      <c r="D5" s="1" t="s">
        <v>11</v>
      </c>
      <c r="E5" s="2">
        <v>4.5777244741802301</v>
      </c>
      <c r="F5" s="2">
        <v>3.6410829728129199E-5</v>
      </c>
    </row>
    <row r="6" spans="2:6" x14ac:dyDescent="0.35">
      <c r="B6" s="1" t="s">
        <v>12</v>
      </c>
      <c r="C6" s="1" t="s">
        <v>13</v>
      </c>
      <c r="D6" s="1" t="s">
        <v>14</v>
      </c>
      <c r="E6" s="2">
        <v>4.44589209414608</v>
      </c>
      <c r="F6" s="2">
        <v>5.86195251215511E-6</v>
      </c>
    </row>
    <row r="7" spans="2:6" x14ac:dyDescent="0.35">
      <c r="B7" s="1" t="s">
        <v>15</v>
      </c>
      <c r="C7" s="1" t="s">
        <v>16</v>
      </c>
      <c r="D7" s="1" t="s">
        <v>17</v>
      </c>
      <c r="E7" s="2">
        <v>4.4443451952283501</v>
      </c>
      <c r="F7" s="2">
        <v>1.0916649596934601E-6</v>
      </c>
    </row>
    <row r="8" spans="2:6" x14ac:dyDescent="0.35">
      <c r="B8" s="1" t="s">
        <v>18</v>
      </c>
      <c r="C8" s="1" t="s">
        <v>19</v>
      </c>
      <c r="D8" s="1" t="s">
        <v>20</v>
      </c>
      <c r="E8" s="2">
        <v>4.3723366550702298</v>
      </c>
      <c r="F8" s="2">
        <v>3.5375914507780002E-4</v>
      </c>
    </row>
    <row r="9" spans="2:6" x14ac:dyDescent="0.35">
      <c r="B9" s="1" t="s">
        <v>21</v>
      </c>
      <c r="C9" s="1" t="s">
        <v>22</v>
      </c>
      <c r="D9" s="1" t="s">
        <v>23</v>
      </c>
      <c r="E9" s="2">
        <v>4.2620094150465597</v>
      </c>
      <c r="F9" s="2">
        <v>1.400556068649E-3</v>
      </c>
    </row>
    <row r="10" spans="2:6" x14ac:dyDescent="0.35">
      <c r="B10" s="1" t="s">
        <v>24</v>
      </c>
      <c r="C10" s="1" t="s">
        <v>25</v>
      </c>
      <c r="D10" s="1" t="s">
        <v>26</v>
      </c>
      <c r="E10" s="2">
        <v>4.1982247632990299</v>
      </c>
      <c r="F10" s="2">
        <v>1.2638023986481301E-5</v>
      </c>
    </row>
    <row r="11" spans="2:6" x14ac:dyDescent="0.35">
      <c r="B11" s="1" t="s">
        <v>27</v>
      </c>
      <c r="C11" s="1" t="s">
        <v>28</v>
      </c>
      <c r="D11" s="1" t="s">
        <v>29</v>
      </c>
      <c r="E11" s="2">
        <v>4.0753915538690597</v>
      </c>
      <c r="F11" s="2">
        <v>7.3917464657541302E-5</v>
      </c>
    </row>
    <row r="12" spans="2:6" x14ac:dyDescent="0.35">
      <c r="B12" s="1" t="s">
        <v>30</v>
      </c>
      <c r="C12" s="1" t="s">
        <v>31</v>
      </c>
      <c r="D12" s="1" t="s">
        <v>32</v>
      </c>
      <c r="E12" s="2">
        <v>4.0615543381529102</v>
      </c>
      <c r="F12" s="2">
        <v>1.0978772659059999E-4</v>
      </c>
    </row>
    <row r="13" spans="2:6" x14ac:dyDescent="0.35">
      <c r="B13" s="1" t="s">
        <v>33</v>
      </c>
      <c r="C13" s="1" t="s">
        <v>34</v>
      </c>
      <c r="D13" s="1" t="s">
        <v>35</v>
      </c>
      <c r="E13" s="2">
        <v>4.0058383453613198</v>
      </c>
      <c r="F13" s="2">
        <v>3.8545544608507001E-3</v>
      </c>
    </row>
    <row r="14" spans="2:6" x14ac:dyDescent="0.35">
      <c r="B14" s="1" t="s">
        <v>36</v>
      </c>
      <c r="C14" s="1" t="s">
        <v>37</v>
      </c>
      <c r="D14" s="1" t="s">
        <v>38</v>
      </c>
      <c r="E14" s="2">
        <v>3.9143438020689998</v>
      </c>
      <c r="F14" s="2">
        <v>5.3535021989040003E-4</v>
      </c>
    </row>
    <row r="15" spans="2:6" x14ac:dyDescent="0.35">
      <c r="B15" s="1" t="s">
        <v>39</v>
      </c>
      <c r="C15" s="1" t="s">
        <v>40</v>
      </c>
      <c r="D15" s="1" t="s">
        <v>41</v>
      </c>
      <c r="E15" s="2">
        <v>3.7313920885270901</v>
      </c>
      <c r="F15" s="2">
        <v>6.8372394221879996E-4</v>
      </c>
    </row>
    <row r="16" spans="2:6" x14ac:dyDescent="0.35">
      <c r="B16" s="1" t="s">
        <v>42</v>
      </c>
      <c r="C16" s="1" t="s">
        <v>43</v>
      </c>
      <c r="D16" s="1" t="s">
        <v>44</v>
      </c>
      <c r="E16" s="2">
        <v>3.5271339896579299</v>
      </c>
      <c r="F16" s="2">
        <v>3.4006562622880001E-4</v>
      </c>
    </row>
    <row r="17" spans="2:6" x14ac:dyDescent="0.35">
      <c r="B17" s="1" t="s">
        <v>45</v>
      </c>
      <c r="C17" s="1" t="s">
        <v>46</v>
      </c>
      <c r="D17" s="1" t="s">
        <v>47</v>
      </c>
      <c r="E17" s="2">
        <v>3.5003202310065702</v>
      </c>
      <c r="F17" s="2">
        <v>1.1932839708368601E-5</v>
      </c>
    </row>
    <row r="18" spans="2:6" x14ac:dyDescent="0.35">
      <c r="B18" s="1" t="s">
        <v>48</v>
      </c>
      <c r="C18" s="1" t="s">
        <v>49</v>
      </c>
      <c r="D18" s="1" t="s">
        <v>50</v>
      </c>
      <c r="E18" s="2">
        <v>3.46499173051948</v>
      </c>
      <c r="F18" s="2">
        <v>2.7133651563837E-3</v>
      </c>
    </row>
    <row r="19" spans="2:6" x14ac:dyDescent="0.35">
      <c r="B19" s="1" t="s">
        <v>51</v>
      </c>
      <c r="C19" s="1" t="s">
        <v>52</v>
      </c>
      <c r="D19" s="1" t="s">
        <v>53</v>
      </c>
      <c r="E19" s="2">
        <v>3.43109461606389</v>
      </c>
      <c r="F19" s="2">
        <v>1.8664828006373999E-3</v>
      </c>
    </row>
    <row r="20" spans="2:6" x14ac:dyDescent="0.35">
      <c r="B20" s="1" t="s">
        <v>54</v>
      </c>
      <c r="C20" s="1" t="s">
        <v>55</v>
      </c>
      <c r="D20" s="1" t="s">
        <v>56</v>
      </c>
      <c r="E20" s="2">
        <v>3.4275564707761199</v>
      </c>
      <c r="F20" s="2">
        <v>2.7914146447000001E-4</v>
      </c>
    </row>
    <row r="21" spans="2:6" x14ac:dyDescent="0.35">
      <c r="B21" s="1" t="s">
        <v>57</v>
      </c>
      <c r="C21" s="1" t="s">
        <v>58</v>
      </c>
      <c r="D21" s="1" t="s">
        <v>59</v>
      </c>
      <c r="E21" s="2">
        <v>3.4091478039485898</v>
      </c>
      <c r="F21" s="2">
        <v>1.0119049055901999E-3</v>
      </c>
    </row>
    <row r="22" spans="2:6" x14ac:dyDescent="0.35">
      <c r="B22" s="1" t="s">
        <v>60</v>
      </c>
      <c r="C22" s="1" t="s">
        <v>61</v>
      </c>
      <c r="D22" s="1" t="s">
        <v>62</v>
      </c>
      <c r="E22" s="2">
        <v>3.3065127543759401</v>
      </c>
      <c r="F22" s="2">
        <v>8.6906154743797296E-5</v>
      </c>
    </row>
    <row r="23" spans="2:6" x14ac:dyDescent="0.35">
      <c r="B23" s="1" t="s">
        <v>63</v>
      </c>
      <c r="C23" s="1" t="s">
        <v>64</v>
      </c>
      <c r="D23" s="1" t="s">
        <v>65</v>
      </c>
      <c r="E23" s="2">
        <v>3.2857125608170699</v>
      </c>
      <c r="F23" s="2">
        <v>9.8533065591759994E-4</v>
      </c>
    </row>
    <row r="24" spans="2:6" x14ac:dyDescent="0.35">
      <c r="B24" s="1" t="s">
        <v>66</v>
      </c>
      <c r="C24" s="1" t="s">
        <v>67</v>
      </c>
      <c r="D24" s="1" t="s">
        <v>68</v>
      </c>
      <c r="E24" s="2">
        <v>3.27946226560264</v>
      </c>
      <c r="F24" s="2">
        <v>4.3018212407273E-3</v>
      </c>
    </row>
    <row r="25" spans="2:6" x14ac:dyDescent="0.35">
      <c r="B25" s="1" t="s">
        <v>69</v>
      </c>
      <c r="C25" s="1" t="s">
        <v>70</v>
      </c>
      <c r="D25" s="1" t="s">
        <v>71</v>
      </c>
      <c r="E25" s="2">
        <v>3.2647599484803398</v>
      </c>
      <c r="F25" s="2">
        <v>5.3400249452142997E-3</v>
      </c>
    </row>
    <row r="26" spans="2:6" x14ac:dyDescent="0.35">
      <c r="B26" s="1" t="s">
        <v>72</v>
      </c>
      <c r="C26" s="1" t="s">
        <v>73</v>
      </c>
      <c r="D26" s="1" t="s">
        <v>74</v>
      </c>
      <c r="E26" s="2">
        <v>3.2369841142959599</v>
      </c>
      <c r="F26" s="2">
        <v>1.7577301703010001E-4</v>
      </c>
    </row>
    <row r="27" spans="2:6" x14ac:dyDescent="0.35">
      <c r="B27" s="1" t="s">
        <v>75</v>
      </c>
      <c r="C27" s="1" t="s">
        <v>76</v>
      </c>
      <c r="D27" s="1" t="s">
        <v>77</v>
      </c>
      <c r="E27" s="2">
        <v>3.2321240906905402</v>
      </c>
      <c r="F27" s="2">
        <v>9.9758561752429998E-4</v>
      </c>
    </row>
    <row r="28" spans="2:6" x14ac:dyDescent="0.35">
      <c r="B28" s="1" t="s">
        <v>78</v>
      </c>
      <c r="C28" s="1" t="s">
        <v>79</v>
      </c>
      <c r="D28" s="1" t="s">
        <v>80</v>
      </c>
      <c r="E28" s="2">
        <v>3.2096033746194101</v>
      </c>
      <c r="F28" s="2">
        <v>1.086211853772E-4</v>
      </c>
    </row>
    <row r="29" spans="2:6" x14ac:dyDescent="0.35">
      <c r="B29" s="1" t="s">
        <v>81</v>
      </c>
      <c r="C29" s="1" t="s">
        <v>82</v>
      </c>
      <c r="D29" s="1" t="s">
        <v>83</v>
      </c>
      <c r="E29" s="2">
        <v>3.1982951406563598</v>
      </c>
      <c r="F29" s="2">
        <v>2.2257223372972E-3</v>
      </c>
    </row>
    <row r="30" spans="2:6" x14ac:dyDescent="0.35">
      <c r="B30" s="1" t="s">
        <v>84</v>
      </c>
      <c r="C30" s="1" t="s">
        <v>85</v>
      </c>
      <c r="D30" s="1" t="s">
        <v>86</v>
      </c>
      <c r="E30" s="2">
        <v>3.1937302856321401</v>
      </c>
      <c r="F30" s="2">
        <v>1.31569395730634E-2</v>
      </c>
    </row>
    <row r="31" spans="2:6" x14ac:dyDescent="0.35">
      <c r="B31" s="1" t="s">
        <v>87</v>
      </c>
      <c r="C31" s="1" t="s">
        <v>88</v>
      </c>
      <c r="D31" s="1" t="s">
        <v>89</v>
      </c>
      <c r="E31" s="2">
        <v>3.1374665276915499</v>
      </c>
      <c r="F31" s="2">
        <v>1.034468670304E-4</v>
      </c>
    </row>
    <row r="32" spans="2:6" x14ac:dyDescent="0.35">
      <c r="B32" s="1" t="s">
        <v>90</v>
      </c>
      <c r="C32" s="1" t="s">
        <v>25</v>
      </c>
      <c r="D32" s="1" t="s">
        <v>91</v>
      </c>
      <c r="E32" s="2">
        <v>3.1299435462337302</v>
      </c>
      <c r="F32" s="2">
        <v>6.1382802564197905E-7</v>
      </c>
    </row>
    <row r="33" spans="2:6" x14ac:dyDescent="0.35">
      <c r="B33" s="1" t="s">
        <v>92</v>
      </c>
      <c r="C33" s="1" t="s">
        <v>93</v>
      </c>
      <c r="D33" s="1" t="s">
        <v>94</v>
      </c>
      <c r="E33" s="2">
        <v>3.0765038158931399</v>
      </c>
      <c r="F33" s="2">
        <v>2.3488400003027002E-3</v>
      </c>
    </row>
    <row r="34" spans="2:6" x14ac:dyDescent="0.35">
      <c r="B34" s="1" t="s">
        <v>95</v>
      </c>
      <c r="C34" s="1" t="s">
        <v>96</v>
      </c>
      <c r="D34" s="1" t="s">
        <v>97</v>
      </c>
      <c r="E34" s="2">
        <v>3.0728343869957402</v>
      </c>
      <c r="F34" s="2">
        <v>8.1451596481999997E-4</v>
      </c>
    </row>
    <row r="49" spans="2:6" x14ac:dyDescent="0.35">
      <c r="B49" s="1"/>
      <c r="C49" s="1"/>
      <c r="D49" s="1"/>
      <c r="E49" s="2"/>
      <c r="F49" s="2"/>
    </row>
  </sheetData>
  <conditionalFormatting sqref="E4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5:F34 F49">
    <cfRule type="colorScale" priority="2">
      <colorScale>
        <cfvo type="num" val="0.01"/>
        <cfvo type="num" val="0.05"/>
        <cfvo type="num" val="0.1"/>
        <color rgb="FFA1D76A"/>
        <color rgb="FFFFFFBF"/>
        <color rgb="FFFEFEFE"/>
      </colorScale>
    </cfRule>
  </conditionalFormatting>
  <conditionalFormatting sqref="F4">
    <cfRule type="colorScale" priority="1">
      <colorScale>
        <cfvo type="min"/>
        <cfvo type="max"/>
        <color rgb="FF63BE7B"/>
        <color rgb="FFFCFCFF"/>
      </colorScale>
    </cfRule>
  </conditionalFormatting>
  <conditionalFormatting sqref="E5:E34 E49">
    <cfRule type="colorScale" priority="82">
      <colorScale>
        <cfvo type="min"/>
        <cfvo type="percentile" val="50"/>
        <cfvo type="max"/>
        <color rgb="FF2C7BB6"/>
        <color rgb="FFFFFFBF"/>
        <color rgb="FFEF3B2C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28"/>
  <sheetViews>
    <sheetView workbookViewId="0">
      <selection activeCell="B9" sqref="B9:F9"/>
    </sheetView>
  </sheetViews>
  <sheetFormatPr defaultRowHeight="14.5" x14ac:dyDescent="0.35"/>
  <sheetData>
    <row r="4" spans="2:6" ht="89" x14ac:dyDescent="0.35">
      <c r="B4" s="3" t="s">
        <v>2</v>
      </c>
      <c r="C4" s="3" t="s">
        <v>3</v>
      </c>
      <c r="D4" s="3" t="s">
        <v>4</v>
      </c>
      <c r="E4" s="4" t="s">
        <v>6</v>
      </c>
      <c r="F4" s="4" t="s">
        <v>7</v>
      </c>
    </row>
    <row r="5" spans="2:6" x14ac:dyDescent="0.35">
      <c r="B5" s="1" t="s">
        <v>139</v>
      </c>
      <c r="C5" s="1" t="s">
        <v>140</v>
      </c>
      <c r="D5" s="1" t="s">
        <v>141</v>
      </c>
      <c r="E5" s="2">
        <v>-4.2837376018296904</v>
      </c>
      <c r="F5" s="2">
        <v>1.0738143233726999E-3</v>
      </c>
    </row>
    <row r="6" spans="2:6" x14ac:dyDescent="0.35">
      <c r="B6" s="1" t="s">
        <v>135</v>
      </c>
      <c r="C6" s="1" t="s">
        <v>136</v>
      </c>
      <c r="D6" s="1" t="s">
        <v>137</v>
      </c>
      <c r="E6" s="2">
        <v>-3.5932404100103299</v>
      </c>
      <c r="F6" s="2">
        <v>2.7988819500985501E-6</v>
      </c>
    </row>
    <row r="7" spans="2:6" x14ac:dyDescent="0.35">
      <c r="B7" s="1" t="s">
        <v>132</v>
      </c>
      <c r="C7" s="1" t="s">
        <v>133</v>
      </c>
      <c r="D7" s="1" t="s">
        <v>134</v>
      </c>
      <c r="E7" s="2">
        <v>-3.5190257521592798</v>
      </c>
      <c r="F7" s="2">
        <v>5.8023704649879998E-4</v>
      </c>
    </row>
    <row r="8" spans="2:6" x14ac:dyDescent="0.35">
      <c r="B8" s="1" t="s">
        <v>129</v>
      </c>
      <c r="C8" s="1" t="s">
        <v>130</v>
      </c>
      <c r="D8" s="1" t="s">
        <v>131</v>
      </c>
      <c r="E8" s="2">
        <v>-3.21422607132875</v>
      </c>
      <c r="F8" s="2">
        <v>1.8812068470032299E-2</v>
      </c>
    </row>
    <row r="9" spans="2:6" x14ac:dyDescent="0.35">
      <c r="B9" s="1" t="s">
        <v>126</v>
      </c>
      <c r="C9" s="1" t="s">
        <v>127</v>
      </c>
      <c r="D9" s="1" t="s">
        <v>128</v>
      </c>
      <c r="E9" s="2">
        <v>-3.0283753884371198</v>
      </c>
      <c r="F9" s="2">
        <v>2.6762990749479998E-4</v>
      </c>
    </row>
    <row r="10" spans="2:6" x14ac:dyDescent="0.35">
      <c r="B10" s="1" t="s">
        <v>123</v>
      </c>
      <c r="C10" s="1" t="s">
        <v>124</v>
      </c>
      <c r="D10" s="1" t="s">
        <v>125</v>
      </c>
      <c r="E10" s="2">
        <v>-2.7075030864212</v>
      </c>
      <c r="F10" s="2">
        <v>3.8221808401780002E-4</v>
      </c>
    </row>
    <row r="11" spans="2:6" x14ac:dyDescent="0.35">
      <c r="B11" s="1" t="s">
        <v>121</v>
      </c>
      <c r="C11" s="1" t="s">
        <v>98</v>
      </c>
      <c r="D11" s="1" t="s">
        <v>122</v>
      </c>
      <c r="E11" s="2">
        <v>-2.4288018647372902</v>
      </c>
      <c r="F11" s="2">
        <v>1.5285678276199499E-2</v>
      </c>
    </row>
    <row r="12" spans="2:6" x14ac:dyDescent="0.35">
      <c r="B12" s="1" t="s">
        <v>118</v>
      </c>
      <c r="C12" s="1" t="s">
        <v>119</v>
      </c>
      <c r="D12" s="1" t="s">
        <v>120</v>
      </c>
      <c r="E12" s="2">
        <v>-2.3787914361074498</v>
      </c>
      <c r="F12" s="2">
        <v>2.9281227691028001E-3</v>
      </c>
    </row>
    <row r="13" spans="2:6" x14ac:dyDescent="0.35">
      <c r="B13" s="1" t="s">
        <v>116</v>
      </c>
      <c r="C13" s="1" t="s">
        <v>99</v>
      </c>
      <c r="D13" s="1" t="s">
        <v>117</v>
      </c>
      <c r="E13" s="2">
        <v>-2.2339446291053302</v>
      </c>
      <c r="F13" s="2">
        <v>7.0387521503912E-3</v>
      </c>
    </row>
    <row r="14" spans="2:6" x14ac:dyDescent="0.35">
      <c r="B14" s="1" t="s">
        <v>113</v>
      </c>
      <c r="C14" s="1" t="s">
        <v>114</v>
      </c>
      <c r="D14" s="1" t="s">
        <v>115</v>
      </c>
      <c r="E14" s="2">
        <v>-2.17944188983033</v>
      </c>
      <c r="F14" s="2">
        <v>3.98884262997765E-2</v>
      </c>
    </row>
    <row r="15" spans="2:6" x14ac:dyDescent="0.35">
      <c r="B15" s="1" t="s">
        <v>110</v>
      </c>
      <c r="C15" s="1" t="s">
        <v>111</v>
      </c>
      <c r="D15" s="1" t="s">
        <v>112</v>
      </c>
      <c r="E15" s="2">
        <v>-2.14811088001135</v>
      </c>
      <c r="F15" s="2">
        <v>1.71089330787133E-2</v>
      </c>
    </row>
    <row r="16" spans="2:6" x14ac:dyDescent="0.35">
      <c r="B16" s="1" t="s">
        <v>107</v>
      </c>
      <c r="C16" s="1" t="s">
        <v>108</v>
      </c>
      <c r="D16" s="1" t="s">
        <v>109</v>
      </c>
      <c r="E16" s="2">
        <v>-2.1335459292880699</v>
      </c>
      <c r="F16" s="2">
        <v>8.9687348948596004E-3</v>
      </c>
    </row>
    <row r="17" spans="2:6" x14ac:dyDescent="0.35">
      <c r="B17" s="1" t="s">
        <v>104</v>
      </c>
      <c r="C17" s="1" t="s">
        <v>105</v>
      </c>
      <c r="D17" s="1" t="s">
        <v>106</v>
      </c>
      <c r="E17" s="2">
        <v>-2.0626399390045398</v>
      </c>
      <c r="F17" s="2">
        <v>1.9058133501259299E-2</v>
      </c>
    </row>
    <row r="28" spans="2:6" x14ac:dyDescent="0.35">
      <c r="B28" s="1"/>
      <c r="C28" s="1"/>
      <c r="D28" s="1"/>
      <c r="E28" s="2"/>
      <c r="F28" s="2"/>
    </row>
  </sheetData>
  <conditionalFormatting sqref="E4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4">
    <cfRule type="colorScale" priority="3">
      <colorScale>
        <cfvo type="min"/>
        <cfvo type="max"/>
        <color rgb="FF63BE7B"/>
        <color rgb="FFFCFCFF"/>
      </colorScale>
    </cfRule>
  </conditionalFormatting>
  <conditionalFormatting sqref="F5:F17 F28">
    <cfRule type="colorScale" priority="1">
      <colorScale>
        <cfvo type="num" val="0.01"/>
        <cfvo type="num" val="0.05"/>
        <cfvo type="num" val="0.1"/>
        <color rgb="FFA1D76A"/>
        <color rgb="FFFFFFBF"/>
        <color rgb="FFFEFEFE"/>
      </colorScale>
    </cfRule>
  </conditionalFormatting>
  <conditionalFormatting sqref="E5:E17 E28">
    <cfRule type="colorScale" priority="87">
      <colorScale>
        <cfvo type="min"/>
        <cfvo type="percentile" val="50"/>
        <cfvo type="max"/>
        <color rgb="FF2C7BB6"/>
        <color rgb="FFFFFFBF"/>
        <color rgb="FFEF3B2C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AB23"/>
  <sheetViews>
    <sheetView zoomScale="40" zoomScaleNormal="40" workbookViewId="0">
      <selection activeCell="AA22" sqref="AA22"/>
    </sheetView>
  </sheetViews>
  <sheetFormatPr defaultRowHeight="25" x14ac:dyDescent="0.5"/>
  <cols>
    <col min="1" max="16384" width="8.7265625" style="5"/>
  </cols>
  <sheetData>
    <row r="3" spans="3:28" x14ac:dyDescent="0.5">
      <c r="C3" s="5" t="s">
        <v>142</v>
      </c>
      <c r="AB3" s="5" t="s">
        <v>144</v>
      </c>
    </row>
    <row r="23" spans="3:3" x14ac:dyDescent="0.5">
      <c r="C23" s="5" t="s">
        <v>143</v>
      </c>
    </row>
  </sheetData>
  <pageMargins left="0.7" right="0.7" top="0.75" bottom="0.75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F28"/>
  <sheetViews>
    <sheetView zoomScale="70" zoomScaleNormal="70" workbookViewId="0">
      <selection activeCell="J23" sqref="J23"/>
    </sheetView>
  </sheetViews>
  <sheetFormatPr defaultRowHeight="14.5" x14ac:dyDescent="0.35"/>
  <sheetData>
    <row r="3" spans="1:32" x14ac:dyDescent="0.35">
      <c r="B3" s="6" t="s">
        <v>151</v>
      </c>
      <c r="N3" s="6" t="s">
        <v>152</v>
      </c>
      <c r="Y3" s="6" t="s">
        <v>153</v>
      </c>
    </row>
    <row r="5" spans="1:32" x14ac:dyDescent="0.35">
      <c r="B5" s="6" t="s">
        <v>145</v>
      </c>
      <c r="E5" s="6" t="s">
        <v>146</v>
      </c>
      <c r="G5" s="6" t="s">
        <v>147</v>
      </c>
      <c r="I5" s="6" t="s">
        <v>148</v>
      </c>
      <c r="N5" s="6" t="s">
        <v>145</v>
      </c>
      <c r="Q5" s="6" t="s">
        <v>146</v>
      </c>
      <c r="S5" s="6" t="s">
        <v>147</v>
      </c>
      <c r="U5" s="6" t="s">
        <v>148</v>
      </c>
      <c r="Y5" s="6" t="s">
        <v>145</v>
      </c>
      <c r="AB5" s="6" t="s">
        <v>146</v>
      </c>
      <c r="AD5" s="6" t="s">
        <v>147</v>
      </c>
      <c r="AF5" s="6" t="s">
        <v>148</v>
      </c>
    </row>
    <row r="7" spans="1:32" x14ac:dyDescent="0.35">
      <c r="A7">
        <v>1</v>
      </c>
      <c r="B7">
        <v>26950.512999999999</v>
      </c>
      <c r="D7">
        <v>1</v>
      </c>
      <c r="E7">
        <v>5971.924</v>
      </c>
      <c r="G7">
        <f>E7/B7</f>
        <v>0.22158850927995324</v>
      </c>
      <c r="I7" t="s">
        <v>138</v>
      </c>
      <c r="M7">
        <v>1</v>
      </c>
      <c r="N7">
        <v>26479.342000000001</v>
      </c>
      <c r="P7">
        <v>1</v>
      </c>
      <c r="Q7">
        <v>10128.673000000001</v>
      </c>
      <c r="S7">
        <f>Q7/N7</f>
        <v>0.38251226182282022</v>
      </c>
      <c r="U7" t="s">
        <v>138</v>
      </c>
      <c r="X7">
        <v>1</v>
      </c>
      <c r="Y7">
        <v>33918.877</v>
      </c>
      <c r="AA7">
        <v>1</v>
      </c>
      <c r="AB7">
        <v>9399.8439999999991</v>
      </c>
      <c r="AD7">
        <f t="shared" ref="AD7:AD17" si="0">AB7/Y7</f>
        <v>0.27712721738989177</v>
      </c>
      <c r="AF7" t="s">
        <v>138</v>
      </c>
    </row>
    <row r="8" spans="1:32" x14ac:dyDescent="0.35">
      <c r="A8">
        <v>2</v>
      </c>
      <c r="B8">
        <v>33149.947999999997</v>
      </c>
      <c r="D8">
        <v>2</v>
      </c>
      <c r="E8">
        <v>5309.1459999999997</v>
      </c>
      <c r="G8">
        <f t="shared" ref="G8:G28" si="1">E8/B8</f>
        <v>0.16015548501011223</v>
      </c>
      <c r="I8" t="s">
        <v>97</v>
      </c>
      <c r="M8">
        <v>2</v>
      </c>
      <c r="N8">
        <v>30215.999</v>
      </c>
      <c r="P8">
        <v>2</v>
      </c>
      <c r="Q8">
        <v>9190.5509999999995</v>
      </c>
      <c r="S8">
        <f t="shared" ref="S8:S16" si="2">Q8/N8</f>
        <v>0.30416174557061643</v>
      </c>
      <c r="U8" t="s">
        <v>97</v>
      </c>
      <c r="X8">
        <v>2</v>
      </c>
      <c r="Y8">
        <v>35067.483999999997</v>
      </c>
      <c r="AA8">
        <v>2</v>
      </c>
      <c r="AB8">
        <v>10747.501</v>
      </c>
      <c r="AD8">
        <f t="shared" si="0"/>
        <v>0.30648052765918427</v>
      </c>
      <c r="AF8" t="s">
        <v>97</v>
      </c>
    </row>
    <row r="10" spans="1:32" x14ac:dyDescent="0.35">
      <c r="A10">
        <v>4</v>
      </c>
      <c r="B10">
        <v>29317.17</v>
      </c>
      <c r="D10">
        <v>4</v>
      </c>
      <c r="E10">
        <v>12950.087</v>
      </c>
      <c r="G10">
        <f t="shared" si="1"/>
        <v>0.44172363840029583</v>
      </c>
      <c r="I10" t="s">
        <v>149</v>
      </c>
      <c r="M10">
        <v>4</v>
      </c>
      <c r="N10">
        <v>26299.392</v>
      </c>
      <c r="P10">
        <v>4</v>
      </c>
      <c r="Q10">
        <v>15531.321</v>
      </c>
      <c r="S10">
        <f t="shared" si="2"/>
        <v>0.59055817716242265</v>
      </c>
      <c r="U10" t="s">
        <v>149</v>
      </c>
      <c r="X10">
        <v>4</v>
      </c>
      <c r="Y10">
        <v>36473.534</v>
      </c>
      <c r="AA10">
        <v>4</v>
      </c>
      <c r="AB10">
        <v>14977.977999999999</v>
      </c>
      <c r="AD10">
        <f t="shared" si="0"/>
        <v>0.4106533246819461</v>
      </c>
      <c r="AF10" t="s">
        <v>149</v>
      </c>
    </row>
    <row r="12" spans="1:32" x14ac:dyDescent="0.35">
      <c r="A12">
        <v>6</v>
      </c>
      <c r="B12">
        <v>32338.634999999998</v>
      </c>
      <c r="D12">
        <v>6</v>
      </c>
      <c r="E12">
        <v>604.02099999999996</v>
      </c>
      <c r="G12">
        <f t="shared" si="1"/>
        <v>1.8677999241464582E-2</v>
      </c>
      <c r="I12" t="s">
        <v>100</v>
      </c>
      <c r="M12">
        <v>6</v>
      </c>
      <c r="N12">
        <v>26614.22</v>
      </c>
      <c r="P12">
        <v>6</v>
      </c>
      <c r="Q12">
        <v>2697.3049999999998</v>
      </c>
      <c r="S12">
        <f t="shared" si="2"/>
        <v>0.10134826419861261</v>
      </c>
      <c r="U12" t="s">
        <v>100</v>
      </c>
      <c r="X12">
        <v>6</v>
      </c>
      <c r="Y12">
        <v>34908.534</v>
      </c>
      <c r="AA12">
        <v>6</v>
      </c>
      <c r="AB12">
        <v>2967.3049999999998</v>
      </c>
      <c r="AD12">
        <f t="shared" si="0"/>
        <v>8.5002280531173258E-2</v>
      </c>
      <c r="AF12" t="s">
        <v>100</v>
      </c>
    </row>
    <row r="13" spans="1:32" x14ac:dyDescent="0.35">
      <c r="A13">
        <v>7</v>
      </c>
      <c r="B13">
        <v>29371.22</v>
      </c>
      <c r="D13">
        <v>7</v>
      </c>
      <c r="E13">
        <v>1737.4059999999999</v>
      </c>
      <c r="G13">
        <f t="shared" si="1"/>
        <v>5.9153348073386118E-2</v>
      </c>
      <c r="I13" t="s">
        <v>11</v>
      </c>
      <c r="M13">
        <v>7</v>
      </c>
      <c r="N13">
        <v>22119.856</v>
      </c>
      <c r="P13">
        <v>7</v>
      </c>
      <c r="Q13">
        <v>3045.5479999999998</v>
      </c>
      <c r="S13">
        <f t="shared" si="2"/>
        <v>0.13768389812302576</v>
      </c>
      <c r="U13" t="s">
        <v>11</v>
      </c>
      <c r="X13">
        <v>7</v>
      </c>
      <c r="Y13">
        <v>36337.241000000002</v>
      </c>
      <c r="AA13">
        <v>7</v>
      </c>
      <c r="AB13">
        <v>3294.7190000000001</v>
      </c>
      <c r="AD13">
        <f t="shared" si="0"/>
        <v>9.0670587786232854E-2</v>
      </c>
      <c r="AF13" t="s">
        <v>11</v>
      </c>
    </row>
    <row r="14" spans="1:32" x14ac:dyDescent="0.35">
      <c r="A14">
        <v>8</v>
      </c>
      <c r="B14">
        <v>29277.048999999999</v>
      </c>
      <c r="D14">
        <v>8</v>
      </c>
      <c r="E14">
        <v>7946.652</v>
      </c>
      <c r="G14">
        <f t="shared" si="1"/>
        <v>0.2714294053338504</v>
      </c>
      <c r="I14" t="s">
        <v>23</v>
      </c>
      <c r="M14">
        <v>8</v>
      </c>
      <c r="N14">
        <v>27343.927</v>
      </c>
      <c r="P14">
        <v>8</v>
      </c>
      <c r="Q14">
        <v>10388.621999999999</v>
      </c>
      <c r="S14">
        <f t="shared" si="2"/>
        <v>0.37992428812437951</v>
      </c>
      <c r="U14" t="s">
        <v>23</v>
      </c>
      <c r="X14">
        <v>8</v>
      </c>
      <c r="Y14">
        <v>33280.947999999997</v>
      </c>
      <c r="AA14">
        <v>8</v>
      </c>
      <c r="AB14">
        <v>13627.815000000001</v>
      </c>
      <c r="AD14">
        <f t="shared" si="0"/>
        <v>0.4094779691972717</v>
      </c>
      <c r="AF14" t="s">
        <v>23</v>
      </c>
    </row>
    <row r="15" spans="1:32" x14ac:dyDescent="0.35">
      <c r="A15">
        <v>9</v>
      </c>
      <c r="B15">
        <v>28222.977999999999</v>
      </c>
      <c r="D15">
        <v>9</v>
      </c>
      <c r="E15">
        <v>13053.279</v>
      </c>
      <c r="G15">
        <f t="shared" si="1"/>
        <v>0.46250537416710602</v>
      </c>
      <c r="I15" t="s">
        <v>53</v>
      </c>
      <c r="M15">
        <v>9</v>
      </c>
      <c r="N15">
        <v>22316.785</v>
      </c>
      <c r="P15">
        <v>9</v>
      </c>
      <c r="Q15">
        <v>17514.491999999998</v>
      </c>
      <c r="S15">
        <f t="shared" si="2"/>
        <v>0.78481250771560507</v>
      </c>
      <c r="U15" t="s">
        <v>53</v>
      </c>
      <c r="X15">
        <v>9</v>
      </c>
      <c r="Y15">
        <v>35387.635000000002</v>
      </c>
      <c r="AA15">
        <v>9</v>
      </c>
      <c r="AB15">
        <v>21072.078000000001</v>
      </c>
      <c r="AD15">
        <f t="shared" si="0"/>
        <v>0.5954644327036831</v>
      </c>
      <c r="AF15" t="s">
        <v>53</v>
      </c>
    </row>
    <row r="16" spans="1:32" x14ac:dyDescent="0.35">
      <c r="A16">
        <v>10</v>
      </c>
      <c r="B16">
        <v>28639.342000000001</v>
      </c>
      <c r="D16">
        <v>10</v>
      </c>
      <c r="E16">
        <v>14502.643</v>
      </c>
      <c r="G16">
        <f t="shared" si="1"/>
        <v>0.50638883393340528</v>
      </c>
      <c r="I16" t="s">
        <v>20</v>
      </c>
      <c r="M16">
        <v>10</v>
      </c>
      <c r="N16">
        <v>20200.543000000001</v>
      </c>
      <c r="P16">
        <v>10</v>
      </c>
      <c r="Q16">
        <v>18022.149000000001</v>
      </c>
      <c r="S16">
        <f t="shared" si="2"/>
        <v>0.89216161169528962</v>
      </c>
      <c r="U16" t="s">
        <v>20</v>
      </c>
      <c r="X16">
        <v>10</v>
      </c>
      <c r="Y16">
        <v>33820.584000000003</v>
      </c>
      <c r="AA16">
        <v>10</v>
      </c>
      <c r="AB16">
        <v>20001.614000000001</v>
      </c>
      <c r="AD16">
        <f t="shared" si="0"/>
        <v>0.59140356653805859</v>
      </c>
      <c r="AF16" t="s">
        <v>20</v>
      </c>
    </row>
    <row r="17" spans="1:32" x14ac:dyDescent="0.35">
      <c r="A17">
        <v>11</v>
      </c>
      <c r="B17">
        <v>29027.856</v>
      </c>
      <c r="D17">
        <v>11</v>
      </c>
      <c r="E17">
        <v>5822.9740000000002</v>
      </c>
      <c r="G17">
        <f t="shared" si="1"/>
        <v>0.20059952068110026</v>
      </c>
      <c r="I17" t="s">
        <v>8</v>
      </c>
      <c r="M17">
        <v>11</v>
      </c>
      <c r="N17">
        <v>21700.078000000001</v>
      </c>
      <c r="P17">
        <v>11</v>
      </c>
      <c r="Q17">
        <v>10400.673000000001</v>
      </c>
      <c r="S17">
        <f>Q17/N17</f>
        <v>0.47929196383533734</v>
      </c>
      <c r="U17" t="s">
        <v>8</v>
      </c>
      <c r="X17">
        <v>11</v>
      </c>
      <c r="Y17">
        <v>37969.262000000002</v>
      </c>
      <c r="AA17">
        <v>11</v>
      </c>
      <c r="AB17">
        <v>11220.450999999999</v>
      </c>
      <c r="AD17">
        <f t="shared" si="0"/>
        <v>0.29551406608851122</v>
      </c>
      <c r="AF17" t="s">
        <v>8</v>
      </c>
    </row>
    <row r="18" spans="1:32" x14ac:dyDescent="0.35">
      <c r="A18">
        <v>12</v>
      </c>
      <c r="B18">
        <v>20177.664000000001</v>
      </c>
      <c r="D18">
        <v>12</v>
      </c>
      <c r="E18">
        <v>1852.4059999999999</v>
      </c>
      <c r="G18">
        <f t="shared" si="1"/>
        <v>9.1804779780256029E-2</v>
      </c>
      <c r="I18" t="s">
        <v>41</v>
      </c>
      <c r="M18">
        <v>12</v>
      </c>
      <c r="N18">
        <v>24640.512999999999</v>
      </c>
      <c r="P18">
        <v>12</v>
      </c>
      <c r="Q18">
        <v>2675.8910000000001</v>
      </c>
      <c r="S18">
        <f t="shared" ref="S18:S28" si="3">Q18/N18</f>
        <v>0.10859721142981074</v>
      </c>
      <c r="U18" t="s">
        <v>41</v>
      </c>
      <c r="X18">
        <v>12</v>
      </c>
      <c r="Y18">
        <v>34545.434000000001</v>
      </c>
      <c r="AA18">
        <v>12</v>
      </c>
      <c r="AB18">
        <v>1781.749</v>
      </c>
      <c r="AD18">
        <f>AB18/Y18</f>
        <v>5.1576975411569588E-2</v>
      </c>
      <c r="AF18" t="s">
        <v>41</v>
      </c>
    </row>
    <row r="19" spans="1:32" x14ac:dyDescent="0.35">
      <c r="A19">
        <v>13</v>
      </c>
      <c r="B19">
        <v>20683.078000000001</v>
      </c>
      <c r="D19">
        <v>13</v>
      </c>
      <c r="E19">
        <v>15807.028</v>
      </c>
      <c r="G19">
        <f t="shared" si="1"/>
        <v>0.76424930564009863</v>
      </c>
      <c r="I19" t="s">
        <v>128</v>
      </c>
      <c r="M19">
        <v>13</v>
      </c>
      <c r="N19">
        <v>21367.22</v>
      </c>
      <c r="P19">
        <v>13</v>
      </c>
      <c r="Q19">
        <v>21653.22</v>
      </c>
      <c r="S19">
        <f t="shared" si="3"/>
        <v>1.0133849887818818</v>
      </c>
      <c r="U19" t="s">
        <v>128</v>
      </c>
      <c r="X19">
        <v>13</v>
      </c>
      <c r="Y19">
        <v>30373.119999999999</v>
      </c>
      <c r="AA19">
        <v>13</v>
      </c>
      <c r="AB19">
        <v>21110.149000000001</v>
      </c>
      <c r="AD19">
        <f t="shared" ref="AD19:AD28" si="4">AB19/Y19</f>
        <v>0.69502734654852716</v>
      </c>
      <c r="AF19" t="s">
        <v>128</v>
      </c>
    </row>
    <row r="20" spans="1:32" x14ac:dyDescent="0.35">
      <c r="A20">
        <v>14</v>
      </c>
      <c r="B20">
        <v>20396.25</v>
      </c>
      <c r="D20">
        <v>14</v>
      </c>
      <c r="E20">
        <v>4188.1750000000002</v>
      </c>
      <c r="G20">
        <f>E20/B20</f>
        <v>0.20534044248329963</v>
      </c>
      <c r="I20" t="s">
        <v>26</v>
      </c>
      <c r="M20">
        <v>14</v>
      </c>
      <c r="N20">
        <v>23115.906999999999</v>
      </c>
      <c r="P20">
        <v>14</v>
      </c>
      <c r="Q20">
        <v>4299.1040000000003</v>
      </c>
      <c r="S20">
        <f t="shared" si="3"/>
        <v>0.1859803294761482</v>
      </c>
      <c r="U20" t="s">
        <v>26</v>
      </c>
      <c r="X20">
        <v>14</v>
      </c>
      <c r="Y20">
        <v>27515.241000000002</v>
      </c>
      <c r="AA20">
        <v>14</v>
      </c>
      <c r="AB20">
        <v>3326.3760000000002</v>
      </c>
      <c r="AD20">
        <f t="shared" si="4"/>
        <v>0.12089212665809469</v>
      </c>
      <c r="AF20" t="s">
        <v>26</v>
      </c>
    </row>
    <row r="21" spans="1:32" x14ac:dyDescent="0.35">
      <c r="A21">
        <v>15</v>
      </c>
      <c r="B21">
        <v>19944.543000000001</v>
      </c>
      <c r="D21">
        <v>15</v>
      </c>
      <c r="E21">
        <v>39840.048999999999</v>
      </c>
      <c r="G21">
        <f t="shared" si="1"/>
        <v>1.9975413324837774</v>
      </c>
      <c r="I21" t="s">
        <v>38</v>
      </c>
      <c r="M21">
        <v>15</v>
      </c>
      <c r="N21">
        <v>21069.906999999999</v>
      </c>
      <c r="P21">
        <v>15</v>
      </c>
      <c r="Q21">
        <v>43852.262000000002</v>
      </c>
      <c r="S21">
        <f t="shared" si="3"/>
        <v>2.0812745874958063</v>
      </c>
      <c r="U21" t="s">
        <v>38</v>
      </c>
      <c r="X21">
        <v>15</v>
      </c>
      <c r="Y21">
        <v>26821.756000000001</v>
      </c>
      <c r="AA21">
        <v>15</v>
      </c>
      <c r="AB21">
        <v>44607.190999999999</v>
      </c>
      <c r="AD21">
        <f t="shared" si="4"/>
        <v>1.6630973378476785</v>
      </c>
      <c r="AF21" t="s">
        <v>38</v>
      </c>
    </row>
    <row r="22" spans="1:32" x14ac:dyDescent="0.35">
      <c r="A22">
        <v>16</v>
      </c>
      <c r="B22">
        <v>20145.027999999998</v>
      </c>
      <c r="D22">
        <v>16</v>
      </c>
      <c r="E22">
        <v>2411.3049999999998</v>
      </c>
      <c r="G22">
        <f t="shared" si="1"/>
        <v>0.11969727716437029</v>
      </c>
      <c r="I22" t="s">
        <v>50</v>
      </c>
      <c r="M22">
        <v>16</v>
      </c>
      <c r="N22">
        <v>19760.885999999999</v>
      </c>
      <c r="P22">
        <v>16</v>
      </c>
      <c r="Q22">
        <v>3197.962</v>
      </c>
      <c r="S22">
        <f t="shared" si="3"/>
        <v>0.16183292591233006</v>
      </c>
      <c r="U22" t="s">
        <v>50</v>
      </c>
      <c r="X22">
        <v>16</v>
      </c>
      <c r="Y22">
        <v>30351.725999999999</v>
      </c>
      <c r="AA22">
        <v>16</v>
      </c>
      <c r="AB22">
        <v>2527.0619999999999</v>
      </c>
      <c r="AD22">
        <f t="shared" si="4"/>
        <v>8.325925187911884E-2</v>
      </c>
      <c r="AF22" t="s">
        <v>50</v>
      </c>
    </row>
    <row r="23" spans="1:32" x14ac:dyDescent="0.35">
      <c r="A23">
        <v>17</v>
      </c>
      <c r="B23">
        <v>24272.977999999999</v>
      </c>
      <c r="D23">
        <v>17</v>
      </c>
      <c r="E23">
        <v>2178.6480000000001</v>
      </c>
      <c r="G23">
        <f t="shared" si="1"/>
        <v>8.9756106564262542E-2</v>
      </c>
      <c r="I23" t="s">
        <v>65</v>
      </c>
      <c r="M23">
        <v>17</v>
      </c>
      <c r="N23">
        <v>23233.027999999998</v>
      </c>
      <c r="P23">
        <v>17</v>
      </c>
      <c r="Q23">
        <v>2661.8910000000001</v>
      </c>
      <c r="S23">
        <f t="shared" si="3"/>
        <v>0.11457357172728412</v>
      </c>
      <c r="U23" t="s">
        <v>65</v>
      </c>
      <c r="X23">
        <v>17</v>
      </c>
      <c r="Y23">
        <v>28145.583999999999</v>
      </c>
      <c r="AA23">
        <v>17</v>
      </c>
      <c r="AB23">
        <v>1845.163</v>
      </c>
      <c r="AD23">
        <f t="shared" si="4"/>
        <v>6.5557815392993796E-2</v>
      </c>
      <c r="AF23" t="s">
        <v>65</v>
      </c>
    </row>
    <row r="24" spans="1:32" x14ac:dyDescent="0.35">
      <c r="A24">
        <v>18</v>
      </c>
      <c r="B24">
        <v>18590.956999999999</v>
      </c>
      <c r="D24">
        <v>18</v>
      </c>
      <c r="E24">
        <v>18962.441999999999</v>
      </c>
      <c r="G24">
        <f t="shared" si="1"/>
        <v>1.0199820267455839</v>
      </c>
      <c r="I24" t="s">
        <v>94</v>
      </c>
      <c r="M24">
        <v>18</v>
      </c>
      <c r="N24">
        <v>15666.35</v>
      </c>
      <c r="P24">
        <v>18</v>
      </c>
      <c r="Q24">
        <v>15071.785</v>
      </c>
      <c r="S24">
        <f t="shared" si="3"/>
        <v>0.96204827544386529</v>
      </c>
      <c r="U24" t="s">
        <v>94</v>
      </c>
      <c r="X24">
        <v>18</v>
      </c>
      <c r="Y24">
        <v>29279.190999999999</v>
      </c>
      <c r="AA24">
        <v>18</v>
      </c>
      <c r="AB24">
        <v>18288.835999999999</v>
      </c>
      <c r="AD24">
        <f t="shared" si="4"/>
        <v>0.62463597440243479</v>
      </c>
      <c r="AF24" t="s">
        <v>94</v>
      </c>
    </row>
    <row r="25" spans="1:32" x14ac:dyDescent="0.35">
      <c r="A25">
        <v>19</v>
      </c>
      <c r="B25">
        <v>30531.562999999998</v>
      </c>
      <c r="D25">
        <v>19</v>
      </c>
      <c r="E25">
        <v>8307.2379999999994</v>
      </c>
      <c r="G25">
        <f t="shared" si="1"/>
        <v>0.27208688923000762</v>
      </c>
      <c r="I25" t="s">
        <v>47</v>
      </c>
      <c r="M25">
        <v>19</v>
      </c>
      <c r="N25">
        <v>29811.413</v>
      </c>
      <c r="P25">
        <v>19</v>
      </c>
      <c r="Q25">
        <v>7849.9949999999999</v>
      </c>
      <c r="S25">
        <f t="shared" si="3"/>
        <v>0.26332180229095481</v>
      </c>
      <c r="U25" t="s">
        <v>47</v>
      </c>
      <c r="X25">
        <v>19</v>
      </c>
      <c r="Y25">
        <v>34406.726000000002</v>
      </c>
      <c r="AA25">
        <v>19</v>
      </c>
      <c r="AB25">
        <v>6019.0240000000003</v>
      </c>
      <c r="AD25">
        <f t="shared" si="4"/>
        <v>0.17493742357235617</v>
      </c>
      <c r="AF25" t="s">
        <v>47</v>
      </c>
    </row>
    <row r="26" spans="1:32" x14ac:dyDescent="0.35">
      <c r="A26">
        <v>20</v>
      </c>
      <c r="B26">
        <v>25978.977999999999</v>
      </c>
      <c r="D26">
        <v>20</v>
      </c>
      <c r="E26">
        <v>22801.956999999999</v>
      </c>
      <c r="G26">
        <f t="shared" si="1"/>
        <v>0.87770800683537276</v>
      </c>
      <c r="I26" t="s">
        <v>103</v>
      </c>
      <c r="M26">
        <v>20</v>
      </c>
      <c r="N26">
        <v>23021.512999999999</v>
      </c>
      <c r="P26">
        <v>20</v>
      </c>
      <c r="Q26">
        <v>19425.370999999999</v>
      </c>
      <c r="S26">
        <f t="shared" si="3"/>
        <v>0.84379210871153432</v>
      </c>
      <c r="U26" t="s">
        <v>103</v>
      </c>
      <c r="X26">
        <v>20</v>
      </c>
      <c r="Y26">
        <v>27913.261999999999</v>
      </c>
      <c r="AA26">
        <v>20</v>
      </c>
      <c r="AB26">
        <v>17193.643</v>
      </c>
      <c r="AD26">
        <f t="shared" si="4"/>
        <v>0.61596681176137713</v>
      </c>
      <c r="AF26" t="s">
        <v>103</v>
      </c>
    </row>
    <row r="27" spans="1:32" x14ac:dyDescent="0.35">
      <c r="A27">
        <v>21</v>
      </c>
      <c r="B27">
        <v>32143.22</v>
      </c>
      <c r="D27">
        <v>21</v>
      </c>
      <c r="E27">
        <v>23002.22</v>
      </c>
      <c r="G27">
        <f t="shared" si="1"/>
        <v>0.71561654370657324</v>
      </c>
      <c r="I27" t="s">
        <v>17</v>
      </c>
      <c r="M27">
        <v>21</v>
      </c>
      <c r="N27">
        <v>24183.17</v>
      </c>
      <c r="P27">
        <v>21</v>
      </c>
      <c r="Q27">
        <v>22094.342000000001</v>
      </c>
      <c r="S27">
        <f t="shared" si="3"/>
        <v>0.91362472330964062</v>
      </c>
      <c r="U27" t="s">
        <v>17</v>
      </c>
      <c r="X27">
        <v>21</v>
      </c>
      <c r="Y27">
        <v>31341.626</v>
      </c>
      <c r="AA27">
        <v>21</v>
      </c>
      <c r="AB27">
        <v>23807.271000000001</v>
      </c>
      <c r="AD27">
        <f t="shared" si="4"/>
        <v>0.75960548441232756</v>
      </c>
      <c r="AF27" t="s">
        <v>17</v>
      </c>
    </row>
    <row r="28" spans="1:32" x14ac:dyDescent="0.35">
      <c r="A28">
        <v>22</v>
      </c>
      <c r="B28">
        <v>29902.562999999998</v>
      </c>
      <c r="D28">
        <v>22</v>
      </c>
      <c r="E28">
        <v>5371.0749999999998</v>
      </c>
      <c r="G28">
        <f t="shared" si="1"/>
        <v>0.17961921859340285</v>
      </c>
      <c r="I28" t="s">
        <v>32</v>
      </c>
      <c r="M28">
        <v>22</v>
      </c>
      <c r="N28">
        <v>27667.392</v>
      </c>
      <c r="P28">
        <v>22</v>
      </c>
      <c r="Q28">
        <v>6613.924</v>
      </c>
      <c r="S28">
        <f t="shared" si="3"/>
        <v>0.23905122680157204</v>
      </c>
      <c r="U28" t="s">
        <v>32</v>
      </c>
      <c r="X28">
        <v>22</v>
      </c>
      <c r="Y28">
        <v>32606.261999999999</v>
      </c>
      <c r="AA28">
        <v>22</v>
      </c>
      <c r="AB28">
        <v>5458.8320000000003</v>
      </c>
      <c r="AD28">
        <f t="shared" si="4"/>
        <v>0.1674166759746947</v>
      </c>
      <c r="AF28" t="s">
        <v>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5"/>
  <sheetViews>
    <sheetView workbookViewId="0">
      <selection activeCell="B3" sqref="B3:F3"/>
    </sheetView>
  </sheetViews>
  <sheetFormatPr defaultRowHeight="14.5" x14ac:dyDescent="0.35"/>
  <sheetData>
    <row r="3" spans="2:6" ht="89" x14ac:dyDescent="0.35">
      <c r="B3" s="3" t="s">
        <v>2</v>
      </c>
      <c r="C3" s="3" t="s">
        <v>3</v>
      </c>
      <c r="D3" s="3" t="s">
        <v>4</v>
      </c>
      <c r="E3" s="4" t="s">
        <v>6</v>
      </c>
      <c r="F3" s="4" t="s">
        <v>7</v>
      </c>
    </row>
    <row r="4" spans="2:6" x14ac:dyDescent="0.35">
      <c r="B4" s="1" t="s">
        <v>15</v>
      </c>
      <c r="C4" s="1" t="s">
        <v>16</v>
      </c>
      <c r="D4" s="1" t="s">
        <v>17</v>
      </c>
      <c r="E4" s="2">
        <v>4.4443451952283501</v>
      </c>
      <c r="F4" s="2">
        <v>1.0916649596934601E-6</v>
      </c>
    </row>
    <row r="5" spans="2:6" x14ac:dyDescent="0.35">
      <c r="B5" s="1"/>
      <c r="C5" s="1"/>
      <c r="D5" s="1"/>
      <c r="E5" s="2"/>
      <c r="F5" s="2"/>
    </row>
  </sheetData>
  <conditionalFormatting sqref="E3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4:F5">
    <cfRule type="colorScale" priority="2">
      <colorScale>
        <cfvo type="num" val="0.01"/>
        <cfvo type="num" val="0.05"/>
        <cfvo type="num" val="0.1"/>
        <color rgb="FFA1D76A"/>
        <color rgb="FFFFFFBF"/>
        <color rgb="FFFEFEFE"/>
      </colorScale>
    </cfRule>
  </conditionalFormatting>
  <conditionalFormatting sqref="F3">
    <cfRule type="colorScale" priority="1">
      <colorScale>
        <cfvo type="min"/>
        <cfvo type="max"/>
        <color rgb="FF63BE7B"/>
        <color rgb="FFFCFCFF"/>
      </colorScale>
    </cfRule>
  </conditionalFormatting>
  <conditionalFormatting sqref="E4:E5">
    <cfRule type="colorScale" priority="4">
      <colorScale>
        <cfvo type="min"/>
        <cfvo type="percentile" val="50"/>
        <cfvo type="max"/>
        <color rgb="FF2C7BB6"/>
        <color rgb="FFFFFFBF"/>
        <color rgb="FFEF3B2C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zoomScale="70" zoomScaleNormal="70" workbookViewId="0">
      <selection activeCell="J13" sqref="J13"/>
    </sheetView>
  </sheetViews>
  <sheetFormatPr defaultRowHeight="14.5" x14ac:dyDescent="0.35"/>
  <sheetData>
    <row r="2" spans="2:2" x14ac:dyDescent="0.35">
      <c r="B2" t="s">
        <v>154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55" zoomScaleNormal="55" workbookViewId="0">
      <selection activeCell="AB20" sqref="AB20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workbookViewId="0">
      <selection activeCell="K12" sqref="K12"/>
    </sheetView>
  </sheetViews>
  <sheetFormatPr defaultRowHeight="14.5" x14ac:dyDescent="0.35"/>
  <sheetData>
    <row r="1" spans="1:13" x14ac:dyDescent="0.35">
      <c r="A1" s="6" t="s">
        <v>155</v>
      </c>
    </row>
    <row r="2" spans="1:13" x14ac:dyDescent="0.35">
      <c r="H2" s="6" t="s">
        <v>145</v>
      </c>
      <c r="K2" s="6" t="s">
        <v>146</v>
      </c>
      <c r="M2" s="6" t="s">
        <v>147</v>
      </c>
    </row>
    <row r="3" spans="1:13" x14ac:dyDescent="0.35">
      <c r="A3" t="s">
        <v>156</v>
      </c>
      <c r="G3">
        <v>1</v>
      </c>
      <c r="H3">
        <v>23007.027999999998</v>
      </c>
      <c r="J3">
        <v>1</v>
      </c>
      <c r="K3">
        <v>3059.1039999999998</v>
      </c>
      <c r="M3">
        <f>K3/H3</f>
        <v>0.13296389259838343</v>
      </c>
    </row>
    <row r="4" spans="1:13" x14ac:dyDescent="0.35">
      <c r="A4" t="s">
        <v>157</v>
      </c>
      <c r="G4">
        <v>2</v>
      </c>
      <c r="H4">
        <v>22592.420999999998</v>
      </c>
      <c r="J4">
        <v>2</v>
      </c>
      <c r="K4">
        <v>32057.403999999999</v>
      </c>
      <c r="M4">
        <f>K4/H4</f>
        <v>1.4189450524138161</v>
      </c>
    </row>
    <row r="7" spans="1:13" x14ac:dyDescent="0.35">
      <c r="A7" s="6" t="s">
        <v>158</v>
      </c>
    </row>
    <row r="8" spans="1:13" x14ac:dyDescent="0.35">
      <c r="H8" s="6" t="s">
        <v>145</v>
      </c>
      <c r="K8" s="6" t="s">
        <v>146</v>
      </c>
      <c r="M8" s="6" t="s">
        <v>147</v>
      </c>
    </row>
    <row r="9" spans="1:13" x14ac:dyDescent="0.35">
      <c r="A9" t="s">
        <v>156</v>
      </c>
      <c r="G9">
        <v>1</v>
      </c>
      <c r="H9">
        <v>18567.007000000001</v>
      </c>
      <c r="J9">
        <v>1</v>
      </c>
      <c r="K9">
        <v>4448.4679999999998</v>
      </c>
      <c r="M9">
        <f>K9/H9</f>
        <v>0.23958993498521325</v>
      </c>
    </row>
    <row r="10" spans="1:13" x14ac:dyDescent="0.35">
      <c r="A10" t="s">
        <v>157</v>
      </c>
      <c r="G10">
        <v>2</v>
      </c>
      <c r="H10">
        <v>22200.835999999999</v>
      </c>
      <c r="J10">
        <v>2</v>
      </c>
      <c r="K10">
        <v>36422.94</v>
      </c>
      <c r="M10">
        <f>K10/H10</f>
        <v>1.6406111913983781</v>
      </c>
    </row>
    <row r="13" spans="1:13" x14ac:dyDescent="0.35">
      <c r="A13" s="6" t="s">
        <v>159</v>
      </c>
    </row>
    <row r="14" spans="1:13" x14ac:dyDescent="0.35">
      <c r="H14" s="6" t="s">
        <v>145</v>
      </c>
      <c r="K14" s="6" t="s">
        <v>146</v>
      </c>
      <c r="M14" s="6" t="s">
        <v>147</v>
      </c>
    </row>
    <row r="15" spans="1:13" x14ac:dyDescent="0.35">
      <c r="A15" t="s">
        <v>156</v>
      </c>
      <c r="G15">
        <v>1</v>
      </c>
      <c r="H15">
        <v>23426.179</v>
      </c>
      <c r="J15">
        <v>1</v>
      </c>
      <c r="K15">
        <v>3178.2170000000001</v>
      </c>
      <c r="M15">
        <f>K15/H15</f>
        <v>0.13566945766102104</v>
      </c>
    </row>
    <row r="16" spans="1:13" x14ac:dyDescent="0.35">
      <c r="A16" t="s">
        <v>157</v>
      </c>
      <c r="G16">
        <v>2</v>
      </c>
      <c r="H16">
        <v>24559.936000000002</v>
      </c>
      <c r="J16">
        <v>2</v>
      </c>
      <c r="K16">
        <v>40630.252999999997</v>
      </c>
      <c r="M16">
        <f>K16/H16</f>
        <v>1.6543305731741318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25" zoomScaleNormal="25" workbookViewId="0">
      <selection activeCell="BH97" sqref="BH97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92"/>
  <sheetViews>
    <sheetView zoomScale="55" zoomScaleNormal="55" workbookViewId="0">
      <selection activeCell="L11" sqref="L11"/>
    </sheetView>
  </sheetViews>
  <sheetFormatPr defaultRowHeight="14.5" x14ac:dyDescent="0.35"/>
  <sheetData>
    <row r="2" spans="1:22" x14ac:dyDescent="0.35">
      <c r="A2" s="6" t="s">
        <v>155</v>
      </c>
      <c r="M2" s="6" t="s">
        <v>158</v>
      </c>
    </row>
    <row r="3" spans="1:22" x14ac:dyDescent="0.35">
      <c r="A3" t="s">
        <v>169</v>
      </c>
      <c r="M3" t="s">
        <v>169</v>
      </c>
    </row>
    <row r="4" spans="1:22" ht="37.5" x14ac:dyDescent="0.35">
      <c r="B4" s="7" t="s">
        <v>160</v>
      </c>
      <c r="C4" s="7" t="s">
        <v>161</v>
      </c>
      <c r="D4" s="7" t="s">
        <v>162</v>
      </c>
      <c r="E4" s="7" t="s">
        <v>163</v>
      </c>
      <c r="F4" s="7" t="s">
        <v>164</v>
      </c>
      <c r="G4" s="7" t="s">
        <v>165</v>
      </c>
      <c r="H4" s="7" t="s">
        <v>166</v>
      </c>
      <c r="I4" s="7" t="s">
        <v>167</v>
      </c>
      <c r="J4" s="7" t="s">
        <v>168</v>
      </c>
      <c r="N4" s="7" t="s">
        <v>160</v>
      </c>
      <c r="O4" s="7" t="s">
        <v>161</v>
      </c>
      <c r="P4" s="7" t="s">
        <v>162</v>
      </c>
      <c r="Q4" s="7" t="s">
        <v>163</v>
      </c>
      <c r="R4" s="7" t="s">
        <v>164</v>
      </c>
      <c r="S4" s="7" t="s">
        <v>165</v>
      </c>
      <c r="T4" s="7" t="s">
        <v>166</v>
      </c>
      <c r="U4" s="7" t="s">
        <v>167</v>
      </c>
      <c r="V4" s="7" t="s">
        <v>168</v>
      </c>
    </row>
    <row r="5" spans="1:22" x14ac:dyDescent="0.35">
      <c r="B5" s="7">
        <v>0</v>
      </c>
      <c r="C5" s="7">
        <v>160</v>
      </c>
      <c r="D5" s="7">
        <v>0</v>
      </c>
      <c r="E5" s="7">
        <v>0</v>
      </c>
      <c r="F5" s="8">
        <v>0</v>
      </c>
      <c r="G5" s="7">
        <v>1</v>
      </c>
      <c r="H5" s="7">
        <v>0</v>
      </c>
      <c r="I5" s="7">
        <v>0</v>
      </c>
      <c r="J5" s="7">
        <v>0</v>
      </c>
      <c r="N5" s="7">
        <v>0</v>
      </c>
      <c r="O5" s="7">
        <v>160</v>
      </c>
      <c r="P5" s="7">
        <v>0</v>
      </c>
      <c r="Q5" s="7">
        <v>0</v>
      </c>
      <c r="R5" s="8">
        <v>0</v>
      </c>
      <c r="S5" s="7">
        <v>1</v>
      </c>
      <c r="T5" s="7">
        <v>0</v>
      </c>
      <c r="U5" s="7">
        <v>0</v>
      </c>
      <c r="V5" s="7">
        <v>0</v>
      </c>
    </row>
    <row r="6" spans="1:22" x14ac:dyDescent="0.35">
      <c r="B6" s="7">
        <v>2</v>
      </c>
      <c r="C6" s="7">
        <v>160</v>
      </c>
      <c r="D6" s="7">
        <v>0</v>
      </c>
      <c r="E6" s="7">
        <v>0</v>
      </c>
      <c r="F6" s="8">
        <v>0</v>
      </c>
      <c r="G6" s="7">
        <v>1</v>
      </c>
      <c r="H6" s="7">
        <v>0</v>
      </c>
      <c r="I6" s="7">
        <v>0</v>
      </c>
      <c r="J6" s="7">
        <v>0</v>
      </c>
      <c r="N6" s="7">
        <v>2</v>
      </c>
      <c r="O6" s="7">
        <v>160</v>
      </c>
      <c r="P6" s="7">
        <v>0</v>
      </c>
      <c r="Q6" s="7">
        <v>0</v>
      </c>
      <c r="R6" s="8">
        <v>0</v>
      </c>
      <c r="S6" s="7">
        <v>1</v>
      </c>
      <c r="T6" s="7">
        <v>0</v>
      </c>
      <c r="U6" s="7">
        <v>0</v>
      </c>
      <c r="V6" s="7">
        <v>0</v>
      </c>
    </row>
    <row r="7" spans="1:22" x14ac:dyDescent="0.35">
      <c r="B7" s="7">
        <v>4</v>
      </c>
      <c r="C7" s="7">
        <v>160</v>
      </c>
      <c r="D7" s="7">
        <v>0</v>
      </c>
      <c r="E7" s="7">
        <v>0</v>
      </c>
      <c r="F7" s="8">
        <v>0</v>
      </c>
      <c r="G7" s="7">
        <v>1</v>
      </c>
      <c r="H7" s="7">
        <v>0</v>
      </c>
      <c r="I7" s="7">
        <v>0</v>
      </c>
      <c r="J7" s="7">
        <v>0</v>
      </c>
      <c r="N7" s="7">
        <v>4</v>
      </c>
      <c r="O7" s="7">
        <v>160</v>
      </c>
      <c r="P7" s="7">
        <v>0</v>
      </c>
      <c r="Q7" s="7">
        <v>11</v>
      </c>
      <c r="R7" s="8">
        <v>0</v>
      </c>
      <c r="S7" s="7">
        <v>1</v>
      </c>
      <c r="T7" s="7">
        <v>0</v>
      </c>
      <c r="U7" s="7">
        <v>0</v>
      </c>
      <c r="V7" s="7">
        <v>0</v>
      </c>
    </row>
    <row r="8" spans="1:22" x14ac:dyDescent="0.35">
      <c r="B8" s="7">
        <v>6</v>
      </c>
      <c r="C8" s="7">
        <v>160</v>
      </c>
      <c r="D8" s="7">
        <v>0</v>
      </c>
      <c r="E8" s="7">
        <v>4</v>
      </c>
      <c r="F8" s="8">
        <v>0</v>
      </c>
      <c r="G8" s="7">
        <v>1</v>
      </c>
      <c r="H8" s="7">
        <v>0</v>
      </c>
      <c r="I8" s="7">
        <v>0</v>
      </c>
      <c r="J8" s="7">
        <v>0</v>
      </c>
      <c r="N8" s="7">
        <v>6</v>
      </c>
      <c r="O8" s="7">
        <v>149</v>
      </c>
      <c r="P8" s="7">
        <v>0</v>
      </c>
      <c r="Q8" s="7">
        <v>10</v>
      </c>
      <c r="R8" s="8">
        <v>0</v>
      </c>
      <c r="S8" s="7">
        <v>1</v>
      </c>
      <c r="T8" s="7">
        <v>0</v>
      </c>
      <c r="U8" s="7">
        <v>0</v>
      </c>
      <c r="V8" s="7">
        <v>0</v>
      </c>
    </row>
    <row r="9" spans="1:22" x14ac:dyDescent="0.35">
      <c r="B9" s="7">
        <v>8</v>
      </c>
      <c r="C9" s="7">
        <v>156</v>
      </c>
      <c r="D9" s="7">
        <v>0</v>
      </c>
      <c r="E9" s="7">
        <v>15</v>
      </c>
      <c r="F9" s="8">
        <v>0</v>
      </c>
      <c r="G9" s="7">
        <v>1</v>
      </c>
      <c r="H9" s="7">
        <v>0</v>
      </c>
      <c r="I9" s="7">
        <v>0</v>
      </c>
      <c r="J9" s="7">
        <v>0</v>
      </c>
      <c r="N9" s="7">
        <v>8</v>
      </c>
      <c r="O9" s="7">
        <v>139</v>
      </c>
      <c r="P9" s="7">
        <v>0</v>
      </c>
      <c r="Q9" s="7">
        <v>6</v>
      </c>
      <c r="R9" s="8">
        <v>0</v>
      </c>
      <c r="S9" s="7">
        <v>1</v>
      </c>
      <c r="T9" s="7">
        <v>0</v>
      </c>
      <c r="U9" s="7">
        <v>0</v>
      </c>
      <c r="V9" s="7">
        <v>0</v>
      </c>
    </row>
    <row r="10" spans="1:22" x14ac:dyDescent="0.35">
      <c r="B10" s="7">
        <v>10</v>
      </c>
      <c r="C10" s="7">
        <v>141</v>
      </c>
      <c r="D10" s="7">
        <v>0</v>
      </c>
      <c r="E10" s="7">
        <v>12</v>
      </c>
      <c r="F10" s="8">
        <v>0</v>
      </c>
      <c r="G10" s="7">
        <v>1</v>
      </c>
      <c r="H10" s="7">
        <v>0</v>
      </c>
      <c r="I10" s="7">
        <v>0</v>
      </c>
      <c r="J10" s="7">
        <v>0</v>
      </c>
      <c r="N10" s="7">
        <v>10</v>
      </c>
      <c r="O10" s="7">
        <v>133</v>
      </c>
      <c r="P10" s="7">
        <v>2</v>
      </c>
      <c r="Q10" s="7">
        <v>4</v>
      </c>
      <c r="R10" s="8">
        <v>1.4999999999999999E-2</v>
      </c>
      <c r="S10" s="7">
        <v>0.98499999999999999</v>
      </c>
      <c r="T10" s="7">
        <v>0</v>
      </c>
      <c r="U10" s="7">
        <v>1.0999999999999999E-2</v>
      </c>
      <c r="V10" s="7">
        <v>0.15</v>
      </c>
    </row>
    <row r="11" spans="1:22" x14ac:dyDescent="0.35">
      <c r="B11" s="7">
        <v>12</v>
      </c>
      <c r="C11" s="7">
        <v>129</v>
      </c>
      <c r="D11" s="7">
        <v>2</v>
      </c>
      <c r="E11" s="7">
        <v>8</v>
      </c>
      <c r="F11" s="8">
        <v>1.55E-2</v>
      </c>
      <c r="G11" s="7">
        <v>0.98399999999999999</v>
      </c>
      <c r="H11" s="7">
        <v>0</v>
      </c>
      <c r="I11" s="7">
        <v>1.0999999999999999E-2</v>
      </c>
      <c r="J11" s="7">
        <v>0.186</v>
      </c>
      <c r="N11" s="7">
        <v>12</v>
      </c>
      <c r="O11" s="7">
        <v>127</v>
      </c>
      <c r="P11" s="7">
        <v>2</v>
      </c>
      <c r="Q11" s="7">
        <v>2</v>
      </c>
      <c r="R11" s="8">
        <v>3.0499999999999999E-2</v>
      </c>
      <c r="S11" s="7">
        <v>0.96899999999999997</v>
      </c>
      <c r="T11" s="7">
        <v>0</v>
      </c>
      <c r="U11" s="7">
        <v>1.4999999999999999E-2</v>
      </c>
      <c r="V11" s="7">
        <v>0.33700000000000002</v>
      </c>
    </row>
    <row r="12" spans="1:22" x14ac:dyDescent="0.35">
      <c r="B12" s="7">
        <v>14</v>
      </c>
      <c r="C12" s="7">
        <v>119</v>
      </c>
      <c r="D12" s="7">
        <v>3</v>
      </c>
      <c r="E12" s="7">
        <v>3</v>
      </c>
      <c r="F12" s="8">
        <v>4.0300000000000002E-2</v>
      </c>
      <c r="G12" s="7">
        <v>0.96</v>
      </c>
      <c r="H12" s="7">
        <v>0</v>
      </c>
      <c r="I12" s="7">
        <v>1.7999999999999999E-2</v>
      </c>
      <c r="J12" s="7">
        <v>0.53400000000000003</v>
      </c>
      <c r="N12" s="7">
        <v>14</v>
      </c>
      <c r="O12" s="7">
        <v>123</v>
      </c>
      <c r="P12" s="7">
        <v>4</v>
      </c>
      <c r="Q12" s="7">
        <v>3</v>
      </c>
      <c r="R12" s="8">
        <v>6.2100000000000002E-2</v>
      </c>
      <c r="S12" s="7">
        <v>0.93799999999999994</v>
      </c>
      <c r="T12" s="7">
        <v>0</v>
      </c>
      <c r="U12" s="7">
        <v>2.1000000000000001E-2</v>
      </c>
      <c r="V12" s="7">
        <v>0.77800000000000002</v>
      </c>
    </row>
    <row r="13" spans="1:22" x14ac:dyDescent="0.35">
      <c r="B13" s="7">
        <v>16</v>
      </c>
      <c r="C13" s="7">
        <v>113</v>
      </c>
      <c r="D13" s="7">
        <v>4</v>
      </c>
      <c r="E13" s="7">
        <v>1</v>
      </c>
      <c r="F13" s="8">
        <v>7.4300000000000005E-2</v>
      </c>
      <c r="G13" s="7">
        <v>0.92600000000000005</v>
      </c>
      <c r="H13" s="7">
        <v>1E-3</v>
      </c>
      <c r="I13" s="7">
        <v>2.4E-2</v>
      </c>
      <c r="J13" s="7">
        <v>1.077</v>
      </c>
      <c r="N13" s="7">
        <v>16</v>
      </c>
      <c r="O13" s="7">
        <v>116</v>
      </c>
      <c r="P13" s="7">
        <v>4</v>
      </c>
      <c r="Q13" s="7">
        <v>0</v>
      </c>
      <c r="R13" s="8">
        <v>9.4399999999999998E-2</v>
      </c>
      <c r="S13" s="7">
        <v>0.90600000000000003</v>
      </c>
      <c r="T13" s="7">
        <v>1E-3</v>
      </c>
      <c r="U13" s="7">
        <v>2.5999999999999999E-2</v>
      </c>
      <c r="V13" s="7">
        <v>1.2949999999999999</v>
      </c>
    </row>
    <row r="14" spans="1:22" x14ac:dyDescent="0.35">
      <c r="B14" s="7">
        <v>18</v>
      </c>
      <c r="C14" s="7">
        <v>108</v>
      </c>
      <c r="D14" s="7">
        <v>11</v>
      </c>
      <c r="E14" s="7">
        <v>1</v>
      </c>
      <c r="F14" s="8">
        <v>0.1686</v>
      </c>
      <c r="G14" s="7">
        <v>0.83099999999999996</v>
      </c>
      <c r="H14" s="7">
        <v>1E-3</v>
      </c>
      <c r="I14" s="7">
        <v>3.4000000000000002E-2</v>
      </c>
      <c r="J14" s="7">
        <v>2.774</v>
      </c>
      <c r="N14" s="7">
        <v>18</v>
      </c>
      <c r="O14" s="7">
        <v>112</v>
      </c>
      <c r="P14" s="7">
        <v>4</v>
      </c>
      <c r="Q14" s="7">
        <v>0</v>
      </c>
      <c r="R14" s="8">
        <v>0.1268</v>
      </c>
      <c r="S14" s="7">
        <v>0.873</v>
      </c>
      <c r="T14" s="7">
        <v>1E-3</v>
      </c>
      <c r="U14" s="7">
        <v>0.03</v>
      </c>
      <c r="V14" s="7">
        <v>1.8779999999999999</v>
      </c>
    </row>
    <row r="15" spans="1:22" x14ac:dyDescent="0.35">
      <c r="B15" s="7">
        <v>20</v>
      </c>
      <c r="C15" s="7">
        <v>96</v>
      </c>
      <c r="D15" s="7">
        <v>20</v>
      </c>
      <c r="E15" s="7">
        <v>1</v>
      </c>
      <c r="F15" s="8">
        <v>0.34179999999999999</v>
      </c>
      <c r="G15" s="7">
        <v>0.65800000000000003</v>
      </c>
      <c r="H15" s="7">
        <v>2E-3</v>
      </c>
      <c r="I15" s="7">
        <v>4.3999999999999997E-2</v>
      </c>
      <c r="J15" s="7">
        <v>6.2380000000000004</v>
      </c>
      <c r="N15" s="7">
        <v>20</v>
      </c>
      <c r="O15" s="7">
        <v>108</v>
      </c>
      <c r="P15" s="7">
        <v>7</v>
      </c>
      <c r="Q15" s="7">
        <v>1</v>
      </c>
      <c r="R15" s="8">
        <v>0.18340000000000001</v>
      </c>
      <c r="S15" s="7">
        <v>0.81699999999999995</v>
      </c>
      <c r="T15" s="7">
        <v>1E-3</v>
      </c>
      <c r="U15" s="7">
        <v>3.5000000000000003E-2</v>
      </c>
      <c r="V15" s="7">
        <v>3.0089999999999999</v>
      </c>
    </row>
    <row r="16" spans="1:22" x14ac:dyDescent="0.35">
      <c r="B16" s="7">
        <v>22</v>
      </c>
      <c r="C16" s="7">
        <v>75</v>
      </c>
      <c r="D16" s="7">
        <v>23</v>
      </c>
      <c r="E16" s="7">
        <v>0</v>
      </c>
      <c r="F16" s="8">
        <v>0.54359999999999997</v>
      </c>
      <c r="G16" s="7">
        <v>0.45600000000000002</v>
      </c>
      <c r="H16" s="7">
        <v>2E-3</v>
      </c>
      <c r="I16" s="7">
        <v>4.5999999999999999E-2</v>
      </c>
      <c r="J16" s="7">
        <v>10.679</v>
      </c>
      <c r="N16" s="7">
        <v>22</v>
      </c>
      <c r="O16" s="7">
        <v>100</v>
      </c>
      <c r="P16" s="7">
        <v>15</v>
      </c>
      <c r="Q16" s="7">
        <v>0</v>
      </c>
      <c r="R16" s="8">
        <v>0.30590000000000001</v>
      </c>
      <c r="S16" s="7">
        <v>0.69399999999999995</v>
      </c>
      <c r="T16" s="7">
        <v>2E-3</v>
      </c>
      <c r="U16" s="7">
        <v>4.1000000000000002E-2</v>
      </c>
      <c r="V16" s="7">
        <v>5.7039999999999997</v>
      </c>
    </row>
    <row r="17" spans="1:22" x14ac:dyDescent="0.35">
      <c r="B17" s="7">
        <v>24</v>
      </c>
      <c r="C17" s="7">
        <v>52</v>
      </c>
      <c r="D17" s="7">
        <v>26</v>
      </c>
      <c r="E17" s="7">
        <v>0</v>
      </c>
      <c r="F17" s="8">
        <v>0.77180000000000004</v>
      </c>
      <c r="G17" s="7">
        <v>0.22800000000000001</v>
      </c>
      <c r="H17" s="7">
        <v>2E-3</v>
      </c>
      <c r="I17" s="7">
        <v>3.9E-2</v>
      </c>
      <c r="J17" s="7">
        <v>16.155000000000001</v>
      </c>
      <c r="N17" s="7">
        <v>24</v>
      </c>
      <c r="O17" s="7">
        <v>85</v>
      </c>
      <c r="P17" s="7">
        <v>22</v>
      </c>
      <c r="Q17" s="7">
        <v>0</v>
      </c>
      <c r="R17" s="8">
        <v>0.48549999999999999</v>
      </c>
      <c r="S17" s="7">
        <v>0.51400000000000001</v>
      </c>
      <c r="T17" s="7">
        <v>2E-3</v>
      </c>
      <c r="U17" s="7">
        <v>4.4999999999999998E-2</v>
      </c>
      <c r="V17" s="7">
        <v>10.016</v>
      </c>
    </row>
    <row r="18" spans="1:22" x14ac:dyDescent="0.35">
      <c r="B18" s="7">
        <v>26</v>
      </c>
      <c r="C18" s="7">
        <v>26</v>
      </c>
      <c r="D18" s="7">
        <v>15</v>
      </c>
      <c r="E18" s="7">
        <v>0</v>
      </c>
      <c r="F18" s="8">
        <v>0.90349999999999997</v>
      </c>
      <c r="G18" s="7">
        <v>9.7000000000000003E-2</v>
      </c>
      <c r="H18" s="7">
        <v>1E-3</v>
      </c>
      <c r="I18" s="7">
        <v>2.8000000000000001E-2</v>
      </c>
      <c r="J18" s="7">
        <v>19.577999999999999</v>
      </c>
      <c r="N18" s="7">
        <v>26</v>
      </c>
      <c r="O18" s="7">
        <v>63</v>
      </c>
      <c r="P18" s="7">
        <v>24</v>
      </c>
      <c r="Q18" s="7">
        <v>0</v>
      </c>
      <c r="R18" s="8">
        <v>0.68149999999999999</v>
      </c>
      <c r="S18" s="7">
        <v>0.318</v>
      </c>
      <c r="T18" s="7">
        <v>2E-3</v>
      </c>
      <c r="U18" s="7">
        <v>4.2000000000000003E-2</v>
      </c>
      <c r="V18" s="7">
        <v>15.112</v>
      </c>
    </row>
    <row r="19" spans="1:22" x14ac:dyDescent="0.35">
      <c r="B19" s="7">
        <v>28</v>
      </c>
      <c r="C19" s="7">
        <v>11</v>
      </c>
      <c r="D19" s="7">
        <v>6</v>
      </c>
      <c r="E19" s="7">
        <v>0</v>
      </c>
      <c r="F19" s="8">
        <v>0.95609999999999995</v>
      </c>
      <c r="G19" s="7">
        <v>4.3999999999999997E-2</v>
      </c>
      <c r="H19" s="7">
        <v>0</v>
      </c>
      <c r="I19" s="7">
        <v>1.9E-2</v>
      </c>
      <c r="J19" s="7">
        <v>21.053000000000001</v>
      </c>
      <c r="N19" s="7">
        <v>28</v>
      </c>
      <c r="O19" s="7">
        <v>39</v>
      </c>
      <c r="P19" s="7">
        <v>25</v>
      </c>
      <c r="Q19" s="7">
        <v>0</v>
      </c>
      <c r="R19" s="8">
        <v>0.88570000000000004</v>
      </c>
      <c r="S19" s="7">
        <v>0.114</v>
      </c>
      <c r="T19" s="7">
        <v>1E-3</v>
      </c>
      <c r="U19" s="7">
        <v>2.9000000000000001E-2</v>
      </c>
      <c r="V19" s="7">
        <v>20.829000000000001</v>
      </c>
    </row>
    <row r="20" spans="1:22" x14ac:dyDescent="0.35">
      <c r="B20" s="7">
        <v>30</v>
      </c>
      <c r="C20" s="7">
        <v>5</v>
      </c>
      <c r="D20" s="7">
        <v>4</v>
      </c>
      <c r="E20" s="7">
        <v>0</v>
      </c>
      <c r="F20" s="8">
        <v>0.99119999999999997</v>
      </c>
      <c r="G20" s="7">
        <v>8.9999999999999993E-3</v>
      </c>
      <c r="H20" s="7">
        <v>0</v>
      </c>
      <c r="I20" s="7">
        <v>8.9999999999999993E-3</v>
      </c>
      <c r="J20" s="7">
        <v>22.106000000000002</v>
      </c>
      <c r="N20" s="7">
        <v>30</v>
      </c>
      <c r="O20" s="7">
        <v>14</v>
      </c>
      <c r="P20" s="7">
        <v>8</v>
      </c>
      <c r="Q20" s="7">
        <v>0</v>
      </c>
      <c r="R20" s="8">
        <v>0.95099999999999996</v>
      </c>
      <c r="S20" s="7">
        <v>4.9000000000000002E-2</v>
      </c>
      <c r="T20" s="7">
        <v>0</v>
      </c>
      <c r="U20" s="7">
        <v>0.02</v>
      </c>
      <c r="V20" s="7">
        <v>22.789000000000001</v>
      </c>
    </row>
    <row r="21" spans="1:22" x14ac:dyDescent="0.35">
      <c r="B21" s="7">
        <v>32</v>
      </c>
      <c r="C21" s="7">
        <v>1</v>
      </c>
      <c r="D21" s="7">
        <v>1</v>
      </c>
      <c r="E21" s="7">
        <v>0</v>
      </c>
      <c r="F21" s="8">
        <v>1</v>
      </c>
      <c r="G21" s="7">
        <v>0</v>
      </c>
      <c r="H21" s="7">
        <v>0</v>
      </c>
      <c r="I21" s="7">
        <v>0</v>
      </c>
      <c r="J21" s="7">
        <v>22.385999999999999</v>
      </c>
      <c r="N21" s="7">
        <v>32</v>
      </c>
      <c r="O21" s="7">
        <v>6</v>
      </c>
      <c r="P21" s="7">
        <v>5</v>
      </c>
      <c r="Q21" s="7">
        <v>0</v>
      </c>
      <c r="R21" s="8">
        <v>0.99180000000000001</v>
      </c>
      <c r="S21" s="7">
        <v>8.0000000000000002E-3</v>
      </c>
      <c r="T21" s="7">
        <v>0</v>
      </c>
      <c r="U21" s="7">
        <v>8.0000000000000002E-3</v>
      </c>
      <c r="V21" s="7">
        <v>24.094999999999999</v>
      </c>
    </row>
    <row r="22" spans="1:22" x14ac:dyDescent="0.35">
      <c r="A22" s="7"/>
      <c r="C22" s="7"/>
      <c r="D22" s="7"/>
      <c r="E22" s="7"/>
      <c r="F22" s="7"/>
      <c r="G22" s="8"/>
      <c r="H22" s="7"/>
      <c r="I22" s="7"/>
      <c r="J22" s="7"/>
      <c r="M22" s="7"/>
      <c r="N22" s="7">
        <v>34</v>
      </c>
      <c r="O22" s="7">
        <v>1</v>
      </c>
      <c r="P22" s="7">
        <v>1</v>
      </c>
      <c r="Q22" s="7">
        <v>0</v>
      </c>
      <c r="R22" s="8">
        <v>1</v>
      </c>
      <c r="S22" s="7">
        <v>0</v>
      </c>
      <c r="T22" s="7">
        <v>0</v>
      </c>
      <c r="U22" s="7">
        <v>0</v>
      </c>
      <c r="V22" s="7">
        <v>24.373000000000001</v>
      </c>
    </row>
    <row r="23" spans="1:22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M23" s="7"/>
      <c r="N23" s="7"/>
      <c r="O23" s="7"/>
      <c r="P23" s="7"/>
      <c r="Q23" s="7"/>
      <c r="R23" s="7"/>
      <c r="S23" s="7"/>
      <c r="T23" s="7"/>
      <c r="U23" s="7"/>
    </row>
    <row r="24" spans="1:22" x14ac:dyDescent="0.35">
      <c r="A24" t="s">
        <v>170</v>
      </c>
      <c r="B24" s="7"/>
      <c r="C24" s="7"/>
      <c r="D24" s="7"/>
      <c r="E24" s="7"/>
      <c r="F24" s="7"/>
      <c r="G24" s="8"/>
      <c r="H24" s="7"/>
      <c r="I24" s="7"/>
      <c r="J24" s="7"/>
      <c r="M24" t="s">
        <v>170</v>
      </c>
      <c r="N24" s="7"/>
      <c r="O24" s="7"/>
      <c r="P24" s="8"/>
      <c r="Q24" s="7"/>
      <c r="R24" s="7"/>
      <c r="S24" s="7"/>
      <c r="T24" s="7"/>
      <c r="U24" s="7"/>
    </row>
    <row r="25" spans="1:22" ht="37.5" x14ac:dyDescent="0.35">
      <c r="A25" s="7"/>
      <c r="B25" s="7" t="s">
        <v>160</v>
      </c>
      <c r="C25" s="7" t="s">
        <v>161</v>
      </c>
      <c r="D25" s="7" t="s">
        <v>162</v>
      </c>
      <c r="E25" s="7" t="s">
        <v>163</v>
      </c>
      <c r="F25" s="7" t="s">
        <v>164</v>
      </c>
      <c r="G25" s="7" t="s">
        <v>165</v>
      </c>
      <c r="H25" s="7" t="s">
        <v>166</v>
      </c>
      <c r="I25" s="7" t="s">
        <v>167</v>
      </c>
      <c r="J25" s="7" t="s">
        <v>168</v>
      </c>
      <c r="M25" s="7"/>
      <c r="N25" s="7" t="s">
        <v>160</v>
      </c>
      <c r="O25" s="7" t="s">
        <v>161</v>
      </c>
      <c r="P25" s="7" t="s">
        <v>162</v>
      </c>
      <c r="Q25" s="7" t="s">
        <v>163</v>
      </c>
      <c r="R25" s="7" t="s">
        <v>164</v>
      </c>
      <c r="S25" s="7" t="s">
        <v>165</v>
      </c>
      <c r="T25" s="7" t="s">
        <v>166</v>
      </c>
      <c r="U25" s="7" t="s">
        <v>167</v>
      </c>
      <c r="V25" s="7" t="s">
        <v>168</v>
      </c>
    </row>
    <row r="26" spans="1:22" x14ac:dyDescent="0.35">
      <c r="A26" s="7"/>
      <c r="B26" s="7">
        <v>0</v>
      </c>
      <c r="C26" s="7">
        <v>160</v>
      </c>
      <c r="D26" s="7">
        <v>0</v>
      </c>
      <c r="E26" s="7">
        <v>0</v>
      </c>
      <c r="F26" s="8">
        <v>0</v>
      </c>
      <c r="G26" s="7">
        <v>1</v>
      </c>
      <c r="H26" s="7">
        <v>0</v>
      </c>
      <c r="I26" s="7">
        <v>0</v>
      </c>
      <c r="J26" s="7">
        <v>0</v>
      </c>
      <c r="M26" s="7"/>
      <c r="N26" s="7">
        <v>0</v>
      </c>
      <c r="O26" s="7">
        <v>160</v>
      </c>
      <c r="P26" s="7">
        <v>0</v>
      </c>
      <c r="Q26" s="7">
        <v>0</v>
      </c>
      <c r="R26" s="8">
        <v>0</v>
      </c>
      <c r="S26" s="7">
        <v>1</v>
      </c>
      <c r="T26" s="7">
        <v>0</v>
      </c>
      <c r="U26" s="7">
        <v>0</v>
      </c>
      <c r="V26" s="7">
        <v>0</v>
      </c>
    </row>
    <row r="27" spans="1:22" x14ac:dyDescent="0.35">
      <c r="A27" s="7"/>
      <c r="B27" s="7">
        <v>2</v>
      </c>
      <c r="C27" s="7">
        <v>160</v>
      </c>
      <c r="D27" s="7">
        <v>0</v>
      </c>
      <c r="E27" s="7">
        <v>0</v>
      </c>
      <c r="F27" s="8">
        <v>0</v>
      </c>
      <c r="G27" s="7">
        <v>1</v>
      </c>
      <c r="H27" s="7">
        <v>0</v>
      </c>
      <c r="I27" s="7">
        <v>0</v>
      </c>
      <c r="J27" s="7">
        <v>0</v>
      </c>
      <c r="M27" s="7"/>
      <c r="N27" s="7">
        <v>2</v>
      </c>
      <c r="O27" s="7">
        <v>160</v>
      </c>
      <c r="P27" s="7">
        <v>0</v>
      </c>
      <c r="Q27" s="7">
        <v>0</v>
      </c>
      <c r="R27" s="8">
        <v>0</v>
      </c>
      <c r="S27" s="7">
        <v>1</v>
      </c>
      <c r="T27" s="7">
        <v>0</v>
      </c>
      <c r="U27" s="7">
        <v>0</v>
      </c>
      <c r="V27" s="7">
        <v>0</v>
      </c>
    </row>
    <row r="28" spans="1:22" x14ac:dyDescent="0.35">
      <c r="A28" s="7"/>
      <c r="B28" s="7">
        <v>4</v>
      </c>
      <c r="C28" s="7">
        <v>160</v>
      </c>
      <c r="D28" s="7">
        <v>0</v>
      </c>
      <c r="E28" s="7">
        <v>1</v>
      </c>
      <c r="F28" s="8">
        <v>0</v>
      </c>
      <c r="G28" s="7">
        <v>1</v>
      </c>
      <c r="H28" s="7">
        <v>0</v>
      </c>
      <c r="I28" s="7">
        <v>0</v>
      </c>
      <c r="J28" s="7">
        <v>0</v>
      </c>
      <c r="M28" s="7"/>
      <c r="N28" s="7">
        <v>4</v>
      </c>
      <c r="O28" s="7">
        <v>160</v>
      </c>
      <c r="P28" s="7">
        <v>0</v>
      </c>
      <c r="Q28" s="7">
        <v>4</v>
      </c>
      <c r="R28" s="8">
        <v>0</v>
      </c>
      <c r="S28" s="7">
        <v>1</v>
      </c>
      <c r="T28" s="7">
        <v>0</v>
      </c>
      <c r="U28" s="7">
        <v>0</v>
      </c>
      <c r="V28" s="7">
        <v>0</v>
      </c>
    </row>
    <row r="29" spans="1:22" x14ac:dyDescent="0.35">
      <c r="A29" s="7"/>
      <c r="B29" s="7">
        <v>6</v>
      </c>
      <c r="C29" s="7">
        <v>159</v>
      </c>
      <c r="D29" s="7">
        <v>0</v>
      </c>
      <c r="E29" s="7">
        <v>8</v>
      </c>
      <c r="F29" s="8">
        <v>0</v>
      </c>
      <c r="G29" s="7">
        <v>1</v>
      </c>
      <c r="H29" s="7">
        <v>0</v>
      </c>
      <c r="I29" s="7">
        <v>0</v>
      </c>
      <c r="J29" s="7">
        <v>0</v>
      </c>
      <c r="M29" s="7"/>
      <c r="N29" s="7">
        <v>6</v>
      </c>
      <c r="O29" s="7">
        <v>156</v>
      </c>
      <c r="P29" s="7">
        <v>0</v>
      </c>
      <c r="Q29" s="7">
        <v>12</v>
      </c>
      <c r="R29" s="8">
        <v>0</v>
      </c>
      <c r="S29" s="7">
        <v>1</v>
      </c>
      <c r="T29" s="7">
        <v>0</v>
      </c>
      <c r="U29" s="7">
        <v>0</v>
      </c>
      <c r="V29" s="7">
        <v>0</v>
      </c>
    </row>
    <row r="30" spans="1:22" x14ac:dyDescent="0.35">
      <c r="A30" s="7"/>
      <c r="B30" s="7">
        <v>8</v>
      </c>
      <c r="C30" s="7">
        <v>151</v>
      </c>
      <c r="D30" s="7">
        <v>0</v>
      </c>
      <c r="E30" s="7">
        <v>15</v>
      </c>
      <c r="F30" s="8">
        <v>0</v>
      </c>
      <c r="G30" s="7">
        <v>1</v>
      </c>
      <c r="H30" s="7">
        <v>0</v>
      </c>
      <c r="I30" s="7">
        <v>0</v>
      </c>
      <c r="J30" s="7">
        <v>0</v>
      </c>
      <c r="M30" s="7"/>
      <c r="N30" s="7">
        <v>8</v>
      </c>
      <c r="O30" s="7">
        <v>144</v>
      </c>
      <c r="P30" s="7">
        <v>0</v>
      </c>
      <c r="Q30" s="7">
        <v>2</v>
      </c>
      <c r="R30" s="8">
        <v>0</v>
      </c>
      <c r="S30" s="7">
        <v>1</v>
      </c>
      <c r="T30" s="7">
        <v>0</v>
      </c>
      <c r="U30" s="7">
        <v>0</v>
      </c>
      <c r="V30" s="7">
        <v>0</v>
      </c>
    </row>
    <row r="31" spans="1:22" x14ac:dyDescent="0.35">
      <c r="B31" s="7">
        <v>10</v>
      </c>
      <c r="C31" s="7">
        <v>136</v>
      </c>
      <c r="D31" s="7">
        <v>1</v>
      </c>
      <c r="E31" s="7">
        <v>4</v>
      </c>
      <c r="F31" s="8">
        <v>7.4000000000000003E-3</v>
      </c>
      <c r="G31" s="7">
        <v>0.99299999999999999</v>
      </c>
      <c r="H31" s="7">
        <v>0</v>
      </c>
      <c r="I31" s="7">
        <v>7.0000000000000001E-3</v>
      </c>
      <c r="J31" s="7">
        <v>7.3999999999999996E-2</v>
      </c>
      <c r="N31" s="7">
        <v>10</v>
      </c>
      <c r="O31" s="7">
        <v>142</v>
      </c>
      <c r="P31" s="7">
        <v>1</v>
      </c>
      <c r="Q31" s="7">
        <v>2</v>
      </c>
      <c r="R31" s="8">
        <v>7.0000000000000001E-3</v>
      </c>
      <c r="S31" s="7">
        <v>0.99299999999999999</v>
      </c>
      <c r="T31" s="7">
        <v>0</v>
      </c>
      <c r="U31" s="7">
        <v>7.0000000000000001E-3</v>
      </c>
      <c r="V31" s="7">
        <v>7.0000000000000007E-2</v>
      </c>
    </row>
    <row r="32" spans="1:22" x14ac:dyDescent="0.35">
      <c r="B32" s="7">
        <v>12</v>
      </c>
      <c r="C32" s="7">
        <v>131</v>
      </c>
      <c r="D32" s="7">
        <v>3</v>
      </c>
      <c r="E32" s="7">
        <v>8</v>
      </c>
      <c r="F32" s="8">
        <v>3.0099999999999998E-2</v>
      </c>
      <c r="G32" s="7">
        <v>0.97</v>
      </c>
      <c r="H32" s="7">
        <v>0</v>
      </c>
      <c r="I32" s="7">
        <v>1.4999999999999999E-2</v>
      </c>
      <c r="J32" s="7">
        <v>0.34599999999999997</v>
      </c>
      <c r="N32" s="7">
        <v>12</v>
      </c>
      <c r="O32" s="7">
        <v>139</v>
      </c>
      <c r="P32" s="7">
        <v>4</v>
      </c>
      <c r="Q32" s="7">
        <v>2</v>
      </c>
      <c r="R32" s="8">
        <v>3.56E-2</v>
      </c>
      <c r="S32" s="7">
        <v>0.96399999999999997</v>
      </c>
      <c r="T32" s="7">
        <v>0</v>
      </c>
      <c r="U32" s="7">
        <v>1.6E-2</v>
      </c>
      <c r="V32" s="7">
        <v>0.41299999999999998</v>
      </c>
    </row>
    <row r="33" spans="1:22" x14ac:dyDescent="0.35">
      <c r="B33" s="7">
        <v>14</v>
      </c>
      <c r="C33" s="7">
        <v>120</v>
      </c>
      <c r="D33" s="7">
        <v>5</v>
      </c>
      <c r="E33" s="7">
        <v>5</v>
      </c>
      <c r="F33" s="8">
        <v>7.0499999999999993E-2</v>
      </c>
      <c r="G33" s="7">
        <v>0.93</v>
      </c>
      <c r="H33" s="7">
        <v>1E-3</v>
      </c>
      <c r="I33" s="7">
        <v>2.3E-2</v>
      </c>
      <c r="J33" s="7">
        <v>0.91200000000000003</v>
      </c>
      <c r="N33" s="7">
        <v>14</v>
      </c>
      <c r="O33" s="7">
        <v>133</v>
      </c>
      <c r="P33" s="7">
        <v>2</v>
      </c>
      <c r="Q33" s="7">
        <v>0</v>
      </c>
      <c r="R33" s="8">
        <v>5.0099999999999999E-2</v>
      </c>
      <c r="S33" s="7">
        <v>0.95</v>
      </c>
      <c r="T33" s="7">
        <v>0</v>
      </c>
      <c r="U33" s="7">
        <v>1.7999999999999999E-2</v>
      </c>
      <c r="V33" s="7">
        <v>0.61599999999999999</v>
      </c>
    </row>
    <row r="34" spans="1:22" x14ac:dyDescent="0.35">
      <c r="B34" s="7">
        <v>16</v>
      </c>
      <c r="C34" s="7">
        <v>110</v>
      </c>
      <c r="D34" s="7">
        <v>9</v>
      </c>
      <c r="E34" s="7">
        <v>0</v>
      </c>
      <c r="F34" s="8">
        <v>0.14649999999999999</v>
      </c>
      <c r="G34" s="7">
        <v>0.85299999999999998</v>
      </c>
      <c r="H34" s="7">
        <v>1E-3</v>
      </c>
      <c r="I34" s="7">
        <v>3.2000000000000001E-2</v>
      </c>
      <c r="J34" s="7">
        <v>2.129</v>
      </c>
      <c r="N34" s="7">
        <v>16</v>
      </c>
      <c r="O34" s="7">
        <v>131</v>
      </c>
      <c r="P34" s="7">
        <v>6</v>
      </c>
      <c r="Q34" s="7">
        <v>1</v>
      </c>
      <c r="R34" s="8">
        <v>9.3600000000000003E-2</v>
      </c>
      <c r="S34" s="7">
        <v>0.90600000000000003</v>
      </c>
      <c r="T34" s="7">
        <v>1E-3</v>
      </c>
      <c r="U34" s="7">
        <v>2.5000000000000001E-2</v>
      </c>
      <c r="V34" s="7">
        <v>1.3120000000000001</v>
      </c>
    </row>
    <row r="35" spans="1:22" x14ac:dyDescent="0.35">
      <c r="B35" s="7">
        <v>18</v>
      </c>
      <c r="C35" s="7">
        <v>101</v>
      </c>
      <c r="D35" s="7">
        <v>11</v>
      </c>
      <c r="E35" s="7">
        <v>0</v>
      </c>
      <c r="F35" s="8">
        <v>0.23949999999999999</v>
      </c>
      <c r="G35" s="7">
        <v>0.76100000000000001</v>
      </c>
      <c r="H35" s="7">
        <v>2E-3</v>
      </c>
      <c r="I35" s="7">
        <v>3.9E-2</v>
      </c>
      <c r="J35" s="7">
        <v>3.802</v>
      </c>
      <c r="N35" s="7">
        <v>18</v>
      </c>
      <c r="O35" s="7">
        <v>124</v>
      </c>
      <c r="P35" s="7">
        <v>6</v>
      </c>
      <c r="Q35" s="7">
        <v>1</v>
      </c>
      <c r="R35" s="8">
        <v>0.13750000000000001</v>
      </c>
      <c r="S35" s="7">
        <v>0.86299999999999999</v>
      </c>
      <c r="T35" s="7">
        <v>1E-3</v>
      </c>
      <c r="U35" s="7">
        <v>2.9000000000000001E-2</v>
      </c>
      <c r="V35" s="7">
        <v>2.1019999999999999</v>
      </c>
    </row>
    <row r="36" spans="1:22" x14ac:dyDescent="0.35">
      <c r="B36" s="7">
        <v>20</v>
      </c>
      <c r="C36" s="7">
        <v>90</v>
      </c>
      <c r="D36" s="7">
        <v>16</v>
      </c>
      <c r="E36" s="7">
        <v>0</v>
      </c>
      <c r="F36" s="8">
        <v>0.37469999999999998</v>
      </c>
      <c r="G36" s="7">
        <v>0.625</v>
      </c>
      <c r="H36" s="7">
        <v>2E-3</v>
      </c>
      <c r="I36" s="7">
        <v>4.3999999999999997E-2</v>
      </c>
      <c r="J36" s="7">
        <v>6.5060000000000002</v>
      </c>
      <c r="N36" s="7">
        <v>20</v>
      </c>
      <c r="O36" s="7">
        <v>117</v>
      </c>
      <c r="P36" s="7">
        <v>8</v>
      </c>
      <c r="Q36" s="7">
        <v>1</v>
      </c>
      <c r="R36" s="8">
        <v>0.19650000000000001</v>
      </c>
      <c r="S36" s="7">
        <v>0.80400000000000005</v>
      </c>
      <c r="T36" s="7">
        <v>1E-3</v>
      </c>
      <c r="U36" s="7">
        <v>3.4000000000000002E-2</v>
      </c>
      <c r="V36" s="7">
        <v>3.2810000000000001</v>
      </c>
    </row>
    <row r="37" spans="1:22" x14ac:dyDescent="0.35">
      <c r="B37" s="7">
        <v>22</v>
      </c>
      <c r="C37" s="7">
        <v>74</v>
      </c>
      <c r="D37" s="7">
        <v>19</v>
      </c>
      <c r="E37" s="7">
        <v>0</v>
      </c>
      <c r="F37" s="8">
        <v>0.53520000000000001</v>
      </c>
      <c r="G37" s="7">
        <v>0.46500000000000002</v>
      </c>
      <c r="H37" s="7">
        <v>2E-3</v>
      </c>
      <c r="I37" s="7">
        <v>4.5999999999999999E-2</v>
      </c>
      <c r="J37" s="7">
        <v>10.038</v>
      </c>
      <c r="N37" s="7">
        <v>22</v>
      </c>
      <c r="O37" s="7">
        <v>108</v>
      </c>
      <c r="P37" s="7">
        <v>13</v>
      </c>
      <c r="Q37" s="7">
        <v>0</v>
      </c>
      <c r="R37" s="8">
        <v>0.29320000000000002</v>
      </c>
      <c r="S37" s="7">
        <v>0.70699999999999996</v>
      </c>
      <c r="T37" s="7">
        <v>2E-3</v>
      </c>
      <c r="U37" s="7">
        <v>3.9E-2</v>
      </c>
      <c r="V37" s="7">
        <v>5.4089999999999998</v>
      </c>
    </row>
    <row r="38" spans="1:22" x14ac:dyDescent="0.35">
      <c r="B38" s="7">
        <v>24</v>
      </c>
      <c r="C38" s="7">
        <v>55</v>
      </c>
      <c r="D38" s="7">
        <v>17</v>
      </c>
      <c r="E38" s="7">
        <v>0</v>
      </c>
      <c r="F38" s="8">
        <v>0.67889999999999995</v>
      </c>
      <c r="G38" s="7">
        <v>0.32100000000000001</v>
      </c>
      <c r="H38" s="7">
        <v>2E-3</v>
      </c>
      <c r="I38" s="7">
        <v>4.2999999999999997E-2</v>
      </c>
      <c r="J38" s="7">
        <v>13.486000000000001</v>
      </c>
      <c r="N38" s="7">
        <v>24</v>
      </c>
      <c r="O38" s="7">
        <v>95</v>
      </c>
      <c r="P38" s="7">
        <v>17</v>
      </c>
      <c r="Q38" s="7">
        <v>0</v>
      </c>
      <c r="R38" s="8">
        <v>0.41970000000000002</v>
      </c>
      <c r="S38" s="7">
        <v>0.57999999999999996</v>
      </c>
      <c r="T38" s="7">
        <v>2E-3</v>
      </c>
      <c r="U38" s="7">
        <v>4.2000000000000003E-2</v>
      </c>
      <c r="V38" s="7">
        <v>8.4450000000000003</v>
      </c>
    </row>
    <row r="39" spans="1:22" x14ac:dyDescent="0.35">
      <c r="B39" s="7">
        <v>26</v>
      </c>
      <c r="C39" s="7">
        <v>38</v>
      </c>
      <c r="D39" s="7">
        <v>19</v>
      </c>
      <c r="E39" s="7">
        <v>0</v>
      </c>
      <c r="F39" s="8">
        <v>0.83940000000000003</v>
      </c>
      <c r="G39" s="7">
        <v>0.161</v>
      </c>
      <c r="H39" s="7">
        <v>1E-3</v>
      </c>
      <c r="I39" s="7">
        <v>3.4000000000000002E-2</v>
      </c>
      <c r="J39" s="7">
        <v>17.66</v>
      </c>
      <c r="N39" s="7">
        <v>26</v>
      </c>
      <c r="O39" s="7">
        <v>78</v>
      </c>
      <c r="P39" s="7">
        <v>15</v>
      </c>
      <c r="Q39" s="7">
        <v>0</v>
      </c>
      <c r="R39" s="8">
        <v>0.53129999999999999</v>
      </c>
      <c r="S39" s="7">
        <v>0.46899999999999997</v>
      </c>
      <c r="T39" s="7">
        <v>2E-3</v>
      </c>
      <c r="U39" s="7">
        <v>4.2999999999999997E-2</v>
      </c>
      <c r="V39" s="7">
        <v>11.347</v>
      </c>
    </row>
    <row r="40" spans="1:22" x14ac:dyDescent="0.35">
      <c r="B40" s="7">
        <v>28</v>
      </c>
      <c r="C40" s="7">
        <v>19</v>
      </c>
      <c r="D40" s="7">
        <v>6</v>
      </c>
      <c r="E40" s="7">
        <v>0</v>
      </c>
      <c r="F40" s="8">
        <v>0.8901</v>
      </c>
      <c r="G40" s="7">
        <v>0.11</v>
      </c>
      <c r="H40" s="7">
        <v>1E-3</v>
      </c>
      <c r="I40" s="7">
        <v>2.9000000000000001E-2</v>
      </c>
      <c r="J40" s="7">
        <v>19.079999999999998</v>
      </c>
      <c r="N40" s="7">
        <v>28</v>
      </c>
      <c r="O40" s="7">
        <v>63</v>
      </c>
      <c r="P40" s="7">
        <v>23</v>
      </c>
      <c r="Q40" s="7">
        <v>0</v>
      </c>
      <c r="R40" s="8">
        <v>0.70240000000000002</v>
      </c>
      <c r="S40" s="7">
        <v>0.29799999999999999</v>
      </c>
      <c r="T40" s="7">
        <v>2E-3</v>
      </c>
      <c r="U40" s="7">
        <v>3.9E-2</v>
      </c>
      <c r="V40" s="7">
        <v>16.138000000000002</v>
      </c>
    </row>
    <row r="41" spans="1:22" x14ac:dyDescent="0.35">
      <c r="B41" s="7">
        <v>30</v>
      </c>
      <c r="C41" s="7">
        <v>13</v>
      </c>
      <c r="D41" s="7">
        <v>9</v>
      </c>
      <c r="E41" s="7">
        <v>0</v>
      </c>
      <c r="F41" s="8">
        <v>0.96619999999999995</v>
      </c>
      <c r="G41" s="7">
        <v>3.4000000000000002E-2</v>
      </c>
      <c r="H41" s="7">
        <v>0</v>
      </c>
      <c r="I41" s="7">
        <v>1.7000000000000001E-2</v>
      </c>
      <c r="J41" s="7">
        <v>21.361000000000001</v>
      </c>
      <c r="N41" s="7">
        <v>30</v>
      </c>
      <c r="O41" s="7">
        <v>40</v>
      </c>
      <c r="P41" s="7">
        <v>15</v>
      </c>
      <c r="Q41" s="7">
        <v>0</v>
      </c>
      <c r="R41" s="8">
        <v>0.81399999999999995</v>
      </c>
      <c r="S41" s="7">
        <v>0.186</v>
      </c>
      <c r="T41" s="7">
        <v>1E-3</v>
      </c>
      <c r="U41" s="7">
        <v>3.4000000000000002E-2</v>
      </c>
      <c r="V41" s="7">
        <v>19.486000000000001</v>
      </c>
    </row>
    <row r="42" spans="1:22" x14ac:dyDescent="0.35">
      <c r="B42" s="7">
        <v>32</v>
      </c>
      <c r="C42" s="7">
        <v>4</v>
      </c>
      <c r="D42" s="7">
        <v>3</v>
      </c>
      <c r="E42" s="7">
        <v>0</v>
      </c>
      <c r="F42" s="8">
        <v>0.99150000000000005</v>
      </c>
      <c r="G42" s="7">
        <v>8.0000000000000002E-3</v>
      </c>
      <c r="H42" s="7">
        <v>0</v>
      </c>
      <c r="I42" s="7">
        <v>8.0000000000000002E-3</v>
      </c>
      <c r="J42" s="7">
        <v>22.172000000000001</v>
      </c>
      <c r="N42" s="7">
        <v>32</v>
      </c>
      <c r="O42" s="7">
        <v>25</v>
      </c>
      <c r="P42" s="7">
        <v>10</v>
      </c>
      <c r="Q42" s="7">
        <v>0</v>
      </c>
      <c r="R42" s="8">
        <v>0.88839999999999997</v>
      </c>
      <c r="S42" s="7">
        <v>0.112</v>
      </c>
      <c r="T42" s="7">
        <v>1E-3</v>
      </c>
      <c r="U42" s="7">
        <v>2.7E-2</v>
      </c>
      <c r="V42" s="7">
        <v>21.867000000000001</v>
      </c>
    </row>
    <row r="43" spans="1:22" x14ac:dyDescent="0.35">
      <c r="B43" s="7">
        <v>34</v>
      </c>
      <c r="C43" s="7">
        <v>1</v>
      </c>
      <c r="D43" s="7">
        <v>1</v>
      </c>
      <c r="E43" s="7">
        <v>0</v>
      </c>
      <c r="F43" s="8">
        <v>1</v>
      </c>
      <c r="G43" s="7">
        <v>0</v>
      </c>
      <c r="H43" s="7">
        <v>0</v>
      </c>
      <c r="I43" s="7">
        <v>0</v>
      </c>
      <c r="J43" s="7">
        <v>22.46</v>
      </c>
      <c r="N43" s="7">
        <v>34</v>
      </c>
      <c r="O43" s="7">
        <v>15</v>
      </c>
      <c r="P43" s="7">
        <v>7</v>
      </c>
      <c r="Q43" s="7">
        <v>0</v>
      </c>
      <c r="R43" s="8">
        <v>0.9405</v>
      </c>
      <c r="S43" s="7">
        <v>0.06</v>
      </c>
      <c r="T43" s="7">
        <v>0</v>
      </c>
      <c r="U43" s="7">
        <v>0.02</v>
      </c>
      <c r="V43" s="7">
        <v>23.638000000000002</v>
      </c>
    </row>
    <row r="44" spans="1:22" x14ac:dyDescent="0.35">
      <c r="B44" s="7"/>
      <c r="C44" s="7"/>
      <c r="D44" s="7"/>
      <c r="E44" s="7"/>
      <c r="F44" s="8"/>
      <c r="G44" s="7"/>
      <c r="H44" s="7"/>
      <c r="I44" s="7"/>
      <c r="J44" s="7"/>
      <c r="N44" s="7">
        <v>36</v>
      </c>
      <c r="O44" s="7">
        <v>8</v>
      </c>
      <c r="P44" s="7">
        <v>6</v>
      </c>
      <c r="Q44" s="7">
        <v>0</v>
      </c>
      <c r="R44" s="8">
        <v>0.98509999999999998</v>
      </c>
      <c r="S44" s="7">
        <v>1.4999999999999999E-2</v>
      </c>
      <c r="T44" s="7">
        <v>0</v>
      </c>
      <c r="U44" s="7">
        <v>0.01</v>
      </c>
      <c r="V44" s="7">
        <v>25.245000000000001</v>
      </c>
    </row>
    <row r="45" spans="1:22" x14ac:dyDescent="0.35">
      <c r="B45" s="7"/>
      <c r="C45" s="7"/>
      <c r="D45" s="7"/>
      <c r="E45" s="7"/>
      <c r="F45" s="8"/>
      <c r="G45" s="7"/>
      <c r="H45" s="7"/>
      <c r="I45" s="7"/>
      <c r="J45" s="7"/>
      <c r="N45" s="7">
        <v>38</v>
      </c>
      <c r="O45" s="7">
        <v>2</v>
      </c>
      <c r="P45" s="7">
        <v>2</v>
      </c>
      <c r="Q45" s="7">
        <v>0</v>
      </c>
      <c r="R45" s="8">
        <v>1</v>
      </c>
      <c r="S45" s="7">
        <v>0</v>
      </c>
      <c r="T45" s="7">
        <v>0</v>
      </c>
      <c r="U45" s="7">
        <v>0</v>
      </c>
      <c r="V45" s="7">
        <v>25.81</v>
      </c>
    </row>
    <row r="47" spans="1:22" x14ac:dyDescent="0.35">
      <c r="A47" t="s">
        <v>171</v>
      </c>
      <c r="B47" s="7"/>
      <c r="C47" s="7"/>
      <c r="D47" s="7"/>
      <c r="E47" s="7"/>
      <c r="F47" s="8"/>
      <c r="G47" s="7"/>
      <c r="H47" s="7"/>
      <c r="I47" s="7"/>
      <c r="J47" s="7"/>
      <c r="M47" t="s">
        <v>171</v>
      </c>
      <c r="N47" s="7"/>
      <c r="O47" s="8"/>
      <c r="P47" s="7"/>
      <c r="Q47" s="7"/>
      <c r="R47" s="7"/>
      <c r="S47" s="7"/>
      <c r="T47" s="7"/>
      <c r="U47" s="7"/>
    </row>
    <row r="48" spans="1:22" ht="37.5" x14ac:dyDescent="0.35">
      <c r="A48" s="7"/>
      <c r="B48" s="7" t="s">
        <v>160</v>
      </c>
      <c r="C48" s="7" t="s">
        <v>161</v>
      </c>
      <c r="D48" s="7" t="s">
        <v>162</v>
      </c>
      <c r="E48" s="7" t="s">
        <v>163</v>
      </c>
      <c r="F48" s="7" t="s">
        <v>164</v>
      </c>
      <c r="G48" s="7" t="s">
        <v>165</v>
      </c>
      <c r="H48" s="7" t="s">
        <v>166</v>
      </c>
      <c r="I48" s="7" t="s">
        <v>167</v>
      </c>
      <c r="J48" s="7" t="s">
        <v>168</v>
      </c>
      <c r="M48" s="7"/>
      <c r="N48" s="7" t="s">
        <v>160</v>
      </c>
      <c r="O48" s="7" t="s">
        <v>161</v>
      </c>
      <c r="P48" s="7" t="s">
        <v>162</v>
      </c>
      <c r="Q48" s="7" t="s">
        <v>163</v>
      </c>
      <c r="R48" s="7" t="s">
        <v>164</v>
      </c>
      <c r="S48" s="7" t="s">
        <v>165</v>
      </c>
      <c r="T48" s="7" t="s">
        <v>166</v>
      </c>
      <c r="U48" s="7" t="s">
        <v>167</v>
      </c>
      <c r="V48" s="7" t="s">
        <v>168</v>
      </c>
    </row>
    <row r="49" spans="1:22" x14ac:dyDescent="0.35">
      <c r="A49" s="7"/>
      <c r="B49" s="7">
        <v>0</v>
      </c>
      <c r="C49" s="7">
        <v>160</v>
      </c>
      <c r="D49" s="7">
        <v>0</v>
      </c>
      <c r="E49" s="7">
        <v>0</v>
      </c>
      <c r="F49" s="8">
        <v>0</v>
      </c>
      <c r="G49" s="7">
        <v>1</v>
      </c>
      <c r="H49" s="7">
        <v>0</v>
      </c>
      <c r="I49" s="7">
        <v>0</v>
      </c>
      <c r="J49" s="7">
        <v>0</v>
      </c>
      <c r="M49" s="7"/>
      <c r="N49" s="7">
        <v>0</v>
      </c>
      <c r="O49" s="7">
        <v>160</v>
      </c>
      <c r="P49" s="7">
        <v>0</v>
      </c>
      <c r="Q49" s="7">
        <v>0</v>
      </c>
      <c r="R49" s="8">
        <v>0</v>
      </c>
      <c r="S49" s="7">
        <v>1</v>
      </c>
      <c r="T49" s="7">
        <v>0</v>
      </c>
      <c r="U49" s="7">
        <v>0</v>
      </c>
      <c r="V49" s="7">
        <v>0</v>
      </c>
    </row>
    <row r="50" spans="1:22" x14ac:dyDescent="0.35">
      <c r="A50" s="7"/>
      <c r="B50" s="7">
        <v>2</v>
      </c>
      <c r="C50" s="7">
        <v>160</v>
      </c>
      <c r="D50" s="7">
        <v>0</v>
      </c>
      <c r="E50" s="7">
        <v>0</v>
      </c>
      <c r="F50" s="8">
        <v>0</v>
      </c>
      <c r="G50" s="7">
        <v>1</v>
      </c>
      <c r="H50" s="7">
        <v>0</v>
      </c>
      <c r="I50" s="7">
        <v>0</v>
      </c>
      <c r="J50" s="7">
        <v>0</v>
      </c>
      <c r="M50" s="7"/>
      <c r="N50" s="7">
        <v>2</v>
      </c>
      <c r="O50" s="7">
        <v>160</v>
      </c>
      <c r="P50" s="7">
        <v>0</v>
      </c>
      <c r="Q50" s="7">
        <v>0</v>
      </c>
      <c r="R50" s="8">
        <v>0</v>
      </c>
      <c r="S50" s="7">
        <v>1</v>
      </c>
      <c r="T50" s="7">
        <v>0</v>
      </c>
      <c r="U50" s="7">
        <v>0</v>
      </c>
      <c r="V50" s="7">
        <v>0</v>
      </c>
    </row>
    <row r="51" spans="1:22" x14ac:dyDescent="0.35">
      <c r="A51" s="7"/>
      <c r="B51" s="7">
        <v>4</v>
      </c>
      <c r="C51" s="7">
        <v>160</v>
      </c>
      <c r="D51" s="7">
        <v>0</v>
      </c>
      <c r="E51" s="7">
        <v>2</v>
      </c>
      <c r="F51" s="8">
        <v>0</v>
      </c>
      <c r="G51" s="7">
        <v>1</v>
      </c>
      <c r="H51" s="7">
        <v>0</v>
      </c>
      <c r="I51" s="7">
        <v>0</v>
      </c>
      <c r="J51" s="7">
        <v>0</v>
      </c>
      <c r="M51" s="7"/>
      <c r="N51" s="7">
        <v>4</v>
      </c>
      <c r="O51" s="7">
        <v>160</v>
      </c>
      <c r="P51" s="7">
        <v>0</v>
      </c>
      <c r="Q51" s="7">
        <v>10</v>
      </c>
      <c r="R51" s="8">
        <v>0</v>
      </c>
      <c r="S51" s="7">
        <v>1</v>
      </c>
      <c r="T51" s="7">
        <v>0</v>
      </c>
      <c r="U51" s="7">
        <v>0</v>
      </c>
      <c r="V51" s="7">
        <v>0</v>
      </c>
    </row>
    <row r="52" spans="1:22" x14ac:dyDescent="0.35">
      <c r="A52" s="7"/>
      <c r="B52" s="7">
        <v>6</v>
      </c>
      <c r="C52" s="7">
        <v>158</v>
      </c>
      <c r="D52" s="7">
        <v>0</v>
      </c>
      <c r="E52" s="7">
        <v>1</v>
      </c>
      <c r="F52" s="8">
        <v>0</v>
      </c>
      <c r="G52" s="7">
        <v>1</v>
      </c>
      <c r="H52" s="7">
        <v>0</v>
      </c>
      <c r="I52" s="7">
        <v>0</v>
      </c>
      <c r="J52" s="7">
        <v>0</v>
      </c>
      <c r="M52" s="7"/>
      <c r="N52" s="7">
        <v>6</v>
      </c>
      <c r="O52" s="7">
        <v>150</v>
      </c>
      <c r="P52" s="7">
        <v>0</v>
      </c>
      <c r="Q52" s="7">
        <v>2</v>
      </c>
      <c r="R52" s="8">
        <v>0</v>
      </c>
      <c r="S52" s="7">
        <v>1</v>
      </c>
      <c r="T52" s="7">
        <v>0</v>
      </c>
      <c r="U52" s="7">
        <v>0</v>
      </c>
      <c r="V52" s="7">
        <v>0</v>
      </c>
    </row>
    <row r="53" spans="1:22" x14ac:dyDescent="0.35">
      <c r="A53" s="7"/>
      <c r="B53" s="7">
        <v>8</v>
      </c>
      <c r="C53" s="7">
        <v>157</v>
      </c>
      <c r="D53" s="7">
        <v>0</v>
      </c>
      <c r="E53" s="7">
        <v>4</v>
      </c>
      <c r="F53" s="8">
        <v>0</v>
      </c>
      <c r="G53" s="7">
        <v>1</v>
      </c>
      <c r="H53" s="7">
        <v>0</v>
      </c>
      <c r="I53" s="7">
        <v>0</v>
      </c>
      <c r="J53" s="7">
        <v>0</v>
      </c>
      <c r="M53" s="7"/>
      <c r="N53" s="7">
        <v>8</v>
      </c>
      <c r="O53" s="7">
        <v>148</v>
      </c>
      <c r="P53" s="7">
        <v>0</v>
      </c>
      <c r="Q53" s="7">
        <v>4</v>
      </c>
      <c r="R53" s="8">
        <v>0</v>
      </c>
      <c r="S53" s="7">
        <v>1</v>
      </c>
      <c r="T53" s="7">
        <v>0</v>
      </c>
      <c r="U53" s="7">
        <v>0</v>
      </c>
      <c r="V53" s="7">
        <v>0</v>
      </c>
    </row>
    <row r="54" spans="1:22" x14ac:dyDescent="0.35">
      <c r="A54" s="7"/>
      <c r="B54" s="7">
        <v>10</v>
      </c>
      <c r="C54" s="7">
        <v>153</v>
      </c>
      <c r="D54" s="7">
        <v>0</v>
      </c>
      <c r="E54" s="7">
        <v>9</v>
      </c>
      <c r="F54" s="8">
        <v>0</v>
      </c>
      <c r="G54" s="7">
        <v>1</v>
      </c>
      <c r="H54" s="7">
        <v>0</v>
      </c>
      <c r="I54" s="7">
        <v>0</v>
      </c>
      <c r="J54" s="7">
        <v>0</v>
      </c>
      <c r="M54" s="7"/>
      <c r="N54" s="7">
        <v>10</v>
      </c>
      <c r="O54" s="7">
        <v>144</v>
      </c>
      <c r="P54" s="7">
        <v>1</v>
      </c>
      <c r="Q54" s="7">
        <v>13</v>
      </c>
      <c r="R54" s="8">
        <v>6.8999999999999999E-3</v>
      </c>
      <c r="S54" s="7">
        <v>0.99299999999999999</v>
      </c>
      <c r="T54" s="7">
        <v>0</v>
      </c>
      <c r="U54" s="7">
        <v>7.0000000000000001E-3</v>
      </c>
      <c r="V54" s="7">
        <v>6.9000000000000006E-2</v>
      </c>
    </row>
    <row r="55" spans="1:22" x14ac:dyDescent="0.35">
      <c r="A55" s="7"/>
      <c r="B55" s="7">
        <v>12</v>
      </c>
      <c r="C55" s="7">
        <v>144</v>
      </c>
      <c r="D55" s="7">
        <v>0</v>
      </c>
      <c r="E55" s="7">
        <v>21</v>
      </c>
      <c r="F55" s="8">
        <v>0</v>
      </c>
      <c r="G55" s="7">
        <v>1</v>
      </c>
      <c r="H55" s="7">
        <v>0</v>
      </c>
      <c r="I55" s="7">
        <v>0</v>
      </c>
      <c r="J55" s="7">
        <v>0</v>
      </c>
      <c r="M55" s="7"/>
      <c r="N55" s="7">
        <v>12</v>
      </c>
      <c r="O55" s="7">
        <v>130</v>
      </c>
      <c r="P55" s="7">
        <v>0</v>
      </c>
      <c r="Q55" s="7">
        <v>10</v>
      </c>
      <c r="R55" s="8">
        <v>6.8999999999999999E-3</v>
      </c>
      <c r="S55" s="7">
        <v>0.99299999999999999</v>
      </c>
      <c r="T55" s="7">
        <v>0</v>
      </c>
      <c r="U55" s="7">
        <v>7.0000000000000001E-3</v>
      </c>
      <c r="V55" s="7">
        <v>6.9000000000000006E-2</v>
      </c>
    </row>
    <row r="56" spans="1:22" x14ac:dyDescent="0.35">
      <c r="A56" s="7"/>
      <c r="B56" s="7">
        <v>14</v>
      </c>
      <c r="C56" s="7">
        <v>123</v>
      </c>
      <c r="D56" s="7">
        <v>4</v>
      </c>
      <c r="E56" s="7">
        <v>3</v>
      </c>
      <c r="F56" s="8">
        <v>3.2500000000000001E-2</v>
      </c>
      <c r="G56" s="7">
        <v>0.96699999999999997</v>
      </c>
      <c r="H56" s="7">
        <v>0</v>
      </c>
      <c r="I56" s="7">
        <v>1.6E-2</v>
      </c>
      <c r="J56" s="7">
        <v>0.45500000000000002</v>
      </c>
      <c r="M56" s="7"/>
      <c r="N56" s="7">
        <v>14</v>
      </c>
      <c r="O56" s="7">
        <v>120</v>
      </c>
      <c r="P56" s="7">
        <v>1</v>
      </c>
      <c r="Q56" s="7">
        <v>11</v>
      </c>
      <c r="R56" s="8">
        <v>1.52E-2</v>
      </c>
      <c r="S56" s="7">
        <v>0.98499999999999999</v>
      </c>
      <c r="T56" s="7">
        <v>0</v>
      </c>
      <c r="U56" s="7">
        <v>1.0999999999999999E-2</v>
      </c>
      <c r="V56" s="7">
        <v>0.185</v>
      </c>
    </row>
    <row r="57" spans="1:22" x14ac:dyDescent="0.35">
      <c r="A57" s="7"/>
      <c r="B57" s="7">
        <v>16</v>
      </c>
      <c r="C57" s="7">
        <v>116</v>
      </c>
      <c r="D57" s="7">
        <v>7</v>
      </c>
      <c r="E57" s="7">
        <v>5</v>
      </c>
      <c r="F57" s="8">
        <v>9.0899999999999995E-2</v>
      </c>
      <c r="G57" s="7">
        <v>0.90900000000000003</v>
      </c>
      <c r="H57" s="7">
        <v>1E-3</v>
      </c>
      <c r="I57" s="7">
        <v>2.5999999999999999E-2</v>
      </c>
      <c r="J57" s="7">
        <v>1.389</v>
      </c>
      <c r="M57" s="7"/>
      <c r="N57" s="7">
        <v>16</v>
      </c>
      <c r="O57" s="7">
        <v>108</v>
      </c>
      <c r="P57" s="7">
        <v>4</v>
      </c>
      <c r="Q57" s="7">
        <v>3</v>
      </c>
      <c r="R57" s="8">
        <v>5.1700000000000003E-2</v>
      </c>
      <c r="S57" s="7">
        <v>0.94799999999999995</v>
      </c>
      <c r="T57" s="7">
        <v>0</v>
      </c>
      <c r="U57" s="7">
        <v>2.1000000000000001E-2</v>
      </c>
      <c r="V57" s="7">
        <v>0.76900000000000002</v>
      </c>
    </row>
    <row r="58" spans="1:22" x14ac:dyDescent="0.35">
      <c r="A58" s="7"/>
      <c r="B58" s="7">
        <v>18</v>
      </c>
      <c r="C58" s="7">
        <v>104</v>
      </c>
      <c r="D58" s="7">
        <v>17</v>
      </c>
      <c r="E58" s="7">
        <v>1</v>
      </c>
      <c r="F58" s="8">
        <v>0.23949999999999999</v>
      </c>
      <c r="G58" s="7">
        <v>0.76</v>
      </c>
      <c r="H58" s="7">
        <v>2E-3</v>
      </c>
      <c r="I58" s="7">
        <v>0.04</v>
      </c>
      <c r="J58" s="7">
        <v>4.0640000000000001</v>
      </c>
      <c r="M58" s="7"/>
      <c r="N58" s="7">
        <v>18</v>
      </c>
      <c r="O58" s="7">
        <v>101</v>
      </c>
      <c r="P58" s="7">
        <v>10</v>
      </c>
      <c r="Q58" s="7">
        <v>5</v>
      </c>
      <c r="R58" s="8">
        <v>0.14560000000000001</v>
      </c>
      <c r="S58" s="7">
        <v>0.85399999999999998</v>
      </c>
      <c r="T58" s="7">
        <v>1E-3</v>
      </c>
      <c r="U58" s="7">
        <v>3.4000000000000002E-2</v>
      </c>
      <c r="V58" s="7">
        <v>2.4590000000000001</v>
      </c>
    </row>
    <row r="59" spans="1:22" x14ac:dyDescent="0.35">
      <c r="A59" s="7"/>
      <c r="B59" s="7">
        <v>20</v>
      </c>
      <c r="C59" s="7">
        <v>86</v>
      </c>
      <c r="D59" s="7">
        <v>26</v>
      </c>
      <c r="E59" s="7">
        <v>0</v>
      </c>
      <c r="F59" s="8">
        <v>0.46939999999999998</v>
      </c>
      <c r="G59" s="7">
        <v>0.53100000000000003</v>
      </c>
      <c r="H59" s="7">
        <v>2E-3</v>
      </c>
      <c r="I59" s="7">
        <v>4.7E-2</v>
      </c>
      <c r="J59" s="7">
        <v>8.6630000000000003</v>
      </c>
      <c r="M59" s="7"/>
      <c r="N59" s="7">
        <v>20</v>
      </c>
      <c r="O59" s="7">
        <v>86</v>
      </c>
      <c r="P59" s="7">
        <v>12</v>
      </c>
      <c r="Q59" s="7">
        <v>0</v>
      </c>
      <c r="R59" s="8">
        <v>0.26479999999999998</v>
      </c>
      <c r="S59" s="7">
        <v>0.73499999999999999</v>
      </c>
      <c r="T59" s="7">
        <v>2E-3</v>
      </c>
      <c r="U59" s="7">
        <v>4.2999999999999997E-2</v>
      </c>
      <c r="V59" s="7">
        <v>4.843</v>
      </c>
    </row>
    <row r="60" spans="1:22" x14ac:dyDescent="0.35">
      <c r="B60" s="7">
        <v>22</v>
      </c>
      <c r="C60" s="7">
        <v>60</v>
      </c>
      <c r="D60" s="7">
        <v>25</v>
      </c>
      <c r="E60" s="7">
        <v>0</v>
      </c>
      <c r="F60" s="8">
        <v>0.6905</v>
      </c>
      <c r="G60" s="7">
        <v>0.31</v>
      </c>
      <c r="H60" s="7">
        <v>2E-3</v>
      </c>
      <c r="I60" s="7">
        <v>4.2999999999999997E-2</v>
      </c>
      <c r="J60" s="7">
        <v>13.526</v>
      </c>
      <c r="N60" s="7">
        <v>22</v>
      </c>
      <c r="O60" s="7">
        <v>74</v>
      </c>
      <c r="P60" s="7">
        <v>14</v>
      </c>
      <c r="Q60" s="7">
        <v>0</v>
      </c>
      <c r="R60" s="8">
        <v>0.40389999999999998</v>
      </c>
      <c r="S60" s="7">
        <v>0.59599999999999997</v>
      </c>
      <c r="T60" s="7">
        <v>2E-3</v>
      </c>
      <c r="U60" s="7">
        <v>4.8000000000000001E-2</v>
      </c>
      <c r="V60" s="7">
        <v>7.9029999999999996</v>
      </c>
    </row>
    <row r="61" spans="1:22" x14ac:dyDescent="0.35">
      <c r="B61" s="7">
        <v>24</v>
      </c>
      <c r="C61" s="7">
        <v>35</v>
      </c>
      <c r="D61" s="7">
        <v>21</v>
      </c>
      <c r="E61" s="7">
        <v>0</v>
      </c>
      <c r="F61" s="8">
        <v>0.87619999999999998</v>
      </c>
      <c r="G61" s="7">
        <v>0.124</v>
      </c>
      <c r="H61" s="7">
        <v>1E-3</v>
      </c>
      <c r="I61" s="7">
        <v>3.1E-2</v>
      </c>
      <c r="J61" s="7">
        <v>17.983000000000001</v>
      </c>
      <c r="N61" s="7">
        <v>24</v>
      </c>
      <c r="O61" s="7">
        <v>60</v>
      </c>
      <c r="P61" s="7">
        <v>16</v>
      </c>
      <c r="Q61" s="7">
        <v>0</v>
      </c>
      <c r="R61" s="8">
        <v>0.56289999999999996</v>
      </c>
      <c r="S61" s="7">
        <v>0.437</v>
      </c>
      <c r="T61" s="7">
        <v>2E-3</v>
      </c>
      <c r="U61" s="7">
        <v>4.9000000000000002E-2</v>
      </c>
      <c r="V61" s="7">
        <v>11.718</v>
      </c>
    </row>
    <row r="62" spans="1:22" x14ac:dyDescent="0.35">
      <c r="B62" s="7">
        <v>26</v>
      </c>
      <c r="C62" s="7">
        <v>14</v>
      </c>
      <c r="D62" s="7">
        <v>7</v>
      </c>
      <c r="E62" s="7">
        <v>0</v>
      </c>
      <c r="F62" s="8">
        <v>0.93810000000000004</v>
      </c>
      <c r="G62" s="7">
        <v>6.2E-2</v>
      </c>
      <c r="H62" s="7">
        <v>1E-3</v>
      </c>
      <c r="I62" s="7">
        <v>2.3E-2</v>
      </c>
      <c r="J62" s="7">
        <v>19.591999999999999</v>
      </c>
      <c r="N62" s="7">
        <v>26</v>
      </c>
      <c r="O62" s="7">
        <v>44</v>
      </c>
      <c r="P62" s="7">
        <v>14</v>
      </c>
      <c r="Q62" s="7">
        <v>0</v>
      </c>
      <c r="R62" s="8">
        <v>0.70189999999999997</v>
      </c>
      <c r="S62" s="7">
        <v>0.29799999999999999</v>
      </c>
      <c r="T62" s="7">
        <v>2E-3</v>
      </c>
      <c r="U62" s="7">
        <v>4.4999999999999998E-2</v>
      </c>
      <c r="V62" s="7">
        <v>15.335000000000001</v>
      </c>
    </row>
    <row r="63" spans="1:22" x14ac:dyDescent="0.35">
      <c r="B63" s="7">
        <v>28</v>
      </c>
      <c r="C63" s="7">
        <v>7</v>
      </c>
      <c r="D63" s="7">
        <v>2</v>
      </c>
      <c r="E63" s="7">
        <v>0</v>
      </c>
      <c r="F63" s="8">
        <v>0.95579999999999998</v>
      </c>
      <c r="G63" s="7">
        <v>4.3999999999999997E-2</v>
      </c>
      <c r="H63" s="7">
        <v>0</v>
      </c>
      <c r="I63" s="7">
        <v>1.9E-2</v>
      </c>
      <c r="J63" s="7">
        <v>20.088000000000001</v>
      </c>
      <c r="N63" s="7">
        <v>28</v>
      </c>
      <c r="O63" s="7">
        <v>30</v>
      </c>
      <c r="P63" s="7">
        <v>19</v>
      </c>
      <c r="Q63" s="7">
        <v>0</v>
      </c>
      <c r="R63" s="8">
        <v>0.89070000000000005</v>
      </c>
      <c r="S63" s="7">
        <v>0.109</v>
      </c>
      <c r="T63" s="7">
        <v>1E-3</v>
      </c>
      <c r="U63" s="7">
        <v>3.1E-2</v>
      </c>
      <c r="V63" s="7">
        <v>20.62</v>
      </c>
    </row>
    <row r="64" spans="1:22" x14ac:dyDescent="0.35">
      <c r="B64" s="7">
        <v>30</v>
      </c>
      <c r="C64" s="7">
        <v>5</v>
      </c>
      <c r="D64" s="7">
        <v>4</v>
      </c>
      <c r="E64" s="7">
        <v>0</v>
      </c>
      <c r="F64" s="8">
        <v>0.99119999999999997</v>
      </c>
      <c r="G64" s="7">
        <v>8.9999999999999993E-3</v>
      </c>
      <c r="H64" s="7">
        <v>0</v>
      </c>
      <c r="I64" s="7">
        <v>8.9999999999999993E-3</v>
      </c>
      <c r="J64" s="7">
        <v>21.149000000000001</v>
      </c>
      <c r="N64" s="7">
        <v>30</v>
      </c>
      <c r="O64" s="7">
        <v>11</v>
      </c>
      <c r="P64" s="7">
        <v>8</v>
      </c>
      <c r="Q64" s="7">
        <v>0</v>
      </c>
      <c r="R64" s="8">
        <v>0.97019999999999995</v>
      </c>
      <c r="S64" s="7">
        <v>0.03</v>
      </c>
      <c r="T64" s="7">
        <v>0</v>
      </c>
      <c r="U64" s="7">
        <v>1.7000000000000001E-2</v>
      </c>
      <c r="V64" s="7">
        <v>23.004999999999999</v>
      </c>
    </row>
    <row r="65" spans="1:22" x14ac:dyDescent="0.35">
      <c r="B65" s="7">
        <v>32</v>
      </c>
      <c r="C65" s="7">
        <v>1</v>
      </c>
      <c r="D65" s="7">
        <v>1</v>
      </c>
      <c r="E65" s="7">
        <v>0</v>
      </c>
      <c r="F65" s="8">
        <v>1</v>
      </c>
      <c r="G65" s="7">
        <v>0</v>
      </c>
      <c r="H65" s="7">
        <v>0</v>
      </c>
      <c r="I65" s="7">
        <v>0</v>
      </c>
      <c r="J65" s="7">
        <v>21.431999999999999</v>
      </c>
      <c r="N65" s="7">
        <v>32</v>
      </c>
      <c r="O65" s="7">
        <v>3</v>
      </c>
      <c r="P65" s="7">
        <v>3</v>
      </c>
      <c r="Q65" s="7">
        <v>0</v>
      </c>
      <c r="R65" s="8">
        <v>1</v>
      </c>
      <c r="S65" s="7">
        <v>0</v>
      </c>
      <c r="T65" s="7">
        <v>0</v>
      </c>
      <c r="U65" s="7">
        <v>0</v>
      </c>
      <c r="V65" s="7">
        <v>23.957999999999998</v>
      </c>
    </row>
    <row r="66" spans="1:22" x14ac:dyDescent="0.35">
      <c r="C66" s="7"/>
      <c r="D66" s="7"/>
      <c r="E66" s="7"/>
      <c r="F66" s="8"/>
      <c r="G66" s="7"/>
      <c r="H66" s="7"/>
      <c r="I66" s="7"/>
      <c r="J66" s="7"/>
      <c r="N66" s="7"/>
      <c r="O66" s="8"/>
      <c r="P66" s="7"/>
      <c r="Q66" s="7"/>
      <c r="R66" s="7"/>
      <c r="S66" s="7"/>
      <c r="T66" s="7"/>
      <c r="U66" s="7"/>
    </row>
    <row r="67" spans="1:22" x14ac:dyDescent="0.35">
      <c r="C67" s="7"/>
      <c r="D67" s="7"/>
      <c r="E67" s="7"/>
      <c r="F67" s="8"/>
      <c r="G67" s="7"/>
      <c r="H67" s="7"/>
      <c r="I67" s="7"/>
      <c r="J67" s="7"/>
      <c r="N67" s="7"/>
      <c r="O67" s="8"/>
      <c r="P67" s="7"/>
      <c r="Q67" s="7"/>
      <c r="R67" s="7"/>
      <c r="S67" s="7"/>
      <c r="T67" s="7"/>
      <c r="U67" s="7"/>
    </row>
    <row r="68" spans="1:22" x14ac:dyDescent="0.35">
      <c r="C68" s="7"/>
      <c r="D68" s="7"/>
      <c r="E68" s="7"/>
      <c r="F68" s="8"/>
      <c r="G68" s="7"/>
      <c r="H68" s="7"/>
      <c r="I68" s="7"/>
      <c r="J68" s="7"/>
      <c r="N68" s="7"/>
      <c r="O68" s="8"/>
      <c r="P68" s="7"/>
      <c r="Q68" s="7"/>
      <c r="R68" s="7"/>
      <c r="S68" s="7"/>
      <c r="T68" s="7"/>
      <c r="U68" s="7"/>
    </row>
    <row r="69" spans="1:22" x14ac:dyDescent="0.35">
      <c r="C69" s="7"/>
      <c r="D69" s="7"/>
      <c r="E69" s="7"/>
      <c r="F69" s="8"/>
      <c r="G69" s="7"/>
      <c r="H69" s="7"/>
      <c r="I69" s="7"/>
      <c r="J69" s="7"/>
    </row>
    <row r="70" spans="1:22" x14ac:dyDescent="0.35">
      <c r="C70" s="7"/>
      <c r="D70" s="7"/>
      <c r="E70" s="7"/>
      <c r="F70" s="8"/>
      <c r="G70" s="7"/>
      <c r="H70" s="7"/>
      <c r="I70" s="7"/>
      <c r="J70" s="7"/>
    </row>
    <row r="71" spans="1:22" x14ac:dyDescent="0.35">
      <c r="A71" t="s">
        <v>172</v>
      </c>
      <c r="C71" s="7"/>
      <c r="D71" s="7"/>
      <c r="E71" s="7"/>
      <c r="F71" s="8"/>
      <c r="G71" s="7"/>
      <c r="H71" s="7"/>
      <c r="I71" s="7"/>
      <c r="J71" s="7"/>
      <c r="M71" t="s">
        <v>172</v>
      </c>
      <c r="N71" s="7"/>
      <c r="O71" s="8"/>
      <c r="P71" s="7"/>
      <c r="Q71" s="7"/>
      <c r="R71" s="7"/>
      <c r="S71" s="7"/>
      <c r="T71" s="7"/>
    </row>
    <row r="72" spans="1:22" ht="37.5" x14ac:dyDescent="0.35">
      <c r="B72" s="7" t="s">
        <v>160</v>
      </c>
      <c r="C72" s="7" t="s">
        <v>161</v>
      </c>
      <c r="D72" s="7" t="s">
        <v>162</v>
      </c>
      <c r="E72" s="7" t="s">
        <v>163</v>
      </c>
      <c r="F72" s="7" t="s">
        <v>164</v>
      </c>
      <c r="G72" s="7" t="s">
        <v>165</v>
      </c>
      <c r="H72" s="7" t="s">
        <v>166</v>
      </c>
      <c r="I72" s="7" t="s">
        <v>167</v>
      </c>
      <c r="J72" s="7" t="s">
        <v>168</v>
      </c>
      <c r="N72" s="7" t="s">
        <v>160</v>
      </c>
      <c r="O72" s="7" t="s">
        <v>161</v>
      </c>
      <c r="P72" s="7" t="s">
        <v>162</v>
      </c>
      <c r="Q72" s="7" t="s">
        <v>163</v>
      </c>
      <c r="R72" s="7" t="s">
        <v>164</v>
      </c>
      <c r="S72" s="7" t="s">
        <v>165</v>
      </c>
      <c r="T72" s="7" t="s">
        <v>166</v>
      </c>
      <c r="U72" s="7" t="s">
        <v>167</v>
      </c>
      <c r="V72" s="7" t="s">
        <v>168</v>
      </c>
    </row>
    <row r="73" spans="1:22" x14ac:dyDescent="0.35">
      <c r="B73" s="7">
        <v>0</v>
      </c>
      <c r="C73" s="7">
        <v>160</v>
      </c>
      <c r="D73" s="7">
        <v>0</v>
      </c>
      <c r="E73" s="7">
        <v>0</v>
      </c>
      <c r="F73" s="8">
        <v>0</v>
      </c>
      <c r="G73" s="7">
        <v>1</v>
      </c>
      <c r="H73" s="7">
        <v>0</v>
      </c>
      <c r="I73" s="7">
        <v>0</v>
      </c>
      <c r="J73" s="7">
        <v>0</v>
      </c>
      <c r="N73" s="7">
        <v>0</v>
      </c>
      <c r="O73" s="7">
        <v>160</v>
      </c>
      <c r="P73" s="7">
        <v>0</v>
      </c>
      <c r="Q73" s="7">
        <v>0</v>
      </c>
      <c r="R73" s="8">
        <v>0</v>
      </c>
      <c r="S73" s="7">
        <v>1</v>
      </c>
      <c r="T73" s="7">
        <v>0</v>
      </c>
      <c r="U73" s="7">
        <v>0</v>
      </c>
      <c r="V73" s="7">
        <v>0</v>
      </c>
    </row>
    <row r="74" spans="1:22" x14ac:dyDescent="0.35">
      <c r="B74" s="7">
        <v>2</v>
      </c>
      <c r="C74" s="7">
        <v>160</v>
      </c>
      <c r="D74" s="7">
        <v>0</v>
      </c>
      <c r="E74" s="7">
        <v>0</v>
      </c>
      <c r="F74" s="8">
        <v>0</v>
      </c>
      <c r="G74" s="7">
        <v>1</v>
      </c>
      <c r="H74" s="7">
        <v>0</v>
      </c>
      <c r="I74" s="7">
        <v>0</v>
      </c>
      <c r="J74" s="7">
        <v>0</v>
      </c>
      <c r="N74" s="7">
        <v>2</v>
      </c>
      <c r="O74" s="7">
        <v>160</v>
      </c>
      <c r="P74" s="7">
        <v>0</v>
      </c>
      <c r="Q74" s="7">
        <v>0</v>
      </c>
      <c r="R74" s="8">
        <v>0</v>
      </c>
      <c r="S74" s="7">
        <v>1</v>
      </c>
      <c r="T74" s="7">
        <v>0</v>
      </c>
      <c r="U74" s="7">
        <v>0</v>
      </c>
      <c r="V74" s="7">
        <v>0</v>
      </c>
    </row>
    <row r="75" spans="1:22" x14ac:dyDescent="0.35">
      <c r="B75" s="7">
        <v>4</v>
      </c>
      <c r="C75" s="7">
        <v>160</v>
      </c>
      <c r="D75" s="7">
        <v>0</v>
      </c>
      <c r="E75" s="7">
        <v>1</v>
      </c>
      <c r="F75" s="8">
        <v>0</v>
      </c>
      <c r="G75" s="7">
        <v>1</v>
      </c>
      <c r="H75" s="7">
        <v>0</v>
      </c>
      <c r="I75" s="7">
        <v>0</v>
      </c>
      <c r="J75" s="7">
        <v>0</v>
      </c>
      <c r="N75" s="7">
        <v>4</v>
      </c>
      <c r="O75" s="7">
        <v>160</v>
      </c>
      <c r="P75" s="7">
        <v>0</v>
      </c>
      <c r="Q75" s="7">
        <v>6</v>
      </c>
      <c r="R75" s="8">
        <v>0</v>
      </c>
      <c r="S75" s="7">
        <v>1</v>
      </c>
      <c r="T75" s="7">
        <v>0</v>
      </c>
      <c r="U75" s="7">
        <v>0</v>
      </c>
      <c r="V75" s="7">
        <v>0</v>
      </c>
    </row>
    <row r="76" spans="1:22" x14ac:dyDescent="0.35">
      <c r="B76" s="7">
        <v>6</v>
      </c>
      <c r="C76" s="7">
        <v>159</v>
      </c>
      <c r="D76" s="7">
        <v>0</v>
      </c>
      <c r="E76" s="7">
        <v>12</v>
      </c>
      <c r="F76" s="8">
        <v>0</v>
      </c>
      <c r="G76" s="7">
        <v>1</v>
      </c>
      <c r="H76" s="7">
        <v>0</v>
      </c>
      <c r="I76" s="7">
        <v>0</v>
      </c>
      <c r="J76" s="7">
        <v>0</v>
      </c>
      <c r="N76" s="7">
        <v>6</v>
      </c>
      <c r="O76" s="7">
        <v>154</v>
      </c>
      <c r="P76" s="7">
        <v>0</v>
      </c>
      <c r="Q76" s="7">
        <v>14</v>
      </c>
      <c r="R76" s="8">
        <v>0</v>
      </c>
      <c r="S76" s="7">
        <v>1</v>
      </c>
      <c r="T76" s="7">
        <v>0</v>
      </c>
      <c r="U76" s="7">
        <v>0</v>
      </c>
      <c r="V76" s="7">
        <v>0</v>
      </c>
    </row>
    <row r="77" spans="1:22" x14ac:dyDescent="0.35">
      <c r="B77" s="7">
        <v>8</v>
      </c>
      <c r="C77" s="7">
        <v>147</v>
      </c>
      <c r="D77" s="7">
        <v>1</v>
      </c>
      <c r="E77" s="7">
        <v>22</v>
      </c>
      <c r="F77" s="8">
        <v>6.7999999999999996E-3</v>
      </c>
      <c r="G77" s="7">
        <v>0.99299999999999999</v>
      </c>
      <c r="H77" s="7">
        <v>0</v>
      </c>
      <c r="I77" s="7">
        <v>7.0000000000000001E-3</v>
      </c>
      <c r="J77" s="7">
        <v>5.3999999999999999E-2</v>
      </c>
      <c r="N77" s="7">
        <v>8</v>
      </c>
      <c r="O77" s="7">
        <v>140</v>
      </c>
      <c r="P77" s="7">
        <v>1</v>
      </c>
      <c r="Q77" s="7">
        <v>6</v>
      </c>
      <c r="R77" s="8">
        <v>7.1000000000000004E-3</v>
      </c>
      <c r="S77" s="7">
        <v>0.99299999999999999</v>
      </c>
      <c r="T77" s="7">
        <v>0</v>
      </c>
      <c r="U77" s="7">
        <v>7.0000000000000001E-3</v>
      </c>
      <c r="V77" s="7">
        <v>5.7000000000000002E-2</v>
      </c>
    </row>
    <row r="78" spans="1:22" x14ac:dyDescent="0.35">
      <c r="B78" s="7">
        <v>10</v>
      </c>
      <c r="C78" s="7">
        <v>124</v>
      </c>
      <c r="D78" s="7">
        <v>10</v>
      </c>
      <c r="E78" s="7">
        <v>8</v>
      </c>
      <c r="F78" s="8">
        <v>8.6900000000000005E-2</v>
      </c>
      <c r="G78" s="7">
        <v>0.91300000000000003</v>
      </c>
      <c r="H78" s="7">
        <v>1E-3</v>
      </c>
      <c r="I78" s="7">
        <v>2.5000000000000001E-2</v>
      </c>
      <c r="J78" s="7">
        <v>0.85499999999999998</v>
      </c>
      <c r="N78" s="7">
        <v>10</v>
      </c>
      <c r="O78" s="7">
        <v>133</v>
      </c>
      <c r="P78" s="7">
        <v>3</v>
      </c>
      <c r="Q78" s="7">
        <v>7</v>
      </c>
      <c r="R78" s="8">
        <v>2.9499999999999998E-2</v>
      </c>
      <c r="S78" s="7">
        <v>0.97</v>
      </c>
      <c r="T78" s="7">
        <v>0</v>
      </c>
      <c r="U78" s="7">
        <v>1.4999999999999999E-2</v>
      </c>
      <c r="V78" s="7">
        <v>0.28100000000000003</v>
      </c>
    </row>
    <row r="79" spans="1:22" x14ac:dyDescent="0.35">
      <c r="B79" s="7">
        <v>12</v>
      </c>
      <c r="C79" s="7">
        <v>106</v>
      </c>
      <c r="D79" s="7">
        <v>26</v>
      </c>
      <c r="E79" s="7">
        <v>4</v>
      </c>
      <c r="F79" s="8">
        <v>0.31090000000000001</v>
      </c>
      <c r="G79" s="7">
        <v>0.68899999999999995</v>
      </c>
      <c r="H79" s="7">
        <v>2E-3</v>
      </c>
      <c r="I79" s="7">
        <v>4.2999999999999997E-2</v>
      </c>
      <c r="J79" s="7">
        <v>3.5430000000000001</v>
      </c>
      <c r="N79" s="7">
        <v>12</v>
      </c>
      <c r="O79" s="7">
        <v>123</v>
      </c>
      <c r="P79" s="7">
        <v>14</v>
      </c>
      <c r="Q79" s="7">
        <v>1</v>
      </c>
      <c r="R79" s="8">
        <v>0.14000000000000001</v>
      </c>
      <c r="S79" s="7">
        <v>0.86</v>
      </c>
      <c r="T79" s="7">
        <v>1E-3</v>
      </c>
      <c r="U79" s="7">
        <v>3.1E-2</v>
      </c>
      <c r="V79" s="7">
        <v>1.607</v>
      </c>
    </row>
    <row r="80" spans="1:22" x14ac:dyDescent="0.35">
      <c r="B80" s="7">
        <v>14</v>
      </c>
      <c r="C80" s="7">
        <v>76</v>
      </c>
      <c r="D80" s="7">
        <v>27</v>
      </c>
      <c r="E80" s="7">
        <v>1</v>
      </c>
      <c r="F80" s="8">
        <v>0.55569999999999997</v>
      </c>
      <c r="G80" s="7">
        <v>0.44400000000000001</v>
      </c>
      <c r="H80" s="7">
        <v>2E-3</v>
      </c>
      <c r="I80" s="7">
        <v>4.7E-2</v>
      </c>
      <c r="J80" s="7">
        <v>6.9710000000000001</v>
      </c>
      <c r="N80" s="7">
        <v>14</v>
      </c>
      <c r="O80" s="7">
        <v>108</v>
      </c>
      <c r="P80" s="7">
        <v>25</v>
      </c>
      <c r="Q80" s="7">
        <v>0</v>
      </c>
      <c r="R80" s="8">
        <v>0.33910000000000001</v>
      </c>
      <c r="S80" s="7">
        <v>0.66100000000000003</v>
      </c>
      <c r="T80" s="7">
        <v>2E-3</v>
      </c>
      <c r="U80" s="7">
        <v>4.2000000000000003E-2</v>
      </c>
      <c r="V80" s="7">
        <v>4.3940000000000001</v>
      </c>
    </row>
    <row r="81" spans="1:22" x14ac:dyDescent="0.35">
      <c r="B81" s="7">
        <v>16</v>
      </c>
      <c r="C81" s="7">
        <v>48</v>
      </c>
      <c r="D81" s="7">
        <v>18</v>
      </c>
      <c r="E81" s="7">
        <v>1</v>
      </c>
      <c r="F81" s="8">
        <v>0.72230000000000005</v>
      </c>
      <c r="G81" s="7">
        <v>0.27800000000000002</v>
      </c>
      <c r="H81" s="7">
        <v>2E-3</v>
      </c>
      <c r="I81" s="7">
        <v>4.2999999999999997E-2</v>
      </c>
      <c r="J81" s="7">
        <v>9.6359999999999992</v>
      </c>
      <c r="N81" s="7">
        <v>16</v>
      </c>
      <c r="O81" s="7">
        <v>83</v>
      </c>
      <c r="P81" s="7">
        <v>41</v>
      </c>
      <c r="Q81" s="7">
        <v>0</v>
      </c>
      <c r="R81" s="8">
        <v>0.66559999999999997</v>
      </c>
      <c r="S81" s="7">
        <v>0.33400000000000002</v>
      </c>
      <c r="T81" s="7">
        <v>2E-3</v>
      </c>
      <c r="U81" s="7">
        <v>4.2000000000000003E-2</v>
      </c>
      <c r="V81" s="7">
        <v>9.6170000000000009</v>
      </c>
    </row>
    <row r="82" spans="1:22" x14ac:dyDescent="0.35">
      <c r="B82" s="7">
        <v>18</v>
      </c>
      <c r="C82" s="7">
        <v>29</v>
      </c>
      <c r="D82" s="7">
        <v>17</v>
      </c>
      <c r="E82" s="7">
        <v>0</v>
      </c>
      <c r="F82" s="8">
        <v>0.8851</v>
      </c>
      <c r="G82" s="7">
        <v>0.115</v>
      </c>
      <c r="H82" s="7">
        <v>1E-3</v>
      </c>
      <c r="I82" s="7">
        <v>3.1E-2</v>
      </c>
      <c r="J82" s="7">
        <v>12.567</v>
      </c>
      <c r="N82" s="7">
        <v>18</v>
      </c>
      <c r="O82" s="7">
        <v>42</v>
      </c>
      <c r="P82" s="7">
        <v>29</v>
      </c>
      <c r="Q82" s="7">
        <v>0</v>
      </c>
      <c r="R82" s="8">
        <v>0.89649999999999996</v>
      </c>
      <c r="S82" s="7">
        <v>0.104</v>
      </c>
      <c r="T82" s="7">
        <v>1E-3</v>
      </c>
      <c r="U82" s="7">
        <v>2.7E-2</v>
      </c>
      <c r="V82" s="7">
        <v>13.773999999999999</v>
      </c>
    </row>
    <row r="83" spans="1:22" x14ac:dyDescent="0.35">
      <c r="B83" s="7">
        <v>20</v>
      </c>
      <c r="C83" s="7">
        <v>12</v>
      </c>
      <c r="D83" s="7">
        <v>7</v>
      </c>
      <c r="E83" s="7">
        <v>0</v>
      </c>
      <c r="F83" s="8">
        <v>0.95209999999999995</v>
      </c>
      <c r="G83" s="7">
        <v>4.8000000000000001E-2</v>
      </c>
      <c r="H83" s="7">
        <v>0</v>
      </c>
      <c r="I83" s="7">
        <v>2.1000000000000001E-2</v>
      </c>
      <c r="J83" s="7">
        <v>13.907</v>
      </c>
      <c r="N83" s="7">
        <v>20</v>
      </c>
      <c r="O83" s="7">
        <v>13</v>
      </c>
      <c r="P83" s="7">
        <v>8</v>
      </c>
      <c r="Q83" s="7">
        <v>0</v>
      </c>
      <c r="R83" s="8">
        <v>0.96020000000000005</v>
      </c>
      <c r="S83" s="7">
        <v>0.04</v>
      </c>
      <c r="T83" s="7">
        <v>0</v>
      </c>
      <c r="U83" s="7">
        <v>1.7000000000000001E-2</v>
      </c>
      <c r="V83" s="7">
        <v>15.048</v>
      </c>
    </row>
    <row r="84" spans="1:22" x14ac:dyDescent="0.35">
      <c r="B84" s="7">
        <v>22</v>
      </c>
      <c r="C84" s="7">
        <v>5</v>
      </c>
      <c r="D84" s="7">
        <v>4</v>
      </c>
      <c r="E84" s="7">
        <v>0</v>
      </c>
      <c r="F84" s="8">
        <v>0.99039999999999995</v>
      </c>
      <c r="G84" s="7">
        <v>0.01</v>
      </c>
      <c r="H84" s="7">
        <v>0</v>
      </c>
      <c r="I84" s="7">
        <v>0.01</v>
      </c>
      <c r="J84" s="7">
        <v>14.75</v>
      </c>
      <c r="N84" s="7">
        <v>22</v>
      </c>
      <c r="O84" s="7">
        <v>5</v>
      </c>
      <c r="P84" s="7">
        <v>5</v>
      </c>
      <c r="Q84" s="7">
        <v>0</v>
      </c>
      <c r="R84" s="8">
        <v>1</v>
      </c>
      <c r="S84" s="7">
        <v>0</v>
      </c>
      <c r="T84" s="7">
        <v>0</v>
      </c>
      <c r="U84" s="7">
        <v>0</v>
      </c>
      <c r="V84" s="7">
        <v>15.923999999999999</v>
      </c>
    </row>
    <row r="85" spans="1:22" x14ac:dyDescent="0.35">
      <c r="B85" s="7">
        <v>24</v>
      </c>
      <c r="C85" s="7">
        <v>1</v>
      </c>
      <c r="D85" s="7">
        <v>1</v>
      </c>
      <c r="E85" s="7">
        <v>0</v>
      </c>
      <c r="F85" s="8">
        <v>1</v>
      </c>
      <c r="G85" s="7">
        <v>0</v>
      </c>
      <c r="H85" s="7">
        <v>0</v>
      </c>
      <c r="I85" s="7">
        <v>0</v>
      </c>
      <c r="J85" s="7">
        <v>14.98</v>
      </c>
      <c r="N85" s="7"/>
      <c r="O85" s="8"/>
      <c r="P85" s="7"/>
      <c r="Q85" s="7"/>
      <c r="R85" s="7"/>
      <c r="S85" s="7"/>
      <c r="T85" s="7"/>
      <c r="U85" s="7"/>
    </row>
    <row r="86" spans="1:22" x14ac:dyDescent="0.35">
      <c r="E86" s="7"/>
      <c r="F86" s="8"/>
      <c r="G86" s="7"/>
      <c r="H86" s="7"/>
      <c r="I86" s="7"/>
      <c r="J86" s="7"/>
      <c r="N86" s="7"/>
      <c r="O86" s="8"/>
      <c r="P86" s="7"/>
      <c r="Q86" s="7"/>
      <c r="R86" s="7"/>
      <c r="S86" s="7"/>
      <c r="T86" s="7"/>
      <c r="U86" s="7"/>
    </row>
    <row r="88" spans="1:22" x14ac:dyDescent="0.35">
      <c r="A88" t="s">
        <v>173</v>
      </c>
      <c r="B88" s="7"/>
      <c r="E88" s="7"/>
      <c r="F88" s="8"/>
      <c r="G88" s="7"/>
      <c r="H88" s="7"/>
      <c r="I88" s="7"/>
      <c r="J88" s="7"/>
      <c r="M88" t="s">
        <v>173</v>
      </c>
      <c r="N88" s="7"/>
      <c r="O88" s="8"/>
      <c r="P88" s="7"/>
      <c r="Q88" s="7"/>
      <c r="R88" s="7"/>
      <c r="S88" s="7"/>
      <c r="T88" s="7"/>
      <c r="U88" s="7"/>
    </row>
    <row r="89" spans="1:22" ht="37.5" x14ac:dyDescent="0.35">
      <c r="B89" s="7" t="s">
        <v>160</v>
      </c>
      <c r="C89" s="7" t="s">
        <v>161</v>
      </c>
      <c r="D89" s="7" t="s">
        <v>162</v>
      </c>
      <c r="E89" s="7" t="s">
        <v>163</v>
      </c>
      <c r="F89" s="7" t="s">
        <v>164</v>
      </c>
      <c r="G89" s="7" t="s">
        <v>165</v>
      </c>
      <c r="H89" s="7" t="s">
        <v>166</v>
      </c>
      <c r="I89" s="7" t="s">
        <v>167</v>
      </c>
      <c r="J89" s="7" t="s">
        <v>168</v>
      </c>
      <c r="N89" s="7" t="s">
        <v>160</v>
      </c>
      <c r="O89" s="7" t="s">
        <v>161</v>
      </c>
      <c r="P89" s="7" t="s">
        <v>162</v>
      </c>
      <c r="Q89" s="7" t="s">
        <v>163</v>
      </c>
      <c r="R89" s="7" t="s">
        <v>164</v>
      </c>
      <c r="S89" s="7" t="s">
        <v>165</v>
      </c>
      <c r="T89" s="7" t="s">
        <v>166</v>
      </c>
      <c r="U89" s="7" t="s">
        <v>167</v>
      </c>
      <c r="V89" s="7" t="s">
        <v>168</v>
      </c>
    </row>
    <row r="90" spans="1:22" x14ac:dyDescent="0.35">
      <c r="B90" s="7">
        <v>0</v>
      </c>
      <c r="C90" s="7">
        <v>160</v>
      </c>
      <c r="D90" s="7">
        <v>0</v>
      </c>
      <c r="E90" s="7">
        <v>0</v>
      </c>
      <c r="F90" s="8">
        <v>0</v>
      </c>
      <c r="G90" s="7">
        <v>1</v>
      </c>
      <c r="H90" s="7">
        <v>0</v>
      </c>
      <c r="I90" s="7">
        <v>0</v>
      </c>
      <c r="J90" s="7">
        <v>0</v>
      </c>
      <c r="N90" s="7">
        <v>0</v>
      </c>
      <c r="O90" s="7">
        <v>160</v>
      </c>
      <c r="P90" s="7">
        <v>0</v>
      </c>
      <c r="Q90" s="7">
        <v>0</v>
      </c>
      <c r="R90" s="8">
        <v>0</v>
      </c>
      <c r="S90" s="7">
        <v>1</v>
      </c>
      <c r="T90" s="7">
        <v>0</v>
      </c>
      <c r="U90" s="7">
        <v>0</v>
      </c>
      <c r="V90" s="7">
        <v>0</v>
      </c>
    </row>
    <row r="91" spans="1:22" x14ac:dyDescent="0.35">
      <c r="B91" s="7">
        <v>2</v>
      </c>
      <c r="C91" s="7">
        <v>160</v>
      </c>
      <c r="D91" s="7">
        <v>0</v>
      </c>
      <c r="E91" s="7">
        <v>0</v>
      </c>
      <c r="F91" s="8">
        <v>0</v>
      </c>
      <c r="G91" s="7">
        <v>1</v>
      </c>
      <c r="H91" s="7">
        <v>0</v>
      </c>
      <c r="I91" s="7">
        <v>0</v>
      </c>
      <c r="J91" s="7">
        <v>0</v>
      </c>
      <c r="N91" s="7">
        <v>2</v>
      </c>
      <c r="O91" s="7">
        <v>160</v>
      </c>
      <c r="P91" s="7">
        <v>0</v>
      </c>
      <c r="Q91" s="7">
        <v>0</v>
      </c>
      <c r="R91" s="8">
        <v>0</v>
      </c>
      <c r="S91" s="7">
        <v>1</v>
      </c>
      <c r="T91" s="7">
        <v>0</v>
      </c>
      <c r="U91" s="7">
        <v>0</v>
      </c>
      <c r="V91" s="7">
        <v>0</v>
      </c>
    </row>
    <row r="92" spans="1:22" x14ac:dyDescent="0.35">
      <c r="B92" s="7">
        <v>4</v>
      </c>
      <c r="C92" s="7">
        <v>160</v>
      </c>
      <c r="D92" s="7">
        <v>0</v>
      </c>
      <c r="E92" s="7">
        <v>23</v>
      </c>
      <c r="F92" s="8">
        <v>0</v>
      </c>
      <c r="G92" s="7">
        <v>1</v>
      </c>
      <c r="H92" s="7">
        <v>0</v>
      </c>
      <c r="I92" s="7">
        <v>0</v>
      </c>
      <c r="J92" s="7">
        <v>0</v>
      </c>
      <c r="N92" s="7">
        <v>4</v>
      </c>
      <c r="O92" s="7">
        <v>160</v>
      </c>
      <c r="P92" s="7">
        <v>0</v>
      </c>
      <c r="Q92" s="7">
        <v>17</v>
      </c>
      <c r="R92" s="8">
        <v>0</v>
      </c>
      <c r="S92" s="7">
        <v>1</v>
      </c>
      <c r="T92" s="7">
        <v>0</v>
      </c>
      <c r="U92" s="7">
        <v>0</v>
      </c>
      <c r="V92" s="7">
        <v>0</v>
      </c>
    </row>
    <row r="93" spans="1:22" x14ac:dyDescent="0.35">
      <c r="B93" s="7">
        <v>6</v>
      </c>
      <c r="C93" s="7">
        <v>137</v>
      </c>
      <c r="D93" s="7">
        <v>0</v>
      </c>
      <c r="E93" s="7">
        <v>16</v>
      </c>
      <c r="F93" s="8">
        <v>0</v>
      </c>
      <c r="G93" s="7">
        <v>1</v>
      </c>
      <c r="H93" s="7">
        <v>0</v>
      </c>
      <c r="I93" s="7">
        <v>0</v>
      </c>
      <c r="J93" s="7">
        <v>0</v>
      </c>
      <c r="N93" s="7">
        <v>6</v>
      </c>
      <c r="O93" s="7">
        <v>143</v>
      </c>
      <c r="P93" s="7">
        <v>0</v>
      </c>
      <c r="Q93" s="7">
        <v>14</v>
      </c>
      <c r="R93" s="8">
        <v>0</v>
      </c>
      <c r="S93" s="7">
        <v>1</v>
      </c>
      <c r="T93" s="7">
        <v>0</v>
      </c>
      <c r="U93" s="7">
        <v>0</v>
      </c>
      <c r="V93" s="7">
        <v>0</v>
      </c>
    </row>
    <row r="94" spans="1:22" x14ac:dyDescent="0.35">
      <c r="B94" s="7">
        <v>8</v>
      </c>
      <c r="C94" s="7">
        <v>121</v>
      </c>
      <c r="D94" s="7">
        <v>0</v>
      </c>
      <c r="E94" s="7">
        <v>15</v>
      </c>
      <c r="F94" s="8">
        <v>0</v>
      </c>
      <c r="G94" s="7">
        <v>1</v>
      </c>
      <c r="H94" s="7">
        <v>0</v>
      </c>
      <c r="I94" s="7">
        <v>0</v>
      </c>
      <c r="J94" s="7">
        <v>0</v>
      </c>
      <c r="N94" s="7">
        <v>8</v>
      </c>
      <c r="O94" s="7">
        <v>129</v>
      </c>
      <c r="P94" s="7">
        <v>0</v>
      </c>
      <c r="Q94" s="7">
        <v>22</v>
      </c>
      <c r="R94" s="8">
        <v>0</v>
      </c>
      <c r="S94" s="7">
        <v>1</v>
      </c>
      <c r="T94" s="7">
        <v>0</v>
      </c>
      <c r="U94" s="7">
        <v>0</v>
      </c>
      <c r="V94" s="7">
        <v>0</v>
      </c>
    </row>
    <row r="95" spans="1:22" x14ac:dyDescent="0.35">
      <c r="B95" s="7">
        <v>10</v>
      </c>
      <c r="C95" s="7">
        <v>106</v>
      </c>
      <c r="D95" s="7">
        <v>10</v>
      </c>
      <c r="E95" s="7">
        <v>5</v>
      </c>
      <c r="F95" s="8">
        <v>9.4299999999999995E-2</v>
      </c>
      <c r="G95" s="7">
        <v>0.90600000000000003</v>
      </c>
      <c r="H95" s="7">
        <v>1E-3</v>
      </c>
      <c r="I95" s="7">
        <v>2.8000000000000001E-2</v>
      </c>
      <c r="J95" s="7">
        <v>0.94299999999999995</v>
      </c>
      <c r="N95" s="7">
        <v>10</v>
      </c>
      <c r="O95" s="7">
        <v>107</v>
      </c>
      <c r="P95" s="7">
        <v>2</v>
      </c>
      <c r="Q95" s="7">
        <v>6</v>
      </c>
      <c r="R95" s="8">
        <v>1.8700000000000001E-2</v>
      </c>
      <c r="S95" s="7">
        <v>0.98099999999999998</v>
      </c>
      <c r="T95" s="7">
        <v>0</v>
      </c>
      <c r="U95" s="7">
        <v>1.2999999999999999E-2</v>
      </c>
      <c r="V95" s="7">
        <v>0.187</v>
      </c>
    </row>
    <row r="96" spans="1:22" x14ac:dyDescent="0.35">
      <c r="B96" s="7">
        <v>12</v>
      </c>
      <c r="C96" s="7">
        <v>91</v>
      </c>
      <c r="D96" s="7">
        <v>21</v>
      </c>
      <c r="E96" s="7">
        <v>11</v>
      </c>
      <c r="F96" s="8">
        <v>0.30330000000000001</v>
      </c>
      <c r="G96" s="7">
        <v>0.69699999999999995</v>
      </c>
      <c r="H96" s="7">
        <v>2E-3</v>
      </c>
      <c r="I96" s="7">
        <v>4.5999999999999999E-2</v>
      </c>
      <c r="J96" s="7">
        <v>3.4510000000000001</v>
      </c>
      <c r="N96" s="7">
        <v>12</v>
      </c>
      <c r="O96" s="7">
        <v>99</v>
      </c>
      <c r="P96" s="7">
        <v>13</v>
      </c>
      <c r="Q96" s="7">
        <v>2</v>
      </c>
      <c r="R96" s="8">
        <v>0.14760000000000001</v>
      </c>
      <c r="S96" s="7">
        <v>0.85199999999999998</v>
      </c>
      <c r="T96" s="7">
        <v>1E-3</v>
      </c>
      <c r="U96" s="7">
        <v>3.5000000000000003E-2</v>
      </c>
      <c r="V96" s="7">
        <v>1.7330000000000001</v>
      </c>
    </row>
    <row r="97" spans="1:22" x14ac:dyDescent="0.35">
      <c r="B97" s="7">
        <v>14</v>
      </c>
      <c r="C97" s="7">
        <v>59</v>
      </c>
      <c r="D97" s="7">
        <v>25</v>
      </c>
      <c r="E97" s="7">
        <v>0</v>
      </c>
      <c r="F97" s="8">
        <v>0.59850000000000003</v>
      </c>
      <c r="G97" s="7">
        <v>0.40100000000000002</v>
      </c>
      <c r="H97" s="7">
        <v>3.0000000000000001E-3</v>
      </c>
      <c r="I97" s="7">
        <v>5.1999999999999998E-2</v>
      </c>
      <c r="J97" s="7">
        <v>7.5839999999999996</v>
      </c>
      <c r="N97" s="7">
        <v>14</v>
      </c>
      <c r="O97" s="7">
        <v>84</v>
      </c>
      <c r="P97" s="7">
        <v>15</v>
      </c>
      <c r="Q97" s="7">
        <v>0</v>
      </c>
      <c r="R97" s="8">
        <v>0.29980000000000001</v>
      </c>
      <c r="S97" s="7">
        <v>0.7</v>
      </c>
      <c r="T97" s="7">
        <v>2E-3</v>
      </c>
      <c r="U97" s="7">
        <v>4.5999999999999999E-2</v>
      </c>
      <c r="V97" s="7">
        <v>3.8639999999999999</v>
      </c>
    </row>
    <row r="98" spans="1:22" x14ac:dyDescent="0.35">
      <c r="B98" s="7">
        <v>16</v>
      </c>
      <c r="C98" s="7">
        <v>34</v>
      </c>
      <c r="D98" s="7">
        <v>15</v>
      </c>
      <c r="E98" s="7">
        <v>0</v>
      </c>
      <c r="F98" s="8">
        <v>0.77569999999999995</v>
      </c>
      <c r="G98" s="7">
        <v>0.224</v>
      </c>
      <c r="H98" s="7">
        <v>2E-3</v>
      </c>
      <c r="I98" s="7">
        <v>4.4999999999999998E-2</v>
      </c>
      <c r="J98" s="7">
        <v>10.417999999999999</v>
      </c>
      <c r="N98" s="7">
        <v>16</v>
      </c>
      <c r="O98" s="7">
        <v>69</v>
      </c>
      <c r="P98" s="7">
        <v>29</v>
      </c>
      <c r="Q98" s="7">
        <v>0</v>
      </c>
      <c r="R98" s="8">
        <v>0.59409999999999996</v>
      </c>
      <c r="S98" s="7">
        <v>0.40600000000000003</v>
      </c>
      <c r="T98" s="7">
        <v>2E-3</v>
      </c>
      <c r="U98" s="7">
        <v>4.9000000000000002E-2</v>
      </c>
      <c r="V98" s="7">
        <v>8.5730000000000004</v>
      </c>
    </row>
    <row r="99" spans="1:22" x14ac:dyDescent="0.35">
      <c r="B99" s="7">
        <v>18</v>
      </c>
      <c r="C99" s="7">
        <v>19</v>
      </c>
      <c r="D99" s="7">
        <v>11</v>
      </c>
      <c r="E99" s="7">
        <v>0</v>
      </c>
      <c r="F99" s="8">
        <v>0.90549999999999997</v>
      </c>
      <c r="G99" s="7">
        <v>9.4E-2</v>
      </c>
      <c r="H99" s="7">
        <v>1E-3</v>
      </c>
      <c r="I99" s="7">
        <v>3.2000000000000001E-2</v>
      </c>
      <c r="J99" s="7">
        <v>12.756</v>
      </c>
      <c r="N99" s="7">
        <v>18</v>
      </c>
      <c r="O99" s="7">
        <v>40</v>
      </c>
      <c r="P99" s="7">
        <v>26</v>
      </c>
      <c r="Q99" s="7">
        <v>0</v>
      </c>
      <c r="R99" s="8">
        <v>0.8579</v>
      </c>
      <c r="S99" s="7">
        <v>0.14199999999999999</v>
      </c>
      <c r="T99" s="7">
        <v>1E-3</v>
      </c>
      <c r="U99" s="7">
        <v>3.5000000000000003E-2</v>
      </c>
      <c r="V99" s="7">
        <v>13.321999999999999</v>
      </c>
    </row>
    <row r="100" spans="1:22" x14ac:dyDescent="0.35">
      <c r="B100" s="7">
        <v>20</v>
      </c>
      <c r="C100" s="7">
        <v>8</v>
      </c>
      <c r="D100" s="7">
        <v>6</v>
      </c>
      <c r="E100" s="7">
        <v>0</v>
      </c>
      <c r="F100" s="8">
        <v>0.97640000000000005</v>
      </c>
      <c r="G100" s="7">
        <v>2.4E-2</v>
      </c>
      <c r="H100" s="7">
        <v>0</v>
      </c>
      <c r="I100" s="7">
        <v>1.6E-2</v>
      </c>
      <c r="J100" s="7">
        <v>14.173</v>
      </c>
      <c r="N100" s="7">
        <v>20</v>
      </c>
      <c r="O100" s="7">
        <v>14</v>
      </c>
      <c r="P100" s="7">
        <v>10</v>
      </c>
      <c r="Q100" s="7">
        <v>0</v>
      </c>
      <c r="R100" s="8">
        <v>0.95940000000000003</v>
      </c>
      <c r="S100" s="7">
        <v>4.1000000000000002E-2</v>
      </c>
      <c r="T100" s="7">
        <v>0</v>
      </c>
      <c r="U100" s="7">
        <v>0.02</v>
      </c>
      <c r="V100" s="7">
        <v>15.352</v>
      </c>
    </row>
    <row r="101" spans="1:22" x14ac:dyDescent="0.35">
      <c r="B101" s="7">
        <v>22</v>
      </c>
      <c r="C101" s="7">
        <v>2</v>
      </c>
      <c r="D101" s="7">
        <v>2</v>
      </c>
      <c r="E101" s="7">
        <v>0</v>
      </c>
      <c r="F101" s="8">
        <v>1</v>
      </c>
      <c r="G101" s="7">
        <v>0</v>
      </c>
      <c r="H101" s="7">
        <v>0</v>
      </c>
      <c r="I101" s="7">
        <v>0</v>
      </c>
      <c r="J101" s="7">
        <v>14.692</v>
      </c>
      <c r="N101" s="7">
        <v>22</v>
      </c>
      <c r="O101" s="7">
        <v>4</v>
      </c>
      <c r="P101" s="7">
        <v>3</v>
      </c>
      <c r="Q101" s="7">
        <v>0</v>
      </c>
      <c r="R101" s="8">
        <v>0.9899</v>
      </c>
      <c r="S101" s="7">
        <v>0.01</v>
      </c>
      <c r="T101" s="7">
        <v>0</v>
      </c>
      <c r="U101" s="7">
        <v>0.01</v>
      </c>
      <c r="V101" s="7">
        <v>16.021999999999998</v>
      </c>
    </row>
    <row r="102" spans="1:22" x14ac:dyDescent="0.35">
      <c r="C102" s="7"/>
      <c r="D102" s="7"/>
      <c r="E102" s="7"/>
      <c r="F102" s="7"/>
      <c r="G102" s="8"/>
      <c r="H102" s="7"/>
      <c r="I102" s="7"/>
      <c r="J102" s="7"/>
      <c r="N102" s="7">
        <v>24</v>
      </c>
      <c r="O102" s="7">
        <v>1</v>
      </c>
      <c r="P102" s="7">
        <v>1</v>
      </c>
      <c r="Q102" s="7">
        <v>0</v>
      </c>
      <c r="R102" s="8">
        <v>1</v>
      </c>
      <c r="S102" s="7">
        <v>0</v>
      </c>
      <c r="T102" s="7">
        <v>0</v>
      </c>
      <c r="U102" s="7">
        <v>0</v>
      </c>
      <c r="V102" s="7">
        <v>16.265000000000001</v>
      </c>
    </row>
    <row r="103" spans="1:22" x14ac:dyDescent="0.35">
      <c r="C103" s="7"/>
      <c r="D103" s="7"/>
      <c r="E103" s="7"/>
      <c r="F103" s="8"/>
      <c r="G103" s="7"/>
      <c r="H103" s="7"/>
      <c r="I103" s="7"/>
      <c r="J103" s="7"/>
      <c r="N103" s="7"/>
      <c r="O103" s="8"/>
      <c r="P103" s="7"/>
      <c r="Q103" s="7"/>
      <c r="R103" s="7"/>
      <c r="S103" s="7"/>
    </row>
    <row r="105" spans="1:22" x14ac:dyDescent="0.35">
      <c r="A105" t="s">
        <v>174</v>
      </c>
      <c r="C105" s="7"/>
      <c r="D105" s="7"/>
      <c r="E105" s="7"/>
      <c r="F105" s="8"/>
      <c r="G105" s="7"/>
      <c r="H105" s="7"/>
      <c r="I105" s="7"/>
      <c r="J105" s="7"/>
      <c r="M105" t="s">
        <v>174</v>
      </c>
      <c r="N105" s="7"/>
      <c r="O105" s="8"/>
      <c r="P105" s="7"/>
      <c r="Q105" s="7"/>
      <c r="R105" s="7"/>
      <c r="S105" s="7"/>
      <c r="T105" s="7"/>
      <c r="U105" s="7"/>
    </row>
    <row r="106" spans="1:22" ht="37.5" x14ac:dyDescent="0.35">
      <c r="A106" s="7"/>
      <c r="B106" s="7" t="s">
        <v>160</v>
      </c>
      <c r="C106" s="7" t="s">
        <v>161</v>
      </c>
      <c r="D106" s="7" t="s">
        <v>162</v>
      </c>
      <c r="E106" s="7" t="s">
        <v>163</v>
      </c>
      <c r="F106" s="7" t="s">
        <v>164</v>
      </c>
      <c r="G106" s="7" t="s">
        <v>165</v>
      </c>
      <c r="H106" s="7" t="s">
        <v>166</v>
      </c>
      <c r="I106" s="7" t="s">
        <v>167</v>
      </c>
      <c r="J106" s="7" t="s">
        <v>168</v>
      </c>
      <c r="M106" s="7"/>
      <c r="N106" s="7" t="s">
        <v>160</v>
      </c>
      <c r="O106" s="7" t="s">
        <v>161</v>
      </c>
      <c r="P106" s="7" t="s">
        <v>162</v>
      </c>
      <c r="Q106" s="7" t="s">
        <v>163</v>
      </c>
      <c r="R106" s="7" t="s">
        <v>164</v>
      </c>
      <c r="S106" s="7" t="s">
        <v>165</v>
      </c>
      <c r="T106" s="7" t="s">
        <v>166</v>
      </c>
      <c r="U106" s="7" t="s">
        <v>167</v>
      </c>
      <c r="V106" s="7" t="s">
        <v>168</v>
      </c>
    </row>
    <row r="107" spans="1:22" x14ac:dyDescent="0.35">
      <c r="A107" s="7"/>
      <c r="B107" s="7">
        <v>0</v>
      </c>
      <c r="C107" s="7">
        <v>160</v>
      </c>
      <c r="D107" s="7">
        <v>0</v>
      </c>
      <c r="E107" s="7">
        <v>0</v>
      </c>
      <c r="F107" s="8">
        <v>0</v>
      </c>
      <c r="G107" s="7">
        <v>1</v>
      </c>
      <c r="H107" s="7">
        <v>0</v>
      </c>
      <c r="I107" s="7">
        <v>0</v>
      </c>
      <c r="J107" s="7">
        <v>0</v>
      </c>
      <c r="M107" s="7"/>
      <c r="N107" s="7">
        <v>0</v>
      </c>
      <c r="O107" s="7">
        <v>160</v>
      </c>
      <c r="P107" s="7">
        <v>0</v>
      </c>
      <c r="Q107" s="7">
        <v>0</v>
      </c>
      <c r="R107" s="8">
        <v>0</v>
      </c>
      <c r="S107" s="7">
        <v>1</v>
      </c>
      <c r="T107" s="7">
        <v>0</v>
      </c>
      <c r="U107" s="7">
        <v>0</v>
      </c>
      <c r="V107" s="7">
        <v>0</v>
      </c>
    </row>
    <row r="108" spans="1:22" x14ac:dyDescent="0.35">
      <c r="A108" s="7"/>
      <c r="B108" s="7">
        <v>2</v>
      </c>
      <c r="C108" s="7">
        <v>160</v>
      </c>
      <c r="D108" s="7">
        <v>0</v>
      </c>
      <c r="E108" s="7">
        <v>0</v>
      </c>
      <c r="F108" s="8">
        <v>0</v>
      </c>
      <c r="G108" s="7">
        <v>1</v>
      </c>
      <c r="H108" s="7">
        <v>0</v>
      </c>
      <c r="I108" s="7">
        <v>0</v>
      </c>
      <c r="J108" s="7">
        <v>0</v>
      </c>
      <c r="M108" s="7"/>
      <c r="N108" s="7">
        <v>2</v>
      </c>
      <c r="O108" s="7">
        <v>160</v>
      </c>
      <c r="P108" s="7">
        <v>0</v>
      </c>
      <c r="Q108" s="7">
        <v>0</v>
      </c>
      <c r="R108" s="8">
        <v>0</v>
      </c>
      <c r="S108" s="7">
        <v>1</v>
      </c>
      <c r="T108" s="7">
        <v>0</v>
      </c>
      <c r="U108" s="7">
        <v>0</v>
      </c>
      <c r="V108" s="7">
        <v>0</v>
      </c>
    </row>
    <row r="109" spans="1:22" x14ac:dyDescent="0.35">
      <c r="A109" s="7"/>
      <c r="B109" s="7">
        <v>4</v>
      </c>
      <c r="C109" s="7">
        <v>160</v>
      </c>
      <c r="D109" s="7">
        <v>0</v>
      </c>
      <c r="E109" s="7">
        <v>7</v>
      </c>
      <c r="F109" s="8">
        <v>0</v>
      </c>
      <c r="G109" s="7">
        <v>1</v>
      </c>
      <c r="H109" s="7">
        <v>0</v>
      </c>
      <c r="I109" s="7">
        <v>0</v>
      </c>
      <c r="J109" s="7">
        <v>0</v>
      </c>
      <c r="M109" s="7"/>
      <c r="N109" s="7">
        <v>4</v>
      </c>
      <c r="O109" s="7">
        <v>160</v>
      </c>
      <c r="P109" s="7">
        <v>0</v>
      </c>
      <c r="Q109" s="7">
        <v>8</v>
      </c>
      <c r="R109" s="8">
        <v>0</v>
      </c>
      <c r="S109" s="7">
        <v>1</v>
      </c>
      <c r="T109" s="7">
        <v>0</v>
      </c>
      <c r="U109" s="7">
        <v>0</v>
      </c>
      <c r="V109" s="7">
        <v>0</v>
      </c>
    </row>
    <row r="110" spans="1:22" x14ac:dyDescent="0.35">
      <c r="A110" s="7"/>
      <c r="B110" s="7">
        <v>6</v>
      </c>
      <c r="C110" s="7">
        <v>153</v>
      </c>
      <c r="D110" s="7">
        <v>0</v>
      </c>
      <c r="E110" s="7">
        <v>17</v>
      </c>
      <c r="F110" s="8">
        <v>0</v>
      </c>
      <c r="G110" s="7">
        <v>1</v>
      </c>
      <c r="H110" s="7">
        <v>0</v>
      </c>
      <c r="I110" s="7">
        <v>0</v>
      </c>
      <c r="J110" s="7">
        <v>0</v>
      </c>
      <c r="M110" s="7"/>
      <c r="N110" s="7">
        <v>6</v>
      </c>
      <c r="O110" s="7">
        <v>152</v>
      </c>
      <c r="P110" s="7">
        <v>0</v>
      </c>
      <c r="Q110" s="7">
        <v>15</v>
      </c>
      <c r="R110" s="8">
        <v>0</v>
      </c>
      <c r="S110" s="7">
        <v>1</v>
      </c>
      <c r="T110" s="7">
        <v>0</v>
      </c>
      <c r="U110" s="7">
        <v>0</v>
      </c>
      <c r="V110" s="7">
        <v>0</v>
      </c>
    </row>
    <row r="111" spans="1:22" x14ac:dyDescent="0.35">
      <c r="A111" s="7"/>
      <c r="B111" s="7">
        <v>8</v>
      </c>
      <c r="C111" s="7">
        <v>136</v>
      </c>
      <c r="D111" s="7">
        <v>2</v>
      </c>
      <c r="E111" s="7">
        <v>30</v>
      </c>
      <c r="F111" s="8">
        <v>1.47E-2</v>
      </c>
      <c r="G111" s="7">
        <v>0.98499999999999999</v>
      </c>
      <c r="H111" s="7">
        <v>0</v>
      </c>
      <c r="I111" s="7">
        <v>0.01</v>
      </c>
      <c r="J111" s="7">
        <v>0.11799999999999999</v>
      </c>
      <c r="M111" s="7"/>
      <c r="N111" s="7">
        <v>8</v>
      </c>
      <c r="O111" s="7">
        <v>137</v>
      </c>
      <c r="P111" s="7">
        <v>0</v>
      </c>
      <c r="Q111" s="7">
        <v>12</v>
      </c>
      <c r="R111" s="8">
        <v>0</v>
      </c>
      <c r="S111" s="7">
        <v>1</v>
      </c>
      <c r="T111" s="7">
        <v>0</v>
      </c>
      <c r="U111" s="7">
        <v>0</v>
      </c>
      <c r="V111" s="7">
        <v>0</v>
      </c>
    </row>
    <row r="112" spans="1:22" x14ac:dyDescent="0.35">
      <c r="A112" s="7"/>
      <c r="B112" s="7">
        <v>10</v>
      </c>
      <c r="C112" s="7">
        <v>104</v>
      </c>
      <c r="D112" s="7">
        <v>4</v>
      </c>
      <c r="E112" s="7">
        <v>11</v>
      </c>
      <c r="F112" s="8">
        <v>5.2600000000000001E-2</v>
      </c>
      <c r="G112" s="7">
        <v>0.94699999999999995</v>
      </c>
      <c r="H112" s="7">
        <v>0</v>
      </c>
      <c r="I112" s="7">
        <v>2.1000000000000001E-2</v>
      </c>
      <c r="J112" s="7">
        <v>0.497</v>
      </c>
      <c r="M112" s="7"/>
      <c r="N112" s="7">
        <v>10</v>
      </c>
      <c r="O112" s="7">
        <v>125</v>
      </c>
      <c r="P112" s="7">
        <v>5</v>
      </c>
      <c r="Q112" s="7">
        <v>3</v>
      </c>
      <c r="R112" s="8">
        <v>0.04</v>
      </c>
      <c r="S112" s="7">
        <v>0.96</v>
      </c>
      <c r="T112" s="7">
        <v>0</v>
      </c>
      <c r="U112" s="7">
        <v>1.7999999999999999E-2</v>
      </c>
      <c r="V112" s="7">
        <v>0.4</v>
      </c>
    </row>
    <row r="113" spans="1:22" x14ac:dyDescent="0.35">
      <c r="A113" s="7"/>
      <c r="B113" s="7">
        <v>12</v>
      </c>
      <c r="C113" s="7">
        <v>89</v>
      </c>
      <c r="D113" s="7">
        <v>19</v>
      </c>
      <c r="E113" s="7">
        <v>4</v>
      </c>
      <c r="F113" s="8">
        <v>0.25490000000000002</v>
      </c>
      <c r="G113" s="7">
        <v>0.745</v>
      </c>
      <c r="H113" s="7">
        <v>2E-3</v>
      </c>
      <c r="I113" s="7">
        <v>4.3999999999999997E-2</v>
      </c>
      <c r="J113" s="7">
        <v>2.9239999999999999</v>
      </c>
      <c r="M113" s="7"/>
      <c r="N113" s="7">
        <v>12</v>
      </c>
      <c r="O113" s="7">
        <v>117</v>
      </c>
      <c r="P113" s="7">
        <v>12</v>
      </c>
      <c r="Q113" s="7">
        <v>2</v>
      </c>
      <c r="R113" s="8">
        <v>0.13850000000000001</v>
      </c>
      <c r="S113" s="7">
        <v>0.86199999999999999</v>
      </c>
      <c r="T113" s="7">
        <v>1E-3</v>
      </c>
      <c r="U113" s="7">
        <v>3.1E-2</v>
      </c>
      <c r="V113" s="7">
        <v>1.5820000000000001</v>
      </c>
    </row>
    <row r="114" spans="1:22" x14ac:dyDescent="0.35">
      <c r="B114" s="7">
        <v>14</v>
      </c>
      <c r="C114" s="7">
        <v>66</v>
      </c>
      <c r="D114" s="7">
        <v>16</v>
      </c>
      <c r="E114" s="7">
        <v>0</v>
      </c>
      <c r="F114" s="8">
        <v>0.4355</v>
      </c>
      <c r="G114" s="7">
        <v>0.56499999999999995</v>
      </c>
      <c r="H114" s="7">
        <v>3.0000000000000001E-3</v>
      </c>
      <c r="I114" s="7">
        <v>5.1999999999999998E-2</v>
      </c>
      <c r="J114" s="7">
        <v>5.4530000000000003</v>
      </c>
      <c r="N114" s="7">
        <v>14</v>
      </c>
      <c r="O114" s="7">
        <v>103</v>
      </c>
      <c r="P114" s="7">
        <v>17</v>
      </c>
      <c r="Q114" s="7">
        <v>1</v>
      </c>
      <c r="R114" s="8">
        <v>0.28070000000000001</v>
      </c>
      <c r="S114" s="7">
        <v>0.71899999999999997</v>
      </c>
      <c r="T114" s="7">
        <v>2E-3</v>
      </c>
      <c r="U114" s="7">
        <v>4.1000000000000002E-2</v>
      </c>
      <c r="V114" s="7">
        <v>3.5720000000000001</v>
      </c>
    </row>
    <row r="115" spans="1:22" x14ac:dyDescent="0.35">
      <c r="B115" s="7">
        <v>16</v>
      </c>
      <c r="C115" s="7">
        <v>50</v>
      </c>
      <c r="D115" s="7">
        <v>21</v>
      </c>
      <c r="E115" s="7">
        <v>0</v>
      </c>
      <c r="F115" s="8">
        <v>0.67259999999999998</v>
      </c>
      <c r="G115" s="7">
        <v>0.32700000000000001</v>
      </c>
      <c r="H115" s="7">
        <v>2E-3</v>
      </c>
      <c r="I115" s="7">
        <v>0.05</v>
      </c>
      <c r="J115" s="7">
        <v>9.2460000000000004</v>
      </c>
      <c r="N115" s="7">
        <v>16</v>
      </c>
      <c r="O115" s="7">
        <v>85</v>
      </c>
      <c r="P115" s="7">
        <v>29</v>
      </c>
      <c r="Q115" s="7">
        <v>0</v>
      </c>
      <c r="R115" s="8">
        <v>0.52610000000000001</v>
      </c>
      <c r="S115" s="7">
        <v>0.47399999999999998</v>
      </c>
      <c r="T115" s="7">
        <v>2E-3</v>
      </c>
      <c r="U115" s="7">
        <v>4.5999999999999999E-2</v>
      </c>
      <c r="V115" s="7">
        <v>7.4989999999999997</v>
      </c>
    </row>
    <row r="116" spans="1:22" x14ac:dyDescent="0.35">
      <c r="B116" s="7">
        <v>18</v>
      </c>
      <c r="C116" s="7">
        <v>29</v>
      </c>
      <c r="D116" s="7">
        <v>13</v>
      </c>
      <c r="E116" s="7">
        <v>0</v>
      </c>
      <c r="F116" s="8">
        <v>0.81940000000000002</v>
      </c>
      <c r="G116" s="7">
        <v>0.18099999999999999</v>
      </c>
      <c r="H116" s="7">
        <v>2E-3</v>
      </c>
      <c r="I116" s="7">
        <v>4.1000000000000002E-2</v>
      </c>
      <c r="J116" s="7">
        <v>11.888</v>
      </c>
      <c r="N116" s="7">
        <v>18</v>
      </c>
      <c r="O116" s="7">
        <v>56</v>
      </c>
      <c r="P116" s="7">
        <v>27</v>
      </c>
      <c r="Q116" s="7">
        <v>0</v>
      </c>
      <c r="R116" s="8">
        <v>0.75460000000000005</v>
      </c>
      <c r="S116" s="7">
        <v>0.245</v>
      </c>
      <c r="T116" s="7">
        <v>2E-3</v>
      </c>
      <c r="U116" s="7">
        <v>0.04</v>
      </c>
      <c r="V116" s="7">
        <v>11.612</v>
      </c>
    </row>
    <row r="117" spans="1:22" x14ac:dyDescent="0.35">
      <c r="B117" s="7">
        <v>20</v>
      </c>
      <c r="C117" s="7">
        <v>16</v>
      </c>
      <c r="D117" s="7">
        <v>8</v>
      </c>
      <c r="E117" s="7">
        <v>0</v>
      </c>
      <c r="F117" s="8">
        <v>0.90969999999999995</v>
      </c>
      <c r="G117" s="7">
        <v>0.09</v>
      </c>
      <c r="H117" s="7">
        <v>1E-3</v>
      </c>
      <c r="I117" s="7">
        <v>0.03</v>
      </c>
      <c r="J117" s="7">
        <v>13.694000000000001</v>
      </c>
      <c r="N117" s="7">
        <v>20</v>
      </c>
      <c r="O117" s="7">
        <v>29</v>
      </c>
      <c r="P117" s="7">
        <v>13</v>
      </c>
      <c r="Q117" s="7">
        <v>0</v>
      </c>
      <c r="R117" s="8">
        <v>0.86460000000000004</v>
      </c>
      <c r="S117" s="7">
        <v>0.13500000000000001</v>
      </c>
      <c r="T117" s="7">
        <v>1E-3</v>
      </c>
      <c r="U117" s="7">
        <v>3.1E-2</v>
      </c>
      <c r="V117" s="7">
        <v>13.811999999999999</v>
      </c>
    </row>
    <row r="118" spans="1:22" x14ac:dyDescent="0.35">
      <c r="B118" s="7">
        <v>22</v>
      </c>
      <c r="C118" s="7">
        <v>8</v>
      </c>
      <c r="D118" s="7">
        <v>5</v>
      </c>
      <c r="E118" s="7">
        <v>0</v>
      </c>
      <c r="F118" s="8">
        <v>0.96609999999999996</v>
      </c>
      <c r="G118" s="7">
        <v>3.4000000000000002E-2</v>
      </c>
      <c r="H118" s="7">
        <v>0</v>
      </c>
      <c r="I118" s="7">
        <v>1.9E-2</v>
      </c>
      <c r="J118" s="7">
        <v>14.936</v>
      </c>
      <c r="N118" s="7">
        <v>22</v>
      </c>
      <c r="O118" s="7">
        <v>16</v>
      </c>
      <c r="P118" s="7">
        <v>10</v>
      </c>
      <c r="Q118" s="7">
        <v>0</v>
      </c>
      <c r="R118" s="8">
        <v>0.94920000000000004</v>
      </c>
      <c r="S118" s="7">
        <v>5.0999999999999997E-2</v>
      </c>
      <c r="T118" s="7">
        <v>0</v>
      </c>
      <c r="U118" s="7">
        <v>0.02</v>
      </c>
      <c r="V118" s="7">
        <v>15.673999999999999</v>
      </c>
    </row>
    <row r="119" spans="1:22" x14ac:dyDescent="0.35">
      <c r="B119" s="7">
        <v>24</v>
      </c>
      <c r="C119" s="7">
        <v>3</v>
      </c>
      <c r="D119" s="7">
        <v>2</v>
      </c>
      <c r="E119" s="7">
        <v>0</v>
      </c>
      <c r="F119" s="8">
        <v>0.98870000000000002</v>
      </c>
      <c r="G119" s="7">
        <v>1.0999999999999999E-2</v>
      </c>
      <c r="H119" s="7">
        <v>0</v>
      </c>
      <c r="I119" s="7">
        <v>1.0999999999999999E-2</v>
      </c>
      <c r="J119" s="7">
        <v>15.478</v>
      </c>
      <c r="N119" s="7">
        <v>24</v>
      </c>
      <c r="O119" s="7">
        <v>6</v>
      </c>
      <c r="P119" s="7">
        <v>4</v>
      </c>
      <c r="Q119" s="7">
        <v>0</v>
      </c>
      <c r="R119" s="8">
        <v>0.98309999999999997</v>
      </c>
      <c r="S119" s="7">
        <v>1.7000000000000001E-2</v>
      </c>
      <c r="T119" s="7">
        <v>0</v>
      </c>
      <c r="U119" s="7">
        <v>1.2E-2</v>
      </c>
      <c r="V119" s="7">
        <v>16.486999999999998</v>
      </c>
    </row>
    <row r="120" spans="1:22" x14ac:dyDescent="0.35">
      <c r="B120" s="7">
        <v>26</v>
      </c>
      <c r="C120" s="7">
        <v>1</v>
      </c>
      <c r="D120" s="7">
        <v>1</v>
      </c>
      <c r="E120" s="7">
        <v>0</v>
      </c>
      <c r="F120" s="8">
        <v>1</v>
      </c>
      <c r="G120" s="7">
        <v>0</v>
      </c>
      <c r="H120" s="7">
        <v>0</v>
      </c>
      <c r="I120" s="7">
        <v>0</v>
      </c>
      <c r="J120" s="7">
        <v>15.772</v>
      </c>
      <c r="N120" s="7">
        <v>26</v>
      </c>
      <c r="O120" s="7">
        <v>2</v>
      </c>
      <c r="P120" s="7">
        <v>2</v>
      </c>
      <c r="Q120" s="7">
        <v>0</v>
      </c>
      <c r="R120" s="8">
        <v>1</v>
      </c>
      <c r="S120" s="7">
        <v>0</v>
      </c>
      <c r="T120" s="7">
        <v>0</v>
      </c>
      <c r="U120" s="7">
        <v>0</v>
      </c>
      <c r="V120" s="7">
        <v>16.927</v>
      </c>
    </row>
    <row r="121" spans="1:22" x14ac:dyDescent="0.35">
      <c r="C121" s="7"/>
      <c r="D121" s="7"/>
      <c r="E121" s="7"/>
      <c r="F121" s="7"/>
      <c r="G121" s="8"/>
      <c r="H121" s="7"/>
      <c r="I121" s="7"/>
      <c r="J121" s="7"/>
      <c r="N121" s="7"/>
      <c r="O121" s="7"/>
      <c r="P121" s="8"/>
      <c r="Q121" s="7"/>
      <c r="R121" s="7"/>
      <c r="S121" s="7"/>
      <c r="T121" s="7"/>
    </row>
    <row r="122" spans="1:22" x14ac:dyDescent="0.35">
      <c r="D122" s="7"/>
      <c r="E122" s="7"/>
      <c r="F122" s="7"/>
      <c r="G122" s="8"/>
      <c r="H122" s="7"/>
      <c r="I122" s="7"/>
      <c r="J122" s="7"/>
      <c r="N122" s="7"/>
      <c r="O122" s="7"/>
      <c r="P122" s="8"/>
      <c r="Q122" s="7"/>
      <c r="R122" s="7"/>
      <c r="S122" s="7"/>
      <c r="T122" s="7"/>
    </row>
    <row r="123" spans="1:22" x14ac:dyDescent="0.35">
      <c r="A123" t="s">
        <v>175</v>
      </c>
      <c r="B123" s="7"/>
      <c r="D123" s="7"/>
      <c r="E123" s="7"/>
      <c r="F123" s="7"/>
      <c r="G123" s="8"/>
      <c r="H123" s="7"/>
      <c r="I123" s="7"/>
      <c r="J123" s="7"/>
      <c r="M123" t="s">
        <v>175</v>
      </c>
      <c r="N123" s="7"/>
      <c r="O123" s="7"/>
      <c r="P123" s="8"/>
      <c r="Q123" s="7"/>
      <c r="R123" s="7"/>
      <c r="S123" s="7"/>
      <c r="T123" s="7"/>
    </row>
    <row r="124" spans="1:22" ht="37.5" x14ac:dyDescent="0.35">
      <c r="A124" s="7"/>
      <c r="B124" s="7" t="s">
        <v>160</v>
      </c>
      <c r="C124" s="7" t="s">
        <v>161</v>
      </c>
      <c r="D124" s="7" t="s">
        <v>162</v>
      </c>
      <c r="E124" s="7" t="s">
        <v>163</v>
      </c>
      <c r="F124" s="7" t="s">
        <v>164</v>
      </c>
      <c r="G124" s="7" t="s">
        <v>165</v>
      </c>
      <c r="H124" s="7" t="s">
        <v>166</v>
      </c>
      <c r="I124" s="7" t="s">
        <v>167</v>
      </c>
      <c r="J124" s="7" t="s">
        <v>168</v>
      </c>
      <c r="M124" s="7"/>
      <c r="N124" s="7" t="s">
        <v>160</v>
      </c>
      <c r="O124" s="7" t="s">
        <v>161</v>
      </c>
      <c r="P124" s="7" t="s">
        <v>162</v>
      </c>
      <c r="Q124" s="7" t="s">
        <v>163</v>
      </c>
      <c r="R124" s="7" t="s">
        <v>164</v>
      </c>
      <c r="S124" s="7" t="s">
        <v>165</v>
      </c>
      <c r="T124" s="7" t="s">
        <v>166</v>
      </c>
      <c r="U124" s="7" t="s">
        <v>167</v>
      </c>
      <c r="V124" s="7" t="s">
        <v>168</v>
      </c>
    </row>
    <row r="125" spans="1:22" x14ac:dyDescent="0.35">
      <c r="A125" s="7"/>
      <c r="B125" s="7">
        <v>0</v>
      </c>
      <c r="C125" s="7">
        <v>160</v>
      </c>
      <c r="D125" s="7">
        <v>0</v>
      </c>
      <c r="E125" s="7">
        <v>0</v>
      </c>
      <c r="F125" s="8">
        <v>0</v>
      </c>
      <c r="G125" s="7">
        <v>1</v>
      </c>
      <c r="H125" s="7">
        <v>0</v>
      </c>
      <c r="I125" s="7">
        <v>0</v>
      </c>
      <c r="J125" s="7">
        <v>0</v>
      </c>
      <c r="M125" s="7"/>
      <c r="N125" s="7">
        <v>0</v>
      </c>
      <c r="O125" s="7">
        <v>160</v>
      </c>
      <c r="P125" s="7">
        <v>0</v>
      </c>
      <c r="Q125" s="7">
        <v>0</v>
      </c>
      <c r="R125" s="8">
        <v>0</v>
      </c>
      <c r="S125" s="7">
        <v>1</v>
      </c>
      <c r="T125" s="7">
        <v>0</v>
      </c>
      <c r="U125" s="7">
        <v>0</v>
      </c>
      <c r="V125" s="7">
        <v>0</v>
      </c>
    </row>
    <row r="126" spans="1:22" x14ac:dyDescent="0.35">
      <c r="A126" s="7"/>
      <c r="B126" s="7">
        <v>2</v>
      </c>
      <c r="C126" s="7">
        <v>160</v>
      </c>
      <c r="D126" s="7">
        <v>0</v>
      </c>
      <c r="E126" s="7">
        <v>0</v>
      </c>
      <c r="F126" s="8">
        <v>0</v>
      </c>
      <c r="G126" s="7">
        <v>1</v>
      </c>
      <c r="H126" s="7">
        <v>0</v>
      </c>
      <c r="I126" s="7">
        <v>0</v>
      </c>
      <c r="J126" s="7">
        <v>0</v>
      </c>
      <c r="M126" s="7"/>
      <c r="N126" s="7">
        <v>2</v>
      </c>
      <c r="O126" s="7">
        <v>160</v>
      </c>
      <c r="P126" s="7">
        <v>0</v>
      </c>
      <c r="Q126" s="7">
        <v>0</v>
      </c>
      <c r="R126" s="8">
        <v>0</v>
      </c>
      <c r="S126" s="7">
        <v>1</v>
      </c>
      <c r="T126" s="7">
        <v>0</v>
      </c>
      <c r="U126" s="7">
        <v>0</v>
      </c>
      <c r="V126" s="7">
        <v>0</v>
      </c>
    </row>
    <row r="127" spans="1:22" x14ac:dyDescent="0.35">
      <c r="A127" s="7"/>
      <c r="B127" s="7">
        <v>4</v>
      </c>
      <c r="C127" s="7">
        <v>160</v>
      </c>
      <c r="D127" s="7">
        <v>0</v>
      </c>
      <c r="E127" s="7">
        <v>16</v>
      </c>
      <c r="F127" s="8">
        <v>0</v>
      </c>
      <c r="G127" s="7">
        <v>1</v>
      </c>
      <c r="H127" s="7">
        <v>0</v>
      </c>
      <c r="I127" s="7">
        <v>0</v>
      </c>
      <c r="J127" s="7">
        <v>0</v>
      </c>
      <c r="M127" s="7"/>
      <c r="N127" s="7">
        <v>4</v>
      </c>
      <c r="O127" s="7">
        <v>160</v>
      </c>
      <c r="P127" s="7">
        <v>0</v>
      </c>
      <c r="Q127" s="7">
        <v>21</v>
      </c>
      <c r="R127" s="8">
        <v>0</v>
      </c>
      <c r="S127" s="7">
        <v>1</v>
      </c>
      <c r="T127" s="7">
        <v>0</v>
      </c>
      <c r="U127" s="7">
        <v>0</v>
      </c>
      <c r="V127" s="7">
        <v>0</v>
      </c>
    </row>
    <row r="128" spans="1:22" x14ac:dyDescent="0.35">
      <c r="A128" s="7"/>
      <c r="B128" s="7">
        <v>6</v>
      </c>
      <c r="C128" s="7">
        <v>144</v>
      </c>
      <c r="D128" s="7">
        <v>0</v>
      </c>
      <c r="E128" s="7">
        <v>15</v>
      </c>
      <c r="F128" s="8">
        <v>0</v>
      </c>
      <c r="G128" s="7">
        <v>1</v>
      </c>
      <c r="H128" s="7">
        <v>0</v>
      </c>
      <c r="I128" s="7">
        <v>0</v>
      </c>
      <c r="J128" s="7">
        <v>0</v>
      </c>
      <c r="M128" s="7"/>
      <c r="N128" s="7">
        <v>6</v>
      </c>
      <c r="O128" s="7">
        <v>139</v>
      </c>
      <c r="P128" s="7">
        <v>0</v>
      </c>
      <c r="Q128" s="7">
        <v>12</v>
      </c>
      <c r="R128" s="8">
        <v>0</v>
      </c>
      <c r="S128" s="7">
        <v>1</v>
      </c>
      <c r="T128" s="7">
        <v>0</v>
      </c>
      <c r="U128" s="7">
        <v>0</v>
      </c>
      <c r="V128" s="7">
        <v>0</v>
      </c>
    </row>
    <row r="129" spans="1:22" x14ac:dyDescent="0.35">
      <c r="A129" s="7"/>
      <c r="B129" s="7">
        <v>8</v>
      </c>
      <c r="C129" s="7">
        <v>129</v>
      </c>
      <c r="D129" s="7">
        <v>1</v>
      </c>
      <c r="E129" s="7">
        <v>8</v>
      </c>
      <c r="F129" s="8">
        <v>7.7999999999999996E-3</v>
      </c>
      <c r="G129" s="7">
        <v>0.99199999999999999</v>
      </c>
      <c r="H129" s="7">
        <v>0</v>
      </c>
      <c r="I129" s="7">
        <v>8.0000000000000002E-3</v>
      </c>
      <c r="J129" s="7">
        <v>6.2E-2</v>
      </c>
      <c r="M129" s="7"/>
      <c r="N129" s="7">
        <v>8</v>
      </c>
      <c r="O129" s="7">
        <v>127</v>
      </c>
      <c r="P129" s="7">
        <v>0</v>
      </c>
      <c r="Q129" s="7">
        <v>9</v>
      </c>
      <c r="R129" s="8">
        <v>0</v>
      </c>
      <c r="S129" s="7">
        <v>1</v>
      </c>
      <c r="T129" s="7">
        <v>0</v>
      </c>
      <c r="U129" s="7">
        <v>0</v>
      </c>
      <c r="V129" s="7">
        <v>0</v>
      </c>
    </row>
    <row r="130" spans="1:22" x14ac:dyDescent="0.35">
      <c r="A130" s="7"/>
      <c r="B130" s="7">
        <v>10</v>
      </c>
      <c r="C130" s="7">
        <v>120</v>
      </c>
      <c r="D130" s="7">
        <v>5</v>
      </c>
      <c r="E130" s="7">
        <v>11</v>
      </c>
      <c r="F130" s="8">
        <v>4.9099999999999998E-2</v>
      </c>
      <c r="G130" s="7">
        <v>0.95099999999999996</v>
      </c>
      <c r="H130" s="7">
        <v>0</v>
      </c>
      <c r="I130" s="7">
        <v>0.02</v>
      </c>
      <c r="J130" s="7">
        <v>0.47499999999999998</v>
      </c>
      <c r="M130" s="7"/>
      <c r="N130" s="7">
        <v>10</v>
      </c>
      <c r="O130" s="7">
        <v>118</v>
      </c>
      <c r="P130" s="7">
        <v>3</v>
      </c>
      <c r="Q130" s="7">
        <v>6</v>
      </c>
      <c r="R130" s="8">
        <v>2.5399999999999999E-2</v>
      </c>
      <c r="S130" s="7">
        <v>0.97499999999999998</v>
      </c>
      <c r="T130" s="7">
        <v>0</v>
      </c>
      <c r="U130" s="7">
        <v>1.4E-2</v>
      </c>
      <c r="V130" s="7">
        <v>0.254</v>
      </c>
    </row>
    <row r="131" spans="1:22" x14ac:dyDescent="0.35">
      <c r="A131" s="7"/>
      <c r="B131" s="7">
        <v>12</v>
      </c>
      <c r="C131" s="7">
        <v>104</v>
      </c>
      <c r="D131" s="7">
        <v>11</v>
      </c>
      <c r="E131" s="7">
        <v>2</v>
      </c>
      <c r="F131" s="8">
        <v>0.1497</v>
      </c>
      <c r="G131" s="7">
        <v>0.85</v>
      </c>
      <c r="H131" s="7">
        <v>1E-3</v>
      </c>
      <c r="I131" s="7">
        <v>3.4000000000000002E-2</v>
      </c>
      <c r="J131" s="7">
        <v>1.6819999999999999</v>
      </c>
      <c r="M131" s="7"/>
      <c r="N131" s="7">
        <v>12</v>
      </c>
      <c r="O131" s="7">
        <v>109</v>
      </c>
      <c r="P131" s="7">
        <v>12</v>
      </c>
      <c r="Q131" s="7">
        <v>5</v>
      </c>
      <c r="R131" s="8">
        <v>0.13270000000000001</v>
      </c>
      <c r="S131" s="7">
        <v>0.86699999999999999</v>
      </c>
      <c r="T131" s="7">
        <v>1E-3</v>
      </c>
      <c r="U131" s="7">
        <v>3.2000000000000001E-2</v>
      </c>
      <c r="V131" s="7">
        <v>1.542</v>
      </c>
    </row>
    <row r="132" spans="1:22" x14ac:dyDescent="0.35">
      <c r="A132" s="7"/>
      <c r="B132" s="7">
        <v>14</v>
      </c>
      <c r="C132" s="7">
        <v>91</v>
      </c>
      <c r="D132" s="7">
        <v>27</v>
      </c>
      <c r="E132" s="7">
        <v>1</v>
      </c>
      <c r="F132" s="8">
        <v>0.40200000000000002</v>
      </c>
      <c r="G132" s="7">
        <v>0.59799999999999998</v>
      </c>
      <c r="H132" s="7">
        <v>2E-3</v>
      </c>
      <c r="I132" s="7">
        <v>4.7E-2</v>
      </c>
      <c r="J132" s="7">
        <v>5.2149999999999999</v>
      </c>
      <c r="M132" s="7"/>
      <c r="N132" s="7">
        <v>14</v>
      </c>
      <c r="O132" s="7">
        <v>92</v>
      </c>
      <c r="P132" s="7">
        <v>15</v>
      </c>
      <c r="Q132" s="7">
        <v>2</v>
      </c>
      <c r="R132" s="8">
        <v>0.27410000000000001</v>
      </c>
      <c r="S132" s="7">
        <v>0.72599999999999998</v>
      </c>
      <c r="T132" s="7">
        <v>2E-3</v>
      </c>
      <c r="U132" s="7">
        <v>4.2999999999999997E-2</v>
      </c>
      <c r="V132" s="7">
        <v>3.5209999999999999</v>
      </c>
    </row>
    <row r="133" spans="1:22" x14ac:dyDescent="0.35">
      <c r="A133" s="7"/>
      <c r="B133" s="7">
        <v>16</v>
      </c>
      <c r="C133" s="7">
        <v>63</v>
      </c>
      <c r="D133" s="7">
        <v>29</v>
      </c>
      <c r="E133" s="7">
        <v>0</v>
      </c>
      <c r="F133" s="8">
        <v>0.67730000000000001</v>
      </c>
      <c r="G133" s="7">
        <v>0.32300000000000001</v>
      </c>
      <c r="H133" s="7">
        <v>2E-3</v>
      </c>
      <c r="I133" s="7">
        <v>4.4999999999999998E-2</v>
      </c>
      <c r="J133" s="7">
        <v>9.6189999999999998</v>
      </c>
      <c r="M133" s="7"/>
      <c r="N133" s="7">
        <v>16</v>
      </c>
      <c r="O133" s="7">
        <v>75</v>
      </c>
      <c r="P133" s="7">
        <v>26</v>
      </c>
      <c r="Q133" s="7">
        <v>0</v>
      </c>
      <c r="R133" s="8">
        <v>0.52580000000000005</v>
      </c>
      <c r="S133" s="7">
        <v>0.47399999999999998</v>
      </c>
      <c r="T133" s="7">
        <v>2E-3</v>
      </c>
      <c r="U133" s="7">
        <v>4.9000000000000002E-2</v>
      </c>
      <c r="V133" s="7">
        <v>7.548</v>
      </c>
    </row>
    <row r="134" spans="1:22" x14ac:dyDescent="0.35">
      <c r="A134" s="7"/>
      <c r="B134" s="7">
        <v>18</v>
      </c>
      <c r="C134" s="7">
        <v>34</v>
      </c>
      <c r="D134" s="7">
        <v>15</v>
      </c>
      <c r="E134" s="7">
        <v>0</v>
      </c>
      <c r="F134" s="8">
        <v>0.8196</v>
      </c>
      <c r="G134" s="7">
        <v>0.18</v>
      </c>
      <c r="H134" s="7">
        <v>1E-3</v>
      </c>
      <c r="I134" s="7">
        <v>3.6999999999999998E-2</v>
      </c>
      <c r="J134" s="7">
        <v>12.182</v>
      </c>
      <c r="M134" s="7"/>
      <c r="N134" s="7">
        <v>18</v>
      </c>
      <c r="O134" s="7">
        <v>49</v>
      </c>
      <c r="P134" s="7">
        <v>24</v>
      </c>
      <c r="Q134" s="7">
        <v>0</v>
      </c>
      <c r="R134" s="8">
        <v>0.75800000000000001</v>
      </c>
      <c r="S134" s="7">
        <v>0.24199999999999999</v>
      </c>
      <c r="T134" s="7">
        <v>2E-3</v>
      </c>
      <c r="U134" s="7">
        <v>4.2000000000000003E-2</v>
      </c>
      <c r="V134" s="7">
        <v>11.728999999999999</v>
      </c>
    </row>
    <row r="135" spans="1:22" x14ac:dyDescent="0.35">
      <c r="B135" s="7">
        <v>20</v>
      </c>
      <c r="C135" s="7">
        <v>19</v>
      </c>
      <c r="D135" s="7">
        <v>8</v>
      </c>
      <c r="E135" s="7">
        <v>0</v>
      </c>
      <c r="F135" s="8">
        <v>0.89559999999999995</v>
      </c>
      <c r="G135" s="7">
        <v>0.104</v>
      </c>
      <c r="H135" s="7">
        <v>1E-3</v>
      </c>
      <c r="I135" s="7">
        <v>0.03</v>
      </c>
      <c r="J135" s="7">
        <v>13.701000000000001</v>
      </c>
      <c r="N135" s="7">
        <v>20</v>
      </c>
      <c r="O135" s="7">
        <v>25</v>
      </c>
      <c r="P135" s="7">
        <v>9</v>
      </c>
      <c r="Q135" s="7">
        <v>0</v>
      </c>
      <c r="R135" s="8">
        <v>0.84509999999999996</v>
      </c>
      <c r="S135" s="7">
        <v>0.155</v>
      </c>
      <c r="T135" s="7">
        <v>1E-3</v>
      </c>
      <c r="U135" s="7">
        <v>3.5999999999999997E-2</v>
      </c>
      <c r="V135" s="7">
        <v>13.471</v>
      </c>
    </row>
    <row r="136" spans="1:22" x14ac:dyDescent="0.35">
      <c r="B136" s="7">
        <v>22</v>
      </c>
      <c r="C136" s="7">
        <v>11</v>
      </c>
      <c r="D136" s="7">
        <v>6</v>
      </c>
      <c r="E136" s="7">
        <v>0</v>
      </c>
      <c r="F136" s="8">
        <v>0.95250000000000001</v>
      </c>
      <c r="G136" s="7">
        <v>4.7E-2</v>
      </c>
      <c r="H136" s="7">
        <v>0</v>
      </c>
      <c r="I136" s="7">
        <v>2.1000000000000001E-2</v>
      </c>
      <c r="J136" s="7">
        <v>14.954000000000001</v>
      </c>
      <c r="N136" s="7">
        <v>22</v>
      </c>
      <c r="O136" s="7">
        <v>16</v>
      </c>
      <c r="P136" s="7">
        <v>9</v>
      </c>
      <c r="Q136" s="7">
        <v>0</v>
      </c>
      <c r="R136" s="8">
        <v>0.93230000000000002</v>
      </c>
      <c r="S136" s="7">
        <v>6.8000000000000005E-2</v>
      </c>
      <c r="T136" s="7">
        <v>1E-3</v>
      </c>
      <c r="U136" s="7">
        <v>2.5000000000000001E-2</v>
      </c>
      <c r="V136" s="7">
        <v>15.387</v>
      </c>
    </row>
    <row r="137" spans="1:22" x14ac:dyDescent="0.35">
      <c r="B137" s="7">
        <v>24</v>
      </c>
      <c r="C137" s="7">
        <v>5</v>
      </c>
      <c r="D137" s="7">
        <v>3</v>
      </c>
      <c r="E137" s="7">
        <v>0</v>
      </c>
      <c r="F137" s="8">
        <v>0.98099999999999998</v>
      </c>
      <c r="G137" s="7">
        <v>1.9E-2</v>
      </c>
      <c r="H137" s="7">
        <v>0</v>
      </c>
      <c r="I137" s="7">
        <v>1.2999999999999999E-2</v>
      </c>
      <c r="J137" s="7">
        <v>15.637</v>
      </c>
      <c r="N137" s="7">
        <v>24</v>
      </c>
      <c r="O137" s="7">
        <v>7</v>
      </c>
      <c r="P137" s="7">
        <v>4</v>
      </c>
      <c r="Q137" s="7">
        <v>0</v>
      </c>
      <c r="R137" s="8">
        <v>0.97099999999999997</v>
      </c>
      <c r="S137" s="7">
        <v>2.9000000000000001E-2</v>
      </c>
      <c r="T137" s="7">
        <v>0</v>
      </c>
      <c r="U137" s="7">
        <v>1.7000000000000001E-2</v>
      </c>
      <c r="V137" s="7">
        <v>16.315999999999999</v>
      </c>
    </row>
    <row r="138" spans="1:22" x14ac:dyDescent="0.35">
      <c r="B138" s="7">
        <v>26</v>
      </c>
      <c r="C138" s="7">
        <v>2</v>
      </c>
      <c r="D138" s="7">
        <v>2</v>
      </c>
      <c r="E138" s="7">
        <v>0</v>
      </c>
      <c r="F138" s="8">
        <v>1</v>
      </c>
      <c r="G138" s="7">
        <v>0</v>
      </c>
      <c r="H138" s="7">
        <v>0</v>
      </c>
      <c r="I138" s="7">
        <v>0</v>
      </c>
      <c r="J138" s="7">
        <v>16.131</v>
      </c>
      <c r="N138" s="7">
        <v>26</v>
      </c>
      <c r="O138" s="7">
        <v>3</v>
      </c>
      <c r="P138" s="7">
        <v>3</v>
      </c>
      <c r="Q138" s="7">
        <v>0</v>
      </c>
      <c r="R138" s="8">
        <v>1</v>
      </c>
      <c r="S138" s="7">
        <v>0</v>
      </c>
      <c r="T138" s="7">
        <v>0</v>
      </c>
      <c r="U138" s="7">
        <v>0</v>
      </c>
      <c r="V138" s="7">
        <v>17.071000000000002</v>
      </c>
    </row>
    <row r="139" spans="1:22" x14ac:dyDescent="0.35">
      <c r="D139" s="7"/>
      <c r="E139" s="7"/>
      <c r="F139" s="7"/>
      <c r="G139" s="8"/>
      <c r="H139" s="7"/>
      <c r="I139" s="7"/>
      <c r="J139" s="7"/>
      <c r="N139" s="7"/>
      <c r="O139" s="7"/>
      <c r="P139" s="8"/>
      <c r="Q139" s="7"/>
      <c r="R139" s="7"/>
      <c r="S139" s="7"/>
      <c r="T139" s="7"/>
    </row>
    <row r="140" spans="1:22" x14ac:dyDescent="0.35">
      <c r="D140" s="7"/>
      <c r="E140" s="7"/>
      <c r="F140" s="7"/>
      <c r="G140" s="8"/>
      <c r="H140" s="7"/>
      <c r="I140" s="7"/>
      <c r="J140" s="7"/>
      <c r="N140" s="7"/>
      <c r="O140" s="7"/>
      <c r="P140" s="8"/>
      <c r="Q140" s="7"/>
      <c r="R140" s="7"/>
      <c r="S140" s="7"/>
      <c r="T140" s="7"/>
    </row>
    <row r="141" spans="1:22" x14ac:dyDescent="0.35">
      <c r="D141" s="7"/>
      <c r="E141" s="7"/>
      <c r="F141" s="7"/>
      <c r="G141" s="8"/>
      <c r="H141" s="7"/>
      <c r="I141" s="7"/>
      <c r="J141" s="7"/>
      <c r="N141" s="7"/>
      <c r="O141" s="7"/>
      <c r="P141" s="8"/>
      <c r="Q141" s="7"/>
      <c r="R141" s="7"/>
      <c r="S141" s="7"/>
      <c r="T141" s="7"/>
    </row>
    <row r="142" spans="1:22" x14ac:dyDescent="0.35">
      <c r="A142" t="s">
        <v>176</v>
      </c>
      <c r="D142" s="7"/>
      <c r="E142" s="7"/>
      <c r="F142" s="7"/>
      <c r="G142" s="8"/>
      <c r="H142" s="7"/>
      <c r="I142" s="7"/>
      <c r="J142" s="7"/>
      <c r="M142" t="s">
        <v>176</v>
      </c>
      <c r="N142" s="7"/>
      <c r="O142" s="7"/>
      <c r="P142" s="8"/>
      <c r="Q142" s="7"/>
      <c r="R142" s="7"/>
      <c r="S142" s="7"/>
      <c r="T142" s="7"/>
    </row>
    <row r="143" spans="1:22" ht="37.5" x14ac:dyDescent="0.35">
      <c r="B143" s="7" t="s">
        <v>160</v>
      </c>
      <c r="C143" s="7" t="s">
        <v>161</v>
      </c>
      <c r="D143" s="7" t="s">
        <v>162</v>
      </c>
      <c r="E143" s="7" t="s">
        <v>163</v>
      </c>
      <c r="F143" s="7" t="s">
        <v>164</v>
      </c>
      <c r="G143" s="7" t="s">
        <v>165</v>
      </c>
      <c r="H143" s="7" t="s">
        <v>166</v>
      </c>
      <c r="I143" s="7" t="s">
        <v>167</v>
      </c>
      <c r="J143" s="7" t="s">
        <v>168</v>
      </c>
      <c r="N143" s="7" t="s">
        <v>160</v>
      </c>
      <c r="O143" s="7" t="s">
        <v>161</v>
      </c>
      <c r="P143" s="7" t="s">
        <v>162</v>
      </c>
      <c r="Q143" s="7" t="s">
        <v>163</v>
      </c>
      <c r="R143" s="7" t="s">
        <v>164</v>
      </c>
      <c r="S143" s="7" t="s">
        <v>165</v>
      </c>
      <c r="T143" s="7" t="s">
        <v>166</v>
      </c>
      <c r="U143" s="7" t="s">
        <v>167</v>
      </c>
      <c r="V143" s="7" t="s">
        <v>168</v>
      </c>
    </row>
    <row r="144" spans="1:22" x14ac:dyDescent="0.35">
      <c r="B144" s="7">
        <v>0</v>
      </c>
      <c r="C144" s="7">
        <v>160</v>
      </c>
      <c r="D144" s="7">
        <v>0</v>
      </c>
      <c r="E144" s="7">
        <v>0</v>
      </c>
      <c r="F144" s="8">
        <v>0</v>
      </c>
      <c r="G144" s="7">
        <v>1</v>
      </c>
      <c r="H144" s="7">
        <v>0</v>
      </c>
      <c r="I144" s="7">
        <v>0</v>
      </c>
      <c r="J144" s="7">
        <v>0</v>
      </c>
      <c r="N144" s="7">
        <v>0</v>
      </c>
      <c r="O144" s="7">
        <v>160</v>
      </c>
      <c r="P144" s="7">
        <v>0</v>
      </c>
      <c r="Q144" s="7">
        <v>0</v>
      </c>
      <c r="R144" s="8">
        <v>0</v>
      </c>
      <c r="S144" s="7">
        <v>1</v>
      </c>
      <c r="T144" s="7">
        <v>0</v>
      </c>
      <c r="U144" s="7">
        <v>0</v>
      </c>
      <c r="V144" s="7">
        <v>0</v>
      </c>
    </row>
    <row r="145" spans="2:22" x14ac:dyDescent="0.35">
      <c r="B145" s="7">
        <v>2</v>
      </c>
      <c r="C145" s="7">
        <v>160</v>
      </c>
      <c r="D145" s="7">
        <v>0</v>
      </c>
      <c r="E145" s="7">
        <v>0</v>
      </c>
      <c r="F145" s="8">
        <v>0</v>
      </c>
      <c r="G145" s="7">
        <v>1</v>
      </c>
      <c r="H145" s="7">
        <v>0</v>
      </c>
      <c r="I145" s="7">
        <v>0</v>
      </c>
      <c r="J145" s="7">
        <v>0</v>
      </c>
      <c r="N145" s="7">
        <v>2</v>
      </c>
      <c r="O145" s="7">
        <v>160</v>
      </c>
      <c r="P145" s="7">
        <v>0</v>
      </c>
      <c r="Q145" s="7">
        <v>0</v>
      </c>
      <c r="R145" s="8">
        <v>0</v>
      </c>
      <c r="S145" s="7">
        <v>1</v>
      </c>
      <c r="T145" s="7">
        <v>0</v>
      </c>
      <c r="U145" s="7">
        <v>0</v>
      </c>
      <c r="V145" s="7">
        <v>0</v>
      </c>
    </row>
    <row r="146" spans="2:22" x14ac:dyDescent="0.35">
      <c r="B146" s="7">
        <v>5</v>
      </c>
      <c r="C146" s="7">
        <v>160</v>
      </c>
      <c r="D146" s="7">
        <v>0</v>
      </c>
      <c r="E146" s="7">
        <v>0</v>
      </c>
      <c r="F146" s="8">
        <v>0</v>
      </c>
      <c r="G146" s="7">
        <v>1</v>
      </c>
      <c r="H146" s="7">
        <v>0</v>
      </c>
      <c r="I146" s="7">
        <v>0</v>
      </c>
      <c r="J146" s="7">
        <v>0</v>
      </c>
      <c r="N146" s="7">
        <v>5</v>
      </c>
      <c r="O146" s="7">
        <v>160</v>
      </c>
      <c r="P146" s="7">
        <v>0</v>
      </c>
      <c r="Q146" s="7">
        <v>9</v>
      </c>
      <c r="R146" s="8">
        <v>0</v>
      </c>
      <c r="S146" s="7">
        <v>1</v>
      </c>
      <c r="T146" s="7">
        <v>0</v>
      </c>
      <c r="U146" s="7">
        <v>0</v>
      </c>
      <c r="V146" s="7">
        <v>0</v>
      </c>
    </row>
    <row r="147" spans="2:22" x14ac:dyDescent="0.35">
      <c r="B147" s="7">
        <v>8</v>
      </c>
      <c r="C147" s="7">
        <v>160</v>
      </c>
      <c r="D147" s="7">
        <v>0</v>
      </c>
      <c r="E147" s="7">
        <v>0</v>
      </c>
      <c r="F147" s="8">
        <v>0</v>
      </c>
      <c r="G147" s="7">
        <v>1</v>
      </c>
      <c r="H147" s="7">
        <v>0</v>
      </c>
      <c r="I147" s="7">
        <v>0</v>
      </c>
      <c r="J147" s="7">
        <v>0</v>
      </c>
      <c r="N147" s="7">
        <v>8</v>
      </c>
      <c r="O147" s="7">
        <v>151</v>
      </c>
      <c r="P147" s="7">
        <v>0</v>
      </c>
      <c r="Q147" s="7">
        <v>3</v>
      </c>
      <c r="R147" s="8">
        <v>0</v>
      </c>
      <c r="S147" s="7">
        <v>1</v>
      </c>
      <c r="T147" s="7">
        <v>0</v>
      </c>
      <c r="U147" s="7">
        <v>0</v>
      </c>
      <c r="V147" s="7">
        <v>0</v>
      </c>
    </row>
    <row r="148" spans="2:22" x14ac:dyDescent="0.35">
      <c r="B148" s="7">
        <v>11</v>
      </c>
      <c r="C148" s="7">
        <v>160</v>
      </c>
      <c r="D148" s="7">
        <v>0</v>
      </c>
      <c r="E148" s="7">
        <v>1</v>
      </c>
      <c r="F148" s="8">
        <v>0</v>
      </c>
      <c r="G148" s="7">
        <v>1</v>
      </c>
      <c r="H148" s="7">
        <v>0</v>
      </c>
      <c r="I148" s="7">
        <v>0</v>
      </c>
      <c r="J148" s="7">
        <v>0</v>
      </c>
      <c r="N148" s="7">
        <v>11</v>
      </c>
      <c r="O148" s="7">
        <v>148</v>
      </c>
      <c r="P148" s="7">
        <v>0</v>
      </c>
      <c r="Q148" s="7">
        <v>1</v>
      </c>
      <c r="R148" s="8">
        <v>0</v>
      </c>
      <c r="S148" s="7">
        <v>1</v>
      </c>
      <c r="T148" s="7">
        <v>0</v>
      </c>
      <c r="U148" s="7">
        <v>0</v>
      </c>
      <c r="V148" s="7">
        <v>0</v>
      </c>
    </row>
    <row r="149" spans="2:22" x14ac:dyDescent="0.35">
      <c r="B149" s="7">
        <v>14</v>
      </c>
      <c r="C149" s="7">
        <v>159</v>
      </c>
      <c r="D149" s="7">
        <v>0</v>
      </c>
      <c r="E149" s="7">
        <v>1</v>
      </c>
      <c r="F149" s="8">
        <v>0</v>
      </c>
      <c r="G149" s="7">
        <v>1</v>
      </c>
      <c r="H149" s="7">
        <v>0</v>
      </c>
      <c r="I149" s="7">
        <v>0</v>
      </c>
      <c r="J149" s="7">
        <v>0</v>
      </c>
      <c r="N149" s="7">
        <v>14</v>
      </c>
      <c r="O149" s="7">
        <v>147</v>
      </c>
      <c r="P149" s="7">
        <v>0</v>
      </c>
      <c r="Q149" s="7">
        <v>1</v>
      </c>
      <c r="R149" s="8">
        <v>0</v>
      </c>
      <c r="S149" s="7">
        <v>1</v>
      </c>
      <c r="T149" s="7">
        <v>0</v>
      </c>
      <c r="U149" s="7">
        <v>0</v>
      </c>
      <c r="V149" s="7">
        <v>0</v>
      </c>
    </row>
    <row r="150" spans="2:22" x14ac:dyDescent="0.35">
      <c r="B150" s="7">
        <v>17</v>
      </c>
      <c r="C150" s="7">
        <v>158</v>
      </c>
      <c r="D150" s="7">
        <v>0</v>
      </c>
      <c r="E150" s="7">
        <v>2</v>
      </c>
      <c r="F150" s="8">
        <v>0</v>
      </c>
      <c r="G150" s="7">
        <v>1</v>
      </c>
      <c r="H150" s="7">
        <v>0</v>
      </c>
      <c r="I150" s="7">
        <v>0</v>
      </c>
      <c r="J150" s="7">
        <v>0</v>
      </c>
      <c r="N150" s="7">
        <v>17</v>
      </c>
      <c r="O150" s="7">
        <v>146</v>
      </c>
      <c r="P150" s="7">
        <v>0</v>
      </c>
      <c r="Q150" s="7">
        <v>1</v>
      </c>
      <c r="R150" s="8">
        <v>0</v>
      </c>
      <c r="S150" s="7">
        <v>1</v>
      </c>
      <c r="T150" s="7">
        <v>0</v>
      </c>
      <c r="U150" s="7">
        <v>0</v>
      </c>
      <c r="V150" s="7">
        <v>0</v>
      </c>
    </row>
    <row r="151" spans="2:22" x14ac:dyDescent="0.35">
      <c r="B151" s="7">
        <v>20</v>
      </c>
      <c r="C151" s="7">
        <v>156</v>
      </c>
      <c r="D151" s="7">
        <v>0</v>
      </c>
      <c r="E151" s="7">
        <v>2</v>
      </c>
      <c r="F151" s="8">
        <v>0</v>
      </c>
      <c r="G151" s="7">
        <v>1</v>
      </c>
      <c r="H151" s="7">
        <v>0</v>
      </c>
      <c r="I151" s="7">
        <v>0</v>
      </c>
      <c r="J151" s="7">
        <v>0</v>
      </c>
      <c r="N151" s="7">
        <v>20</v>
      </c>
      <c r="O151" s="7">
        <v>145</v>
      </c>
      <c r="P151" s="7">
        <v>4</v>
      </c>
      <c r="Q151" s="7">
        <v>2</v>
      </c>
      <c r="R151" s="8">
        <v>2.76E-2</v>
      </c>
      <c r="S151" s="7">
        <v>0.97199999999999998</v>
      </c>
      <c r="T151" s="7">
        <v>0</v>
      </c>
      <c r="U151" s="7">
        <v>1.4E-2</v>
      </c>
      <c r="V151" s="7">
        <v>0.55200000000000005</v>
      </c>
    </row>
    <row r="152" spans="2:22" x14ac:dyDescent="0.35">
      <c r="B152" s="7">
        <v>23</v>
      </c>
      <c r="C152" s="7">
        <v>154</v>
      </c>
      <c r="D152" s="7">
        <v>3</v>
      </c>
      <c r="E152" s="7">
        <v>0</v>
      </c>
      <c r="F152" s="8">
        <v>1.95E-2</v>
      </c>
      <c r="G152" s="7">
        <v>0.98099999999999998</v>
      </c>
      <c r="H152" s="7">
        <v>0</v>
      </c>
      <c r="I152" s="7">
        <v>1.0999999999999999E-2</v>
      </c>
      <c r="J152" s="7">
        <v>0.44800000000000001</v>
      </c>
      <c r="N152" s="7">
        <v>23</v>
      </c>
      <c r="O152" s="7">
        <v>139</v>
      </c>
      <c r="P152" s="7">
        <v>3</v>
      </c>
      <c r="Q152" s="7">
        <v>2</v>
      </c>
      <c r="R152" s="8">
        <v>4.8599999999999997E-2</v>
      </c>
      <c r="S152" s="7">
        <v>0.95099999999999996</v>
      </c>
      <c r="T152" s="7">
        <v>0</v>
      </c>
      <c r="U152" s="7">
        <v>1.7999999999999999E-2</v>
      </c>
      <c r="V152" s="7">
        <v>1.034</v>
      </c>
    </row>
    <row r="153" spans="2:22" x14ac:dyDescent="0.35">
      <c r="B153" s="7">
        <v>26</v>
      </c>
      <c r="C153" s="7">
        <v>151</v>
      </c>
      <c r="D153" s="7">
        <v>3</v>
      </c>
      <c r="E153" s="7">
        <v>1</v>
      </c>
      <c r="F153" s="8">
        <v>3.9E-2</v>
      </c>
      <c r="G153" s="7">
        <v>0.96099999999999997</v>
      </c>
      <c r="H153" s="7">
        <v>0</v>
      </c>
      <c r="I153" s="7">
        <v>1.6E-2</v>
      </c>
      <c r="J153" s="7">
        <v>0.95499999999999996</v>
      </c>
      <c r="N153" s="7">
        <v>26</v>
      </c>
      <c r="O153" s="7">
        <v>134</v>
      </c>
      <c r="P153" s="7">
        <v>2</v>
      </c>
      <c r="Q153" s="7">
        <v>1</v>
      </c>
      <c r="R153" s="8">
        <v>6.2799999999999995E-2</v>
      </c>
      <c r="S153" s="7">
        <v>0.93700000000000006</v>
      </c>
      <c r="T153" s="7">
        <v>0</v>
      </c>
      <c r="U153" s="7">
        <v>0.02</v>
      </c>
      <c r="V153" s="7">
        <v>1.4039999999999999</v>
      </c>
    </row>
    <row r="154" spans="2:22" x14ac:dyDescent="0.35">
      <c r="B154" s="7">
        <v>29</v>
      </c>
      <c r="C154" s="7">
        <v>147</v>
      </c>
      <c r="D154" s="7">
        <v>4</v>
      </c>
      <c r="E154" s="7">
        <v>1</v>
      </c>
      <c r="F154" s="8">
        <v>6.5100000000000005E-2</v>
      </c>
      <c r="G154" s="7">
        <v>0.93500000000000005</v>
      </c>
      <c r="H154" s="7">
        <v>0</v>
      </c>
      <c r="I154" s="7">
        <v>0.02</v>
      </c>
      <c r="J154" s="7">
        <v>1.7130000000000001</v>
      </c>
      <c r="N154" s="7">
        <v>29</v>
      </c>
      <c r="O154" s="7">
        <v>131</v>
      </c>
      <c r="P154" s="7">
        <v>5</v>
      </c>
      <c r="Q154" s="7">
        <v>1</v>
      </c>
      <c r="R154" s="8">
        <v>9.8500000000000004E-2</v>
      </c>
      <c r="S154" s="7">
        <v>0.90100000000000002</v>
      </c>
      <c r="T154" s="7">
        <v>1E-3</v>
      </c>
      <c r="U154" s="7">
        <v>2.5000000000000001E-2</v>
      </c>
      <c r="V154" s="7">
        <v>2.4409999999999998</v>
      </c>
    </row>
    <row r="155" spans="2:22" x14ac:dyDescent="0.35">
      <c r="B155" s="7">
        <v>32</v>
      </c>
      <c r="C155" s="7">
        <v>142</v>
      </c>
      <c r="D155" s="7">
        <v>7</v>
      </c>
      <c r="E155" s="7">
        <v>1</v>
      </c>
      <c r="F155" s="8">
        <v>0.11119999999999999</v>
      </c>
      <c r="G155" s="7">
        <v>0.88900000000000001</v>
      </c>
      <c r="H155" s="7">
        <v>1E-3</v>
      </c>
      <c r="I155" s="7">
        <v>2.5000000000000001E-2</v>
      </c>
      <c r="J155" s="7">
        <v>3.1880000000000002</v>
      </c>
      <c r="N155" s="7">
        <v>32</v>
      </c>
      <c r="O155" s="7">
        <v>125</v>
      </c>
      <c r="P155" s="7">
        <v>2</v>
      </c>
      <c r="Q155" s="7">
        <v>0</v>
      </c>
      <c r="R155" s="8">
        <v>0.113</v>
      </c>
      <c r="S155" s="7">
        <v>0.88700000000000001</v>
      </c>
      <c r="T155" s="7">
        <v>1E-3</v>
      </c>
      <c r="U155" s="7">
        <v>2.7E-2</v>
      </c>
      <c r="V155" s="7">
        <v>2.903</v>
      </c>
    </row>
    <row r="156" spans="2:22" x14ac:dyDescent="0.35">
      <c r="B156" s="7">
        <v>35</v>
      </c>
      <c r="C156" s="7">
        <v>134</v>
      </c>
      <c r="D156" s="7">
        <v>9</v>
      </c>
      <c r="E156" s="7">
        <v>0</v>
      </c>
      <c r="F156" s="8">
        <v>0.1709</v>
      </c>
      <c r="G156" s="7">
        <v>0.82899999999999996</v>
      </c>
      <c r="H156" s="7">
        <v>1E-3</v>
      </c>
      <c r="I156" s="7">
        <v>3.1E-2</v>
      </c>
      <c r="J156" s="7">
        <v>5.2770000000000001</v>
      </c>
      <c r="N156" s="7">
        <v>35</v>
      </c>
      <c r="O156" s="7">
        <v>123</v>
      </c>
      <c r="P156" s="7">
        <v>5</v>
      </c>
      <c r="Q156" s="7">
        <v>0</v>
      </c>
      <c r="R156" s="8">
        <v>0.14899999999999999</v>
      </c>
      <c r="S156" s="7">
        <v>0.85099999999999998</v>
      </c>
      <c r="T156" s="7">
        <v>1E-3</v>
      </c>
      <c r="U156" s="7">
        <v>0.03</v>
      </c>
      <c r="V156" s="7">
        <v>4.165</v>
      </c>
    </row>
    <row r="157" spans="2:22" x14ac:dyDescent="0.35">
      <c r="B157" s="7">
        <v>38</v>
      </c>
      <c r="C157" s="7">
        <v>125</v>
      </c>
      <c r="D157" s="7">
        <v>1</v>
      </c>
      <c r="E157" s="7">
        <v>0</v>
      </c>
      <c r="F157" s="8">
        <v>0.17749999999999999</v>
      </c>
      <c r="G157" s="7">
        <v>0.82199999999999995</v>
      </c>
      <c r="H157" s="7">
        <v>1E-3</v>
      </c>
      <c r="I157" s="7">
        <v>3.1E-2</v>
      </c>
      <c r="J157" s="7">
        <v>5.5289999999999999</v>
      </c>
      <c r="N157" s="7">
        <v>38</v>
      </c>
      <c r="O157" s="7">
        <v>118</v>
      </c>
      <c r="P157" s="7">
        <v>9</v>
      </c>
      <c r="Q157" s="7">
        <v>0</v>
      </c>
      <c r="R157" s="8">
        <v>0.21390000000000001</v>
      </c>
      <c r="S157" s="7">
        <v>0.78600000000000003</v>
      </c>
      <c r="T157" s="7">
        <v>1E-3</v>
      </c>
      <c r="U157" s="7">
        <v>3.5000000000000003E-2</v>
      </c>
      <c r="V157" s="7">
        <v>6.6310000000000002</v>
      </c>
    </row>
    <row r="158" spans="2:22" x14ac:dyDescent="0.35">
      <c r="B158" s="7">
        <v>41</v>
      </c>
      <c r="C158" s="7">
        <v>124</v>
      </c>
      <c r="D158" s="7">
        <v>10</v>
      </c>
      <c r="E158" s="7">
        <v>0</v>
      </c>
      <c r="F158" s="8">
        <v>0.24390000000000001</v>
      </c>
      <c r="G158" s="7">
        <v>0.75600000000000001</v>
      </c>
      <c r="H158" s="7">
        <v>1E-3</v>
      </c>
      <c r="I158" s="7">
        <v>3.5000000000000003E-2</v>
      </c>
      <c r="J158" s="7">
        <v>8.2490000000000006</v>
      </c>
      <c r="N158" s="7">
        <v>41</v>
      </c>
      <c r="O158" s="7">
        <v>109</v>
      </c>
      <c r="P158" s="7">
        <v>7</v>
      </c>
      <c r="Q158" s="7">
        <v>0</v>
      </c>
      <c r="R158" s="8">
        <v>0.26440000000000002</v>
      </c>
      <c r="S158" s="7">
        <v>0.73599999999999999</v>
      </c>
      <c r="T158" s="7">
        <v>1E-3</v>
      </c>
      <c r="U158" s="7">
        <v>3.6999999999999998E-2</v>
      </c>
      <c r="V158" s="7">
        <v>8.7010000000000005</v>
      </c>
    </row>
    <row r="159" spans="2:22" x14ac:dyDescent="0.35">
      <c r="B159" s="7">
        <v>44</v>
      </c>
      <c r="C159" s="7">
        <v>114</v>
      </c>
      <c r="D159" s="7">
        <v>13</v>
      </c>
      <c r="E159" s="7">
        <v>0</v>
      </c>
      <c r="F159" s="8">
        <v>0.3301</v>
      </c>
      <c r="G159" s="7">
        <v>0.67</v>
      </c>
      <c r="H159" s="7">
        <v>1E-3</v>
      </c>
      <c r="I159" s="7">
        <v>3.7999999999999999E-2</v>
      </c>
      <c r="J159" s="7">
        <v>12.042999999999999</v>
      </c>
      <c r="N159" s="7">
        <v>44</v>
      </c>
      <c r="O159" s="7">
        <v>102</v>
      </c>
      <c r="P159" s="7">
        <v>11</v>
      </c>
      <c r="Q159" s="7">
        <v>0</v>
      </c>
      <c r="R159" s="8">
        <v>0.34370000000000001</v>
      </c>
      <c r="S159" s="7">
        <v>0.65600000000000003</v>
      </c>
      <c r="T159" s="7">
        <v>2E-3</v>
      </c>
      <c r="U159" s="7">
        <v>0.04</v>
      </c>
      <c r="V159" s="7">
        <v>12.191000000000001</v>
      </c>
    </row>
    <row r="160" spans="2:22" x14ac:dyDescent="0.35">
      <c r="B160" s="7">
        <v>47</v>
      </c>
      <c r="C160" s="7">
        <v>101</v>
      </c>
      <c r="D160" s="7">
        <v>9</v>
      </c>
      <c r="E160" s="7">
        <v>0</v>
      </c>
      <c r="F160" s="8">
        <v>0.38979999999999998</v>
      </c>
      <c r="G160" s="7">
        <v>0.61</v>
      </c>
      <c r="H160" s="7">
        <v>2E-3</v>
      </c>
      <c r="I160" s="7">
        <v>0.04</v>
      </c>
      <c r="J160" s="7">
        <v>14.848000000000001</v>
      </c>
      <c r="N160" s="7">
        <v>47</v>
      </c>
      <c r="O160" s="7">
        <v>91</v>
      </c>
      <c r="P160" s="7">
        <v>10</v>
      </c>
      <c r="Q160" s="7">
        <v>0</v>
      </c>
      <c r="R160" s="8">
        <v>0.41589999999999999</v>
      </c>
      <c r="S160" s="7">
        <v>0.58399999999999996</v>
      </c>
      <c r="T160" s="7">
        <v>2E-3</v>
      </c>
      <c r="U160" s="7">
        <v>4.2000000000000003E-2</v>
      </c>
      <c r="V160" s="7">
        <v>15.581</v>
      </c>
    </row>
    <row r="161" spans="1:22" x14ac:dyDescent="0.35">
      <c r="B161" s="7">
        <v>50</v>
      </c>
      <c r="C161" s="7">
        <v>92</v>
      </c>
      <c r="D161" s="7">
        <v>14</v>
      </c>
      <c r="E161" s="7">
        <v>0</v>
      </c>
      <c r="F161" s="8">
        <v>0.48259999999999997</v>
      </c>
      <c r="G161" s="7">
        <v>0.51700000000000002</v>
      </c>
      <c r="H161" s="7">
        <v>2E-3</v>
      </c>
      <c r="I161" s="7">
        <v>4.1000000000000002E-2</v>
      </c>
      <c r="J161" s="7">
        <v>19.491</v>
      </c>
      <c r="N161" s="7">
        <v>50</v>
      </c>
      <c r="O161" s="7">
        <v>81</v>
      </c>
      <c r="P161" s="7">
        <v>11</v>
      </c>
      <c r="Q161" s="7">
        <v>0</v>
      </c>
      <c r="R161" s="8">
        <v>0.49519999999999997</v>
      </c>
      <c r="S161" s="7">
        <v>0.505</v>
      </c>
      <c r="T161" s="7">
        <v>2E-3</v>
      </c>
      <c r="U161" s="7">
        <v>4.2000000000000003E-2</v>
      </c>
      <c r="V161" s="7">
        <v>19.547000000000001</v>
      </c>
    </row>
    <row r="162" spans="1:22" x14ac:dyDescent="0.35">
      <c r="B162" s="7">
        <v>53</v>
      </c>
      <c r="C162" s="7">
        <v>78</v>
      </c>
      <c r="D162" s="7">
        <v>13</v>
      </c>
      <c r="E162" s="7">
        <v>0</v>
      </c>
      <c r="F162" s="8">
        <v>0.56889999999999996</v>
      </c>
      <c r="G162" s="7">
        <v>0.43099999999999999</v>
      </c>
      <c r="H162" s="7">
        <v>2E-3</v>
      </c>
      <c r="I162" s="7">
        <v>0.04</v>
      </c>
      <c r="J162" s="7">
        <v>24.061</v>
      </c>
      <c r="N162" s="7">
        <v>53</v>
      </c>
      <c r="O162" s="7">
        <v>70</v>
      </c>
      <c r="P162" s="7">
        <v>13</v>
      </c>
      <c r="Q162" s="7">
        <v>0</v>
      </c>
      <c r="R162" s="8">
        <v>0.58889999999999998</v>
      </c>
      <c r="S162" s="7">
        <v>0.41099999999999998</v>
      </c>
      <c r="T162" s="7">
        <v>2E-3</v>
      </c>
      <c r="U162" s="7">
        <v>4.2000000000000003E-2</v>
      </c>
      <c r="V162" s="7">
        <v>24.515999999999998</v>
      </c>
    </row>
    <row r="163" spans="1:22" x14ac:dyDescent="0.35">
      <c r="B163" s="7">
        <v>56</v>
      </c>
      <c r="C163" s="7">
        <v>65</v>
      </c>
      <c r="D163" s="7">
        <v>22</v>
      </c>
      <c r="E163" s="7">
        <v>0</v>
      </c>
      <c r="F163" s="8">
        <v>0.71479999999999999</v>
      </c>
      <c r="G163" s="7">
        <v>0.28499999999999998</v>
      </c>
      <c r="H163" s="7">
        <v>1E-3</v>
      </c>
      <c r="I163" s="7">
        <v>3.6999999999999998E-2</v>
      </c>
      <c r="J163" s="7">
        <v>32.232999999999997</v>
      </c>
      <c r="N163" s="7">
        <v>56</v>
      </c>
      <c r="O163" s="7">
        <v>57</v>
      </c>
      <c r="P163" s="7">
        <v>12</v>
      </c>
      <c r="Q163" s="7">
        <v>0</v>
      </c>
      <c r="R163" s="8">
        <v>0.67549999999999999</v>
      </c>
      <c r="S163" s="7">
        <v>0.32500000000000001</v>
      </c>
      <c r="T163" s="7">
        <v>2E-3</v>
      </c>
      <c r="U163" s="7">
        <v>0.04</v>
      </c>
      <c r="V163" s="7">
        <v>29.361999999999998</v>
      </c>
    </row>
    <row r="164" spans="1:22" x14ac:dyDescent="0.35">
      <c r="B164" s="7">
        <v>59</v>
      </c>
      <c r="C164" s="7">
        <v>43</v>
      </c>
      <c r="D164" s="7">
        <v>15</v>
      </c>
      <c r="E164" s="7">
        <v>0</v>
      </c>
      <c r="F164" s="8">
        <v>0.81430000000000002</v>
      </c>
      <c r="G164" s="7">
        <v>0.186</v>
      </c>
      <c r="H164" s="7">
        <v>1E-3</v>
      </c>
      <c r="I164" s="7">
        <v>3.2000000000000001E-2</v>
      </c>
      <c r="J164" s="7">
        <v>38.103000000000002</v>
      </c>
      <c r="N164" s="7">
        <v>59</v>
      </c>
      <c r="O164" s="7">
        <v>45</v>
      </c>
      <c r="P164" s="7">
        <v>12</v>
      </c>
      <c r="Q164" s="7">
        <v>0</v>
      </c>
      <c r="R164" s="8">
        <v>0.76200000000000001</v>
      </c>
      <c r="S164" s="7">
        <v>0.23799999999999999</v>
      </c>
      <c r="T164" s="7">
        <v>1E-3</v>
      </c>
      <c r="U164" s="7">
        <v>3.5999999999999997E-2</v>
      </c>
      <c r="V164" s="7">
        <v>34.468000000000004</v>
      </c>
    </row>
    <row r="165" spans="1:22" x14ac:dyDescent="0.35">
      <c r="B165" s="7">
        <v>62</v>
      </c>
      <c r="C165" s="7">
        <v>28</v>
      </c>
      <c r="D165" s="7">
        <v>8</v>
      </c>
      <c r="E165" s="7">
        <v>0</v>
      </c>
      <c r="F165" s="8">
        <v>0.86729999999999996</v>
      </c>
      <c r="G165" s="7">
        <v>0.13300000000000001</v>
      </c>
      <c r="H165" s="7">
        <v>1E-3</v>
      </c>
      <c r="I165" s="7">
        <v>2.8000000000000001E-2</v>
      </c>
      <c r="J165" s="7">
        <v>41.393000000000001</v>
      </c>
      <c r="N165" s="7">
        <v>62</v>
      </c>
      <c r="O165" s="7">
        <v>33</v>
      </c>
      <c r="P165" s="7">
        <v>10</v>
      </c>
      <c r="Q165" s="7">
        <v>0</v>
      </c>
      <c r="R165" s="8">
        <v>0.83409999999999995</v>
      </c>
      <c r="S165" s="7">
        <v>0.16600000000000001</v>
      </c>
      <c r="T165" s="7">
        <v>1E-3</v>
      </c>
      <c r="U165" s="7">
        <v>3.2000000000000001E-2</v>
      </c>
      <c r="V165" s="7">
        <v>38.939</v>
      </c>
    </row>
    <row r="166" spans="1:22" x14ac:dyDescent="0.35">
      <c r="B166" s="7">
        <v>65</v>
      </c>
      <c r="C166" s="7">
        <v>20</v>
      </c>
      <c r="D166" s="7">
        <v>11</v>
      </c>
      <c r="E166" s="7">
        <v>0</v>
      </c>
      <c r="F166" s="8">
        <v>0.94030000000000002</v>
      </c>
      <c r="G166" s="7">
        <v>0.06</v>
      </c>
      <c r="H166" s="7">
        <v>0</v>
      </c>
      <c r="I166" s="7">
        <v>1.9E-2</v>
      </c>
      <c r="J166" s="7">
        <v>46.134999999999998</v>
      </c>
      <c r="N166" s="7">
        <v>65</v>
      </c>
      <c r="O166" s="7">
        <v>23</v>
      </c>
      <c r="P166" s="7">
        <v>13</v>
      </c>
      <c r="Q166" s="7">
        <v>0</v>
      </c>
      <c r="R166" s="8">
        <v>0.92789999999999995</v>
      </c>
      <c r="S166" s="7">
        <v>7.1999999999999995E-2</v>
      </c>
      <c r="T166" s="7">
        <v>0</v>
      </c>
      <c r="U166" s="7">
        <v>2.1999999999999999E-2</v>
      </c>
      <c r="V166" s="7">
        <v>45.033000000000001</v>
      </c>
    </row>
    <row r="167" spans="1:22" x14ac:dyDescent="0.35">
      <c r="B167" s="7">
        <v>68</v>
      </c>
      <c r="C167" s="7">
        <v>9</v>
      </c>
      <c r="D167" s="7">
        <v>5</v>
      </c>
      <c r="E167" s="7">
        <v>0</v>
      </c>
      <c r="F167" s="8">
        <v>0.97350000000000003</v>
      </c>
      <c r="G167" s="7">
        <v>2.7E-2</v>
      </c>
      <c r="H167" s="7">
        <v>0</v>
      </c>
      <c r="I167" s="7">
        <v>1.2999999999999999E-2</v>
      </c>
      <c r="J167" s="7">
        <v>48.390999999999998</v>
      </c>
      <c r="N167" s="7">
        <v>68</v>
      </c>
      <c r="O167" s="7">
        <v>10</v>
      </c>
      <c r="P167" s="7">
        <v>8</v>
      </c>
      <c r="Q167" s="7">
        <v>0</v>
      </c>
      <c r="R167" s="8">
        <v>0.98560000000000003</v>
      </c>
      <c r="S167" s="7">
        <v>1.4E-2</v>
      </c>
      <c r="T167" s="7">
        <v>0</v>
      </c>
      <c r="U167" s="7">
        <v>0.01</v>
      </c>
      <c r="V167" s="7">
        <v>48.956000000000003</v>
      </c>
    </row>
    <row r="168" spans="1:22" x14ac:dyDescent="0.35">
      <c r="B168" s="7">
        <v>71</v>
      </c>
      <c r="C168" s="7">
        <v>4</v>
      </c>
      <c r="D168" s="7">
        <v>2</v>
      </c>
      <c r="E168" s="7">
        <v>0</v>
      </c>
      <c r="F168" s="8">
        <v>0.98670000000000002</v>
      </c>
      <c r="G168" s="7">
        <v>1.2999999999999999E-2</v>
      </c>
      <c r="H168" s="7">
        <v>0</v>
      </c>
      <c r="I168" s="7">
        <v>8.9999999999999993E-3</v>
      </c>
      <c r="J168" s="7">
        <v>49.332000000000001</v>
      </c>
      <c r="N168" s="7">
        <v>71</v>
      </c>
      <c r="O168" s="7">
        <v>2</v>
      </c>
      <c r="P168" s="7">
        <v>2</v>
      </c>
      <c r="Q168" s="7">
        <v>0</v>
      </c>
      <c r="R168" s="8">
        <v>1</v>
      </c>
      <c r="S168" s="7">
        <v>0</v>
      </c>
      <c r="T168" s="7">
        <v>0</v>
      </c>
      <c r="U168" s="7">
        <v>0</v>
      </c>
      <c r="V168" s="7">
        <v>49.98</v>
      </c>
    </row>
    <row r="169" spans="1:22" x14ac:dyDescent="0.35">
      <c r="B169" s="7">
        <v>74</v>
      </c>
      <c r="C169" s="7">
        <v>2</v>
      </c>
      <c r="D169" s="7">
        <v>1</v>
      </c>
      <c r="E169" s="7">
        <v>0</v>
      </c>
      <c r="F169" s="8">
        <v>0.99339999999999995</v>
      </c>
      <c r="G169" s="7">
        <v>7.0000000000000001E-3</v>
      </c>
      <c r="H169" s="7">
        <v>0</v>
      </c>
      <c r="I169" s="7">
        <v>7.0000000000000001E-3</v>
      </c>
      <c r="J169" s="7">
        <v>49.823</v>
      </c>
    </row>
    <row r="170" spans="1:22" x14ac:dyDescent="0.35">
      <c r="B170" s="7">
        <v>77</v>
      </c>
      <c r="C170" s="7">
        <v>1</v>
      </c>
      <c r="D170" s="7">
        <v>1</v>
      </c>
      <c r="E170" s="7">
        <v>0</v>
      </c>
      <c r="F170" s="8">
        <v>1</v>
      </c>
      <c r="G170" s="7">
        <v>0</v>
      </c>
      <c r="H170" s="7">
        <v>0</v>
      </c>
      <c r="I170" s="7">
        <v>0</v>
      </c>
      <c r="J170" s="7">
        <v>50.334000000000003</v>
      </c>
    </row>
    <row r="173" spans="1:22" x14ac:dyDescent="0.35">
      <c r="A173" t="s">
        <v>177</v>
      </c>
      <c r="C173" s="7"/>
      <c r="D173" s="7"/>
      <c r="E173" s="7"/>
      <c r="F173" s="7"/>
      <c r="G173" s="8"/>
      <c r="H173" s="7"/>
      <c r="I173" s="7"/>
      <c r="J173" s="7"/>
      <c r="M173" t="s">
        <v>177</v>
      </c>
      <c r="N173" s="7"/>
      <c r="O173" s="7"/>
      <c r="P173" s="8"/>
      <c r="Q173" s="7"/>
      <c r="R173" s="7"/>
      <c r="S173" s="7"/>
      <c r="T173" s="7"/>
    </row>
    <row r="174" spans="1:22" ht="37.5" x14ac:dyDescent="0.35">
      <c r="B174" s="7" t="s">
        <v>160</v>
      </c>
      <c r="C174" s="7" t="s">
        <v>161</v>
      </c>
      <c r="D174" s="7" t="s">
        <v>162</v>
      </c>
      <c r="E174" s="7" t="s">
        <v>163</v>
      </c>
      <c r="F174" s="7" t="s">
        <v>164</v>
      </c>
      <c r="G174" s="7" t="s">
        <v>165</v>
      </c>
      <c r="H174" s="7" t="s">
        <v>166</v>
      </c>
      <c r="I174" s="7" t="s">
        <v>167</v>
      </c>
      <c r="J174" s="7" t="s">
        <v>168</v>
      </c>
      <c r="N174" s="7" t="s">
        <v>160</v>
      </c>
      <c r="O174" s="7" t="s">
        <v>161</v>
      </c>
      <c r="P174" s="7" t="s">
        <v>162</v>
      </c>
      <c r="Q174" s="7" t="s">
        <v>163</v>
      </c>
      <c r="R174" s="7" t="s">
        <v>164</v>
      </c>
      <c r="S174" s="7" t="s">
        <v>165</v>
      </c>
      <c r="T174" s="7" t="s">
        <v>166</v>
      </c>
      <c r="U174" s="7" t="s">
        <v>167</v>
      </c>
      <c r="V174" s="7" t="s">
        <v>168</v>
      </c>
    </row>
    <row r="175" spans="1:22" x14ac:dyDescent="0.35">
      <c r="B175" s="7">
        <v>0</v>
      </c>
      <c r="C175" s="7">
        <v>160</v>
      </c>
      <c r="D175" s="7">
        <v>0</v>
      </c>
      <c r="E175" s="7">
        <v>0</v>
      </c>
      <c r="F175" s="8">
        <v>0</v>
      </c>
      <c r="G175" s="7">
        <v>1</v>
      </c>
      <c r="H175" s="7">
        <v>0</v>
      </c>
      <c r="I175" s="7">
        <v>0</v>
      </c>
      <c r="J175" s="7">
        <v>0</v>
      </c>
      <c r="N175" s="7">
        <v>0</v>
      </c>
      <c r="O175" s="7">
        <v>160</v>
      </c>
      <c r="P175" s="7">
        <v>0</v>
      </c>
      <c r="Q175" s="7">
        <v>0</v>
      </c>
      <c r="R175" s="8">
        <v>0</v>
      </c>
      <c r="S175" s="7">
        <v>1</v>
      </c>
      <c r="T175" s="7">
        <v>0</v>
      </c>
      <c r="U175" s="7">
        <v>0</v>
      </c>
      <c r="V175" s="7">
        <v>0</v>
      </c>
    </row>
    <row r="176" spans="1:22" x14ac:dyDescent="0.35">
      <c r="B176" s="7">
        <v>2</v>
      </c>
      <c r="C176" s="7">
        <v>160</v>
      </c>
      <c r="D176" s="7">
        <v>0</v>
      </c>
      <c r="E176" s="7">
        <v>0</v>
      </c>
      <c r="F176" s="8">
        <v>0</v>
      </c>
      <c r="G176" s="7">
        <v>1</v>
      </c>
      <c r="H176" s="7">
        <v>0</v>
      </c>
      <c r="I176" s="7">
        <v>0</v>
      </c>
      <c r="J176" s="7">
        <v>0</v>
      </c>
      <c r="N176" s="7">
        <v>2</v>
      </c>
      <c r="O176" s="7">
        <v>160</v>
      </c>
      <c r="P176" s="7">
        <v>0</v>
      </c>
      <c r="Q176" s="7">
        <v>0</v>
      </c>
      <c r="R176" s="8">
        <v>0</v>
      </c>
      <c r="S176" s="7">
        <v>1</v>
      </c>
      <c r="T176" s="7">
        <v>0</v>
      </c>
      <c r="U176" s="7">
        <v>0</v>
      </c>
      <c r="V176" s="7">
        <v>0</v>
      </c>
    </row>
    <row r="177" spans="2:22" x14ac:dyDescent="0.35">
      <c r="B177" s="7">
        <v>5</v>
      </c>
      <c r="C177" s="7">
        <v>160</v>
      </c>
      <c r="D177" s="7">
        <v>0</v>
      </c>
      <c r="E177" s="7">
        <v>9</v>
      </c>
      <c r="F177" s="8">
        <v>0</v>
      </c>
      <c r="G177" s="7">
        <v>1</v>
      </c>
      <c r="H177" s="7">
        <v>0</v>
      </c>
      <c r="I177" s="7">
        <v>0</v>
      </c>
      <c r="J177" s="7">
        <v>0</v>
      </c>
      <c r="N177" s="7">
        <v>5</v>
      </c>
      <c r="O177" s="7">
        <v>160</v>
      </c>
      <c r="P177" s="7">
        <v>0</v>
      </c>
      <c r="Q177" s="7">
        <v>39</v>
      </c>
      <c r="R177" s="8">
        <v>0</v>
      </c>
      <c r="S177" s="7">
        <v>1</v>
      </c>
      <c r="T177" s="7">
        <v>0</v>
      </c>
      <c r="U177" s="7">
        <v>0</v>
      </c>
      <c r="V177" s="7">
        <v>0</v>
      </c>
    </row>
    <row r="178" spans="2:22" x14ac:dyDescent="0.35">
      <c r="B178" s="7">
        <v>8</v>
      </c>
      <c r="C178" s="7">
        <v>151</v>
      </c>
      <c r="D178" s="7">
        <v>0</v>
      </c>
      <c r="E178" s="7">
        <v>1</v>
      </c>
      <c r="F178" s="8">
        <v>0</v>
      </c>
      <c r="G178" s="7">
        <v>1</v>
      </c>
      <c r="H178" s="7">
        <v>0</v>
      </c>
      <c r="I178" s="7">
        <v>0</v>
      </c>
      <c r="J178" s="7">
        <v>0</v>
      </c>
      <c r="N178" s="7">
        <v>8</v>
      </c>
      <c r="O178" s="7">
        <v>121</v>
      </c>
      <c r="P178" s="7">
        <v>0</v>
      </c>
      <c r="Q178" s="7">
        <v>1</v>
      </c>
      <c r="R178" s="8">
        <v>0</v>
      </c>
      <c r="S178" s="7">
        <v>1</v>
      </c>
      <c r="T178" s="7">
        <v>0</v>
      </c>
      <c r="U178" s="7">
        <v>0</v>
      </c>
      <c r="V178" s="7">
        <v>0</v>
      </c>
    </row>
    <row r="179" spans="2:22" x14ac:dyDescent="0.35">
      <c r="B179" s="7">
        <v>11</v>
      </c>
      <c r="C179" s="7">
        <v>150</v>
      </c>
      <c r="D179" s="7">
        <v>0</v>
      </c>
      <c r="E179" s="7">
        <v>8</v>
      </c>
      <c r="F179" s="8">
        <v>0</v>
      </c>
      <c r="G179" s="7">
        <v>1</v>
      </c>
      <c r="H179" s="7">
        <v>0</v>
      </c>
      <c r="I179" s="7">
        <v>0</v>
      </c>
      <c r="J179" s="7">
        <v>0</v>
      </c>
      <c r="N179" s="7">
        <v>11</v>
      </c>
      <c r="O179" s="7">
        <v>120</v>
      </c>
      <c r="P179" s="7">
        <v>0</v>
      </c>
      <c r="Q179" s="7">
        <v>1</v>
      </c>
      <c r="R179" s="8">
        <v>0</v>
      </c>
      <c r="S179" s="7">
        <v>1</v>
      </c>
      <c r="T179" s="7">
        <v>0</v>
      </c>
      <c r="U179" s="7">
        <v>0</v>
      </c>
      <c r="V179" s="7">
        <v>0</v>
      </c>
    </row>
    <row r="180" spans="2:22" x14ac:dyDescent="0.35">
      <c r="B180" s="7">
        <v>14</v>
      </c>
      <c r="C180" s="7">
        <v>142</v>
      </c>
      <c r="D180" s="7">
        <v>0</v>
      </c>
      <c r="E180" s="7">
        <v>6</v>
      </c>
      <c r="F180" s="8">
        <v>0</v>
      </c>
      <c r="G180" s="7">
        <v>1</v>
      </c>
      <c r="H180" s="7">
        <v>0</v>
      </c>
      <c r="I180" s="7">
        <v>0</v>
      </c>
      <c r="J180" s="7">
        <v>0</v>
      </c>
      <c r="N180" s="7">
        <v>14</v>
      </c>
      <c r="O180" s="7">
        <v>119</v>
      </c>
      <c r="P180" s="7">
        <v>1</v>
      </c>
      <c r="Q180" s="7">
        <v>4</v>
      </c>
      <c r="R180" s="8">
        <v>8.3999999999999995E-3</v>
      </c>
      <c r="S180" s="7">
        <v>0.99199999999999999</v>
      </c>
      <c r="T180" s="7">
        <v>0</v>
      </c>
      <c r="U180" s="7">
        <v>8.0000000000000002E-3</v>
      </c>
      <c r="V180" s="7">
        <v>0.11799999999999999</v>
      </c>
    </row>
    <row r="181" spans="2:22" x14ac:dyDescent="0.35">
      <c r="B181" s="7">
        <v>17</v>
      </c>
      <c r="C181" s="7">
        <v>136</v>
      </c>
      <c r="D181" s="7">
        <v>3</v>
      </c>
      <c r="E181" s="7">
        <v>7</v>
      </c>
      <c r="F181" s="8">
        <v>2.2100000000000002E-2</v>
      </c>
      <c r="G181" s="7">
        <v>0.97799999999999998</v>
      </c>
      <c r="H181" s="7">
        <v>0</v>
      </c>
      <c r="I181" s="7">
        <v>1.2999999999999999E-2</v>
      </c>
      <c r="J181" s="7">
        <v>0.375</v>
      </c>
      <c r="N181" s="7">
        <v>17</v>
      </c>
      <c r="O181" s="7">
        <v>114</v>
      </c>
      <c r="P181" s="7">
        <v>15</v>
      </c>
      <c r="Q181" s="7">
        <v>5</v>
      </c>
      <c r="R181" s="8">
        <v>0.1389</v>
      </c>
      <c r="S181" s="7">
        <v>0.86099999999999999</v>
      </c>
      <c r="T181" s="7">
        <v>1E-3</v>
      </c>
      <c r="U181" s="7">
        <v>3.2000000000000001E-2</v>
      </c>
      <c r="V181" s="7">
        <v>2.3359999999999999</v>
      </c>
    </row>
    <row r="182" spans="2:22" x14ac:dyDescent="0.35">
      <c r="B182" s="7">
        <v>20</v>
      </c>
      <c r="C182" s="7">
        <v>126</v>
      </c>
      <c r="D182" s="7">
        <v>17</v>
      </c>
      <c r="E182" s="7">
        <v>6</v>
      </c>
      <c r="F182" s="8">
        <v>0.154</v>
      </c>
      <c r="G182" s="7">
        <v>0.84599999999999997</v>
      </c>
      <c r="H182" s="7">
        <v>1E-3</v>
      </c>
      <c r="I182" s="7">
        <v>3.2000000000000001E-2</v>
      </c>
      <c r="J182" s="7">
        <v>3.0139999999999998</v>
      </c>
      <c r="N182" s="7">
        <v>20</v>
      </c>
      <c r="O182" s="7">
        <v>94</v>
      </c>
      <c r="P182" s="7">
        <v>16</v>
      </c>
      <c r="Q182" s="7">
        <v>6</v>
      </c>
      <c r="R182" s="8">
        <v>0.28549999999999998</v>
      </c>
      <c r="S182" s="7">
        <v>0.71499999999999997</v>
      </c>
      <c r="T182" s="7">
        <v>2E-3</v>
      </c>
      <c r="U182" s="7">
        <v>4.2999999999999997E-2</v>
      </c>
      <c r="V182" s="7">
        <v>5.2670000000000003</v>
      </c>
    </row>
    <row r="183" spans="2:22" x14ac:dyDescent="0.35">
      <c r="B183" s="7">
        <v>23</v>
      </c>
      <c r="C183" s="7">
        <v>103</v>
      </c>
      <c r="D183" s="7">
        <v>24</v>
      </c>
      <c r="E183" s="7">
        <v>3</v>
      </c>
      <c r="F183" s="8">
        <v>0.35110000000000002</v>
      </c>
      <c r="G183" s="7">
        <v>0.64900000000000002</v>
      </c>
      <c r="H183" s="7">
        <v>2E-3</v>
      </c>
      <c r="I183" s="7">
        <v>4.2999999999999997E-2</v>
      </c>
      <c r="J183" s="7">
        <v>7.548</v>
      </c>
      <c r="N183" s="7">
        <v>23</v>
      </c>
      <c r="O183" s="7">
        <v>72</v>
      </c>
      <c r="P183" s="7">
        <v>6</v>
      </c>
      <c r="Q183" s="7">
        <v>4</v>
      </c>
      <c r="R183" s="8">
        <v>0.34499999999999997</v>
      </c>
      <c r="S183" s="7">
        <v>0.65500000000000003</v>
      </c>
      <c r="T183" s="7">
        <v>2E-3</v>
      </c>
      <c r="U183" s="7">
        <v>4.5999999999999999E-2</v>
      </c>
      <c r="V183" s="7">
        <v>6.6369999999999996</v>
      </c>
    </row>
    <row r="184" spans="2:22" x14ac:dyDescent="0.35">
      <c r="B184" s="7">
        <v>26</v>
      </c>
      <c r="C184" s="7">
        <v>76</v>
      </c>
      <c r="D184" s="7">
        <v>10</v>
      </c>
      <c r="E184" s="7">
        <v>0</v>
      </c>
      <c r="F184" s="8">
        <v>0.4365</v>
      </c>
      <c r="G184" s="7">
        <v>0.56299999999999994</v>
      </c>
      <c r="H184" s="7">
        <v>2E-3</v>
      </c>
      <c r="I184" s="7">
        <v>4.4999999999999998E-2</v>
      </c>
      <c r="J184" s="7">
        <v>9.7680000000000007</v>
      </c>
      <c r="N184" s="7">
        <v>26</v>
      </c>
      <c r="O184" s="7">
        <v>62</v>
      </c>
      <c r="P184" s="7">
        <v>4</v>
      </c>
      <c r="Q184" s="7">
        <v>4</v>
      </c>
      <c r="R184" s="8">
        <v>0.38729999999999998</v>
      </c>
      <c r="S184" s="7">
        <v>0.61299999999999999</v>
      </c>
      <c r="T184" s="7">
        <v>2E-3</v>
      </c>
      <c r="U184" s="7">
        <v>4.7E-2</v>
      </c>
      <c r="V184" s="7">
        <v>7.7350000000000003</v>
      </c>
    </row>
    <row r="185" spans="2:22" x14ac:dyDescent="0.35">
      <c r="B185" s="7">
        <v>29</v>
      </c>
      <c r="C185" s="7">
        <v>66</v>
      </c>
      <c r="D185" s="7">
        <v>7</v>
      </c>
      <c r="E185" s="7">
        <v>0</v>
      </c>
      <c r="F185" s="8">
        <v>0.49630000000000002</v>
      </c>
      <c r="G185" s="7">
        <v>0.504</v>
      </c>
      <c r="H185" s="7">
        <v>2E-3</v>
      </c>
      <c r="I185" s="7">
        <v>4.4999999999999998E-2</v>
      </c>
      <c r="J185" s="7">
        <v>11.500999999999999</v>
      </c>
      <c r="N185" s="7">
        <v>29</v>
      </c>
      <c r="O185" s="7">
        <v>54</v>
      </c>
      <c r="P185" s="7">
        <v>5</v>
      </c>
      <c r="Q185" s="7">
        <v>1</v>
      </c>
      <c r="R185" s="8">
        <v>0.44400000000000001</v>
      </c>
      <c r="S185" s="7">
        <v>0.55600000000000005</v>
      </c>
      <c r="T185" s="7">
        <v>2E-3</v>
      </c>
      <c r="U185" s="7">
        <v>4.9000000000000002E-2</v>
      </c>
      <c r="V185" s="7">
        <v>9.3810000000000002</v>
      </c>
    </row>
    <row r="186" spans="2:22" x14ac:dyDescent="0.35">
      <c r="B186" s="7">
        <v>32</v>
      </c>
      <c r="C186" s="7">
        <v>59</v>
      </c>
      <c r="D186" s="7">
        <v>17</v>
      </c>
      <c r="E186" s="7">
        <v>1</v>
      </c>
      <c r="F186" s="8">
        <v>0.64139999999999997</v>
      </c>
      <c r="G186" s="7">
        <v>0.35899999999999999</v>
      </c>
      <c r="H186" s="7">
        <v>2E-3</v>
      </c>
      <c r="I186" s="7">
        <v>4.3999999999999997E-2</v>
      </c>
      <c r="J186" s="7">
        <v>16.145</v>
      </c>
      <c r="N186" s="7">
        <v>32</v>
      </c>
      <c r="O186" s="7">
        <v>48</v>
      </c>
      <c r="P186" s="7">
        <v>9</v>
      </c>
      <c r="Q186" s="7">
        <v>0</v>
      </c>
      <c r="R186" s="8">
        <v>0.54820000000000002</v>
      </c>
      <c r="S186" s="7">
        <v>0.45200000000000001</v>
      </c>
      <c r="T186" s="7">
        <v>3.0000000000000001E-3</v>
      </c>
      <c r="U186" s="7">
        <v>5.0999999999999997E-2</v>
      </c>
      <c r="V186" s="7">
        <v>12.717000000000001</v>
      </c>
    </row>
    <row r="187" spans="2:22" x14ac:dyDescent="0.35">
      <c r="B187" s="7">
        <v>35</v>
      </c>
      <c r="C187" s="7">
        <v>41</v>
      </c>
      <c r="D187" s="7">
        <v>12</v>
      </c>
      <c r="E187" s="7">
        <v>0</v>
      </c>
      <c r="F187" s="8">
        <v>0.74639999999999995</v>
      </c>
      <c r="G187" s="7">
        <v>0.254</v>
      </c>
      <c r="H187" s="7">
        <v>2E-3</v>
      </c>
      <c r="I187" s="7">
        <v>0.04</v>
      </c>
      <c r="J187" s="7">
        <v>19.818999999999999</v>
      </c>
      <c r="N187" s="7">
        <v>35</v>
      </c>
      <c r="O187" s="7">
        <v>39</v>
      </c>
      <c r="P187" s="7">
        <v>8</v>
      </c>
      <c r="Q187" s="7">
        <v>0</v>
      </c>
      <c r="R187" s="8">
        <v>0.64090000000000003</v>
      </c>
      <c r="S187" s="7">
        <v>0.35899999999999999</v>
      </c>
      <c r="T187" s="7">
        <v>2E-3</v>
      </c>
      <c r="U187" s="7">
        <v>0.05</v>
      </c>
      <c r="V187" s="7">
        <v>15.96</v>
      </c>
    </row>
    <row r="188" spans="2:22" x14ac:dyDescent="0.35">
      <c r="B188" s="7">
        <v>38</v>
      </c>
      <c r="C188" s="7">
        <v>29</v>
      </c>
      <c r="D188" s="7">
        <v>9</v>
      </c>
      <c r="E188" s="7">
        <v>0</v>
      </c>
      <c r="F188" s="8">
        <v>0.82509999999999994</v>
      </c>
      <c r="G188" s="7">
        <v>0.17499999999999999</v>
      </c>
      <c r="H188" s="7">
        <v>1E-3</v>
      </c>
      <c r="I188" s="7">
        <v>3.5000000000000003E-2</v>
      </c>
      <c r="J188" s="7">
        <v>22.81</v>
      </c>
      <c r="N188" s="7">
        <v>38</v>
      </c>
      <c r="O188" s="7">
        <v>31</v>
      </c>
      <c r="P188" s="7">
        <v>10</v>
      </c>
      <c r="Q188" s="7">
        <v>0</v>
      </c>
      <c r="R188" s="8">
        <v>0.75670000000000004</v>
      </c>
      <c r="S188" s="7">
        <v>0.24299999999999999</v>
      </c>
      <c r="T188" s="7">
        <v>2E-3</v>
      </c>
      <c r="U188" s="7">
        <v>4.4999999999999998E-2</v>
      </c>
      <c r="V188" s="7">
        <v>20.361999999999998</v>
      </c>
    </row>
    <row r="189" spans="2:22" x14ac:dyDescent="0.35">
      <c r="B189" s="7">
        <v>41</v>
      </c>
      <c r="C189" s="7">
        <v>20</v>
      </c>
      <c r="D189" s="7">
        <v>11</v>
      </c>
      <c r="E189" s="7">
        <v>0</v>
      </c>
      <c r="F189" s="8">
        <v>0.92130000000000001</v>
      </c>
      <c r="G189" s="7">
        <v>7.9000000000000001E-2</v>
      </c>
      <c r="H189" s="7">
        <v>1E-3</v>
      </c>
      <c r="I189" s="7">
        <v>2.5000000000000001E-2</v>
      </c>
      <c r="J189" s="7">
        <v>26.754000000000001</v>
      </c>
      <c r="N189" s="7">
        <v>41</v>
      </c>
      <c r="O189" s="7">
        <v>21</v>
      </c>
      <c r="P189" s="7">
        <v>8</v>
      </c>
      <c r="Q189" s="7">
        <v>0</v>
      </c>
      <c r="R189" s="8">
        <v>0.84940000000000004</v>
      </c>
      <c r="S189" s="7">
        <v>0.151</v>
      </c>
      <c r="T189" s="7">
        <v>1E-3</v>
      </c>
      <c r="U189" s="7">
        <v>3.7999999999999999E-2</v>
      </c>
      <c r="V189" s="7">
        <v>24.161000000000001</v>
      </c>
    </row>
    <row r="190" spans="2:22" x14ac:dyDescent="0.35">
      <c r="B190" s="7">
        <v>44</v>
      </c>
      <c r="C190" s="7">
        <v>9</v>
      </c>
      <c r="D190" s="7">
        <v>6</v>
      </c>
      <c r="E190" s="7">
        <v>0</v>
      </c>
      <c r="F190" s="8">
        <v>0.9738</v>
      </c>
      <c r="G190" s="7">
        <v>2.5999999999999999E-2</v>
      </c>
      <c r="H190" s="7">
        <v>0</v>
      </c>
      <c r="I190" s="7">
        <v>1.4999999999999999E-2</v>
      </c>
      <c r="J190" s="7">
        <v>29.062999999999999</v>
      </c>
      <c r="N190" s="7">
        <v>44</v>
      </c>
      <c r="O190" s="7">
        <v>13</v>
      </c>
      <c r="P190" s="7">
        <v>5</v>
      </c>
      <c r="Q190" s="7">
        <v>0</v>
      </c>
      <c r="R190" s="8">
        <v>0.9073</v>
      </c>
      <c r="S190" s="7">
        <v>9.2999999999999999E-2</v>
      </c>
      <c r="T190" s="7">
        <v>1E-3</v>
      </c>
      <c r="U190" s="7">
        <v>3.1E-2</v>
      </c>
      <c r="V190" s="7">
        <v>26.71</v>
      </c>
    </row>
    <row r="191" spans="2:22" x14ac:dyDescent="0.35">
      <c r="B191" s="7">
        <v>47</v>
      </c>
      <c r="C191" s="7">
        <v>3</v>
      </c>
      <c r="D191" s="7">
        <v>3</v>
      </c>
      <c r="E191" s="7">
        <v>0</v>
      </c>
      <c r="F191" s="8">
        <v>1</v>
      </c>
      <c r="G191" s="7">
        <v>0</v>
      </c>
      <c r="H191" s="7">
        <v>0</v>
      </c>
      <c r="I191" s="7">
        <v>0</v>
      </c>
      <c r="J191" s="7">
        <v>30.295999999999999</v>
      </c>
      <c r="K191" s="8"/>
      <c r="L191" s="7"/>
      <c r="N191" s="7">
        <v>47</v>
      </c>
      <c r="O191" s="7">
        <v>8</v>
      </c>
      <c r="P191" s="7">
        <v>5</v>
      </c>
      <c r="Q191" s="7">
        <v>0</v>
      </c>
      <c r="R191" s="8">
        <v>0.96519999999999995</v>
      </c>
      <c r="S191" s="7">
        <v>3.5000000000000003E-2</v>
      </c>
      <c r="T191" s="7">
        <v>0</v>
      </c>
      <c r="U191" s="7">
        <v>0.02</v>
      </c>
      <c r="V191" s="7">
        <v>29.431999999999999</v>
      </c>
    </row>
    <row r="192" spans="2:22" x14ac:dyDescent="0.35">
      <c r="N192" s="7">
        <v>50</v>
      </c>
      <c r="O192" s="7">
        <v>3</v>
      </c>
      <c r="P192" s="7">
        <v>3</v>
      </c>
      <c r="Q192" s="7">
        <v>0</v>
      </c>
      <c r="R192" s="8">
        <v>1</v>
      </c>
      <c r="S192" s="7">
        <v>0</v>
      </c>
      <c r="T192" s="7">
        <v>0</v>
      </c>
      <c r="U192" s="7">
        <v>0</v>
      </c>
      <c r="V192" s="7">
        <v>31.169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5"/>
  <sheetViews>
    <sheetView workbookViewId="0">
      <selection activeCell="L10" sqref="L10"/>
    </sheetView>
  </sheetViews>
  <sheetFormatPr defaultRowHeight="14.5" x14ac:dyDescent="0.35"/>
  <sheetData>
    <row r="4" spans="2:6" ht="89" x14ac:dyDescent="0.35">
      <c r="B4" s="3" t="s">
        <v>2</v>
      </c>
      <c r="C4" s="3" t="s">
        <v>3</v>
      </c>
      <c r="D4" s="3" t="s">
        <v>4</v>
      </c>
      <c r="E4" s="4" t="s">
        <v>6</v>
      </c>
      <c r="F4" s="4" t="s">
        <v>7</v>
      </c>
    </row>
    <row r="5" spans="2:6" x14ac:dyDescent="0.35">
      <c r="B5" s="1" t="s">
        <v>126</v>
      </c>
      <c r="C5" s="1" t="s">
        <v>127</v>
      </c>
      <c r="D5" s="1" t="s">
        <v>128</v>
      </c>
      <c r="E5" s="2">
        <v>-3.0283753884371198</v>
      </c>
      <c r="F5" s="2">
        <v>2.6762990749479998E-4</v>
      </c>
    </row>
  </sheetData>
  <conditionalFormatting sqref="E4">
    <cfRule type="colorScale" priority="4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F4">
    <cfRule type="colorScale" priority="3">
      <colorScale>
        <cfvo type="min"/>
        <cfvo type="max"/>
        <color rgb="FF63BE7B"/>
        <color rgb="FFFCFCFF"/>
      </colorScale>
    </cfRule>
  </conditionalFormatting>
  <conditionalFormatting sqref="F5">
    <cfRule type="colorScale" priority="1">
      <colorScale>
        <cfvo type="num" val="0.01"/>
        <cfvo type="num" val="0.05"/>
        <cfvo type="num" val="0.1"/>
        <color rgb="FFA1D76A"/>
        <color rgb="FFFFFFBF"/>
        <color rgb="FFFEFEFE"/>
      </colorScale>
    </cfRule>
  </conditionalFormatting>
  <conditionalFormatting sqref="E5">
    <cfRule type="colorScale" priority="2">
      <colorScale>
        <cfvo type="min"/>
        <cfvo type="percentile" val="50"/>
        <cfvo type="max"/>
        <color rgb="FF2C7BB6"/>
        <color rgb="FFFFFFBF"/>
        <color rgb="FFEF3B2C"/>
      </colorScale>
    </cfRule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"/>
  <sheetViews>
    <sheetView zoomScale="85" zoomScaleNormal="85" workbookViewId="0">
      <selection activeCell="J11" sqref="J11"/>
    </sheetView>
  </sheetViews>
  <sheetFormatPr defaultRowHeight="14.5" x14ac:dyDescent="0.35"/>
  <sheetData>
    <row r="2" spans="2:2" x14ac:dyDescent="0.35">
      <c r="B2" t="s">
        <v>178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0" zoomScaleNormal="40" workbookViewId="0">
      <selection activeCell="AH37" sqref="AH37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="85" zoomScaleNormal="85" workbookViewId="0">
      <selection activeCell="P11" sqref="P11"/>
    </sheetView>
  </sheetViews>
  <sheetFormatPr defaultRowHeight="14.5" x14ac:dyDescent="0.35"/>
  <sheetData>
    <row r="1" spans="1:13" x14ac:dyDescent="0.35">
      <c r="A1" s="6" t="s">
        <v>155</v>
      </c>
    </row>
    <row r="2" spans="1:13" x14ac:dyDescent="0.35">
      <c r="H2" s="6" t="s">
        <v>145</v>
      </c>
      <c r="K2" s="6" t="s">
        <v>146</v>
      </c>
      <c r="M2" s="6" t="s">
        <v>147</v>
      </c>
    </row>
    <row r="3" spans="1:13" x14ac:dyDescent="0.35">
      <c r="A3" t="s">
        <v>179</v>
      </c>
      <c r="G3">
        <v>1</v>
      </c>
      <c r="H3">
        <v>29431.228999999999</v>
      </c>
      <c r="J3">
        <v>1</v>
      </c>
      <c r="K3">
        <v>10527.037</v>
      </c>
      <c r="M3">
        <f>K3/H3</f>
        <v>0.35768254869682814</v>
      </c>
    </row>
    <row r="4" spans="1:13" x14ac:dyDescent="0.35">
      <c r="A4" t="s">
        <v>180</v>
      </c>
      <c r="G4">
        <v>2</v>
      </c>
      <c r="H4">
        <v>25889.522000000001</v>
      </c>
      <c r="J4">
        <v>2</v>
      </c>
      <c r="K4">
        <v>48205.303999999996</v>
      </c>
      <c r="M4">
        <f>K4/H4</f>
        <v>1.8619619164849779</v>
      </c>
    </row>
    <row r="7" spans="1:13" x14ac:dyDescent="0.35">
      <c r="A7" s="6" t="s">
        <v>158</v>
      </c>
    </row>
    <row r="8" spans="1:13" x14ac:dyDescent="0.35">
      <c r="H8" s="6" t="s">
        <v>145</v>
      </c>
      <c r="K8" s="6" t="s">
        <v>146</v>
      </c>
      <c r="M8" s="6" t="s">
        <v>147</v>
      </c>
    </row>
    <row r="9" spans="1:13" x14ac:dyDescent="0.35">
      <c r="A9" t="s">
        <v>179</v>
      </c>
      <c r="G9">
        <v>1</v>
      </c>
      <c r="H9">
        <v>26805.179</v>
      </c>
      <c r="J9">
        <v>1</v>
      </c>
      <c r="K9">
        <v>6698.4889999999996</v>
      </c>
      <c r="M9">
        <f>K9/H9</f>
        <v>0.24989532806328207</v>
      </c>
    </row>
    <row r="10" spans="1:13" x14ac:dyDescent="0.35">
      <c r="A10" t="s">
        <v>180</v>
      </c>
      <c r="G10">
        <v>2</v>
      </c>
      <c r="H10">
        <v>21022.401000000002</v>
      </c>
      <c r="J10">
        <v>2</v>
      </c>
      <c r="K10">
        <v>40299.726000000002</v>
      </c>
      <c r="M10">
        <f>K10/H10</f>
        <v>1.9169896911394659</v>
      </c>
    </row>
    <row r="13" spans="1:13" x14ac:dyDescent="0.35">
      <c r="A13" s="6" t="s">
        <v>159</v>
      </c>
    </row>
    <row r="14" spans="1:13" x14ac:dyDescent="0.35">
      <c r="H14" s="6" t="s">
        <v>145</v>
      </c>
      <c r="K14" s="6" t="s">
        <v>146</v>
      </c>
      <c r="M14" s="6" t="s">
        <v>147</v>
      </c>
    </row>
    <row r="15" spans="1:13" x14ac:dyDescent="0.35">
      <c r="A15" t="s">
        <v>179</v>
      </c>
      <c r="G15">
        <v>1</v>
      </c>
      <c r="H15">
        <v>19010.550999999999</v>
      </c>
      <c r="J15">
        <v>1</v>
      </c>
      <c r="K15">
        <v>3121.6190000000001</v>
      </c>
      <c r="M15">
        <f>K15/H15</f>
        <v>0.16420455146197499</v>
      </c>
    </row>
    <row r="16" spans="1:13" x14ac:dyDescent="0.35">
      <c r="A16" t="s">
        <v>180</v>
      </c>
      <c r="G16">
        <v>2</v>
      </c>
      <c r="H16">
        <v>17446.945</v>
      </c>
      <c r="J16">
        <v>2</v>
      </c>
      <c r="K16">
        <v>40988.978000000003</v>
      </c>
      <c r="M16">
        <f>K16/H16</f>
        <v>2.3493498718543564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25" zoomScaleNormal="25" workbookViewId="0">
      <selection activeCell="AD60" sqref="AD60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activeCell="V16" sqref="V16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59"/>
  <sheetViews>
    <sheetView zoomScale="70" zoomScaleNormal="70" workbookViewId="0">
      <selection activeCell="E83" sqref="E83"/>
    </sheetView>
  </sheetViews>
  <sheetFormatPr defaultColWidth="10.90625" defaultRowHeight="14.5" x14ac:dyDescent="0.35"/>
  <cols>
    <col min="1" max="1" width="19.453125" customWidth="1"/>
    <col min="7" max="7" width="18.1796875" customWidth="1"/>
    <col min="19" max="19" width="17.54296875" customWidth="1"/>
    <col min="31" max="31" width="21.26953125" customWidth="1"/>
  </cols>
  <sheetData>
    <row r="1" spans="1:23" x14ac:dyDescent="0.35">
      <c r="A1" t="s">
        <v>225</v>
      </c>
    </row>
    <row r="3" spans="1:23" x14ac:dyDescent="0.35">
      <c r="B3" t="s">
        <v>182</v>
      </c>
      <c r="C3" t="s">
        <v>183</v>
      </c>
      <c r="D3" t="s">
        <v>184</v>
      </c>
      <c r="E3" t="s">
        <v>185</v>
      </c>
      <c r="H3" t="s">
        <v>182</v>
      </c>
      <c r="I3" t="s">
        <v>183</v>
      </c>
      <c r="J3" t="s">
        <v>184</v>
      </c>
      <c r="K3" t="s">
        <v>185</v>
      </c>
      <c r="N3" t="s">
        <v>182</v>
      </c>
      <c r="O3" t="s">
        <v>183</v>
      </c>
      <c r="P3" t="s">
        <v>184</v>
      </c>
      <c r="Q3" t="s">
        <v>185</v>
      </c>
      <c r="T3" t="s">
        <v>182</v>
      </c>
      <c r="U3" t="s">
        <v>183</v>
      </c>
      <c r="V3" t="s">
        <v>184</v>
      </c>
      <c r="W3" t="s">
        <v>185</v>
      </c>
    </row>
    <row r="4" spans="1:23" x14ac:dyDescent="0.35">
      <c r="A4" s="6" t="s">
        <v>155</v>
      </c>
      <c r="M4" t="s">
        <v>226</v>
      </c>
      <c r="O4" t="s">
        <v>183</v>
      </c>
      <c r="S4" t="s">
        <v>227</v>
      </c>
      <c r="W4" t="s">
        <v>185</v>
      </c>
    </row>
    <row r="5" spans="1:23" x14ac:dyDescent="0.35">
      <c r="A5" t="s">
        <v>228</v>
      </c>
      <c r="D5" t="s">
        <v>184</v>
      </c>
      <c r="G5" t="s">
        <v>229</v>
      </c>
      <c r="I5" t="s">
        <v>183</v>
      </c>
      <c r="M5" t="s">
        <v>226</v>
      </c>
      <c r="N5" t="s">
        <v>182</v>
      </c>
      <c r="S5" t="s">
        <v>227</v>
      </c>
      <c r="W5" t="s">
        <v>185</v>
      </c>
    </row>
    <row r="6" spans="1:23" x14ac:dyDescent="0.35">
      <c r="A6" t="s">
        <v>230</v>
      </c>
      <c r="D6" t="s">
        <v>184</v>
      </c>
      <c r="G6" t="s">
        <v>229</v>
      </c>
      <c r="H6" t="s">
        <v>182</v>
      </c>
      <c r="M6" t="s">
        <v>226</v>
      </c>
      <c r="O6" t="s">
        <v>183</v>
      </c>
      <c r="S6" t="s">
        <v>227</v>
      </c>
      <c r="W6" t="s">
        <v>185</v>
      </c>
    </row>
    <row r="7" spans="1:23" x14ac:dyDescent="0.35">
      <c r="A7" t="s">
        <v>231</v>
      </c>
      <c r="D7" t="s">
        <v>184</v>
      </c>
      <c r="G7" t="s">
        <v>229</v>
      </c>
      <c r="I7" t="s">
        <v>183</v>
      </c>
      <c r="M7" t="s">
        <v>226</v>
      </c>
      <c r="N7" t="s">
        <v>182</v>
      </c>
      <c r="S7" t="s">
        <v>227</v>
      </c>
      <c r="W7" t="s">
        <v>185</v>
      </c>
    </row>
    <row r="8" spans="1:23" x14ac:dyDescent="0.35">
      <c r="A8" t="s">
        <v>232</v>
      </c>
      <c r="D8" t="s">
        <v>184</v>
      </c>
      <c r="G8" t="s">
        <v>229</v>
      </c>
      <c r="J8" t="s">
        <v>184</v>
      </c>
      <c r="M8" t="s">
        <v>226</v>
      </c>
      <c r="P8" t="s">
        <v>184</v>
      </c>
      <c r="S8" t="s">
        <v>227</v>
      </c>
      <c r="W8" t="s">
        <v>185</v>
      </c>
    </row>
    <row r="9" spans="1:23" x14ac:dyDescent="0.35">
      <c r="A9" t="s">
        <v>233</v>
      </c>
      <c r="D9" t="s">
        <v>184</v>
      </c>
      <c r="G9" t="s">
        <v>229</v>
      </c>
      <c r="J9" t="s">
        <v>184</v>
      </c>
      <c r="M9" t="s">
        <v>226</v>
      </c>
      <c r="N9" t="s">
        <v>182</v>
      </c>
      <c r="S9" t="s">
        <v>227</v>
      </c>
      <c r="W9" t="s">
        <v>185</v>
      </c>
    </row>
    <row r="10" spans="1:23" x14ac:dyDescent="0.35">
      <c r="A10" t="s">
        <v>234</v>
      </c>
      <c r="B10" t="s">
        <v>182</v>
      </c>
      <c r="G10" t="s">
        <v>229</v>
      </c>
      <c r="J10" t="s">
        <v>184</v>
      </c>
      <c r="M10" t="s">
        <v>226</v>
      </c>
      <c r="N10" t="s">
        <v>182</v>
      </c>
      <c r="S10" t="s">
        <v>227</v>
      </c>
      <c r="W10" t="s">
        <v>185</v>
      </c>
    </row>
    <row r="11" spans="1:23" x14ac:dyDescent="0.35">
      <c r="A11" t="s">
        <v>235</v>
      </c>
      <c r="E11" t="s">
        <v>185</v>
      </c>
      <c r="G11" t="s">
        <v>229</v>
      </c>
      <c r="J11" t="s">
        <v>184</v>
      </c>
      <c r="M11" t="s">
        <v>226</v>
      </c>
      <c r="O11" t="s">
        <v>183</v>
      </c>
      <c r="S11" t="s">
        <v>227</v>
      </c>
      <c r="W11" t="s">
        <v>185</v>
      </c>
    </row>
    <row r="12" spans="1:23" x14ac:dyDescent="0.35">
      <c r="A12" t="s">
        <v>236</v>
      </c>
      <c r="D12" t="s">
        <v>184</v>
      </c>
      <c r="G12" t="s">
        <v>229</v>
      </c>
      <c r="J12" t="s">
        <v>184</v>
      </c>
      <c r="M12" t="s">
        <v>226</v>
      </c>
      <c r="N12" t="s">
        <v>182</v>
      </c>
      <c r="S12" t="s">
        <v>227</v>
      </c>
      <c r="W12" t="s">
        <v>185</v>
      </c>
    </row>
    <row r="13" spans="1:23" x14ac:dyDescent="0.35">
      <c r="A13" t="s">
        <v>237</v>
      </c>
      <c r="D13" t="s">
        <v>184</v>
      </c>
      <c r="G13" t="s">
        <v>229</v>
      </c>
      <c r="K13" t="s">
        <v>185</v>
      </c>
      <c r="M13" t="s">
        <v>226</v>
      </c>
      <c r="N13" t="s">
        <v>182</v>
      </c>
      <c r="S13" t="s">
        <v>227</v>
      </c>
      <c r="W13" t="s">
        <v>185</v>
      </c>
    </row>
    <row r="14" spans="1:23" x14ac:dyDescent="0.35">
      <c r="A14" t="s">
        <v>238</v>
      </c>
      <c r="E14" t="s">
        <v>185</v>
      </c>
      <c r="G14" t="s">
        <v>229</v>
      </c>
      <c r="K14" t="s">
        <v>185</v>
      </c>
      <c r="M14" t="s">
        <v>226</v>
      </c>
      <c r="N14" t="s">
        <v>182</v>
      </c>
      <c r="S14" t="s">
        <v>227</v>
      </c>
      <c r="W14" t="s">
        <v>185</v>
      </c>
    </row>
    <row r="15" spans="1:23" x14ac:dyDescent="0.35">
      <c r="A15" t="s">
        <v>239</v>
      </c>
      <c r="E15" t="s">
        <v>185</v>
      </c>
      <c r="G15" t="s">
        <v>229</v>
      </c>
      <c r="K15" t="s">
        <v>185</v>
      </c>
      <c r="M15" t="s">
        <v>226</v>
      </c>
      <c r="N15" t="s">
        <v>182</v>
      </c>
      <c r="S15" t="s">
        <v>227</v>
      </c>
      <c r="W15" t="s">
        <v>185</v>
      </c>
    </row>
    <row r="16" spans="1:23" x14ac:dyDescent="0.35">
      <c r="A16" t="s">
        <v>240</v>
      </c>
      <c r="C16" t="s">
        <v>183</v>
      </c>
      <c r="G16" t="s">
        <v>229</v>
      </c>
      <c r="K16" t="s">
        <v>185</v>
      </c>
      <c r="M16" t="s">
        <v>226</v>
      </c>
      <c r="O16" t="s">
        <v>183</v>
      </c>
      <c r="S16" t="s">
        <v>227</v>
      </c>
      <c r="W16" t="s">
        <v>185</v>
      </c>
    </row>
    <row r="17" spans="1:23" x14ac:dyDescent="0.35">
      <c r="A17" t="s">
        <v>241</v>
      </c>
      <c r="D17" t="s">
        <v>184</v>
      </c>
      <c r="G17" t="s">
        <v>229</v>
      </c>
      <c r="K17" t="s">
        <v>185</v>
      </c>
      <c r="M17" t="s">
        <v>226</v>
      </c>
      <c r="O17" t="s">
        <v>183</v>
      </c>
      <c r="S17" t="s">
        <v>227</v>
      </c>
      <c r="W17" t="s">
        <v>185</v>
      </c>
    </row>
    <row r="18" spans="1:23" x14ac:dyDescent="0.35">
      <c r="A18" t="s">
        <v>242</v>
      </c>
      <c r="D18" t="s">
        <v>184</v>
      </c>
      <c r="G18" t="s">
        <v>229</v>
      </c>
      <c r="K18" t="s">
        <v>185</v>
      </c>
      <c r="M18" t="s">
        <v>226</v>
      </c>
      <c r="O18" t="s">
        <v>183</v>
      </c>
      <c r="S18" t="s">
        <v>227</v>
      </c>
    </row>
    <row r="19" spans="1:23" x14ac:dyDescent="0.35">
      <c r="A19" t="s">
        <v>243</v>
      </c>
      <c r="D19" t="s">
        <v>184</v>
      </c>
      <c r="G19" t="s">
        <v>229</v>
      </c>
      <c r="K19" t="s">
        <v>185</v>
      </c>
      <c r="M19" t="s">
        <v>226</v>
      </c>
      <c r="O19" t="s">
        <v>183</v>
      </c>
      <c r="S19" t="s">
        <v>227</v>
      </c>
    </row>
    <row r="20" spans="1:23" x14ac:dyDescent="0.35">
      <c r="A20" t="s">
        <v>244</v>
      </c>
      <c r="D20" t="s">
        <v>184</v>
      </c>
      <c r="G20" t="s">
        <v>229</v>
      </c>
      <c r="K20" t="s">
        <v>185</v>
      </c>
      <c r="M20" t="s">
        <v>226</v>
      </c>
      <c r="O20" t="s">
        <v>183</v>
      </c>
    </row>
    <row r="21" spans="1:23" x14ac:dyDescent="0.35">
      <c r="A21" t="s">
        <v>245</v>
      </c>
      <c r="E21" t="s">
        <v>185</v>
      </c>
      <c r="M21" t="s">
        <v>226</v>
      </c>
      <c r="N21" t="s">
        <v>182</v>
      </c>
    </row>
    <row r="22" spans="1:23" x14ac:dyDescent="0.35">
      <c r="A22" t="s">
        <v>246</v>
      </c>
      <c r="D22" t="s">
        <v>184</v>
      </c>
    </row>
    <row r="23" spans="1:23" x14ac:dyDescent="0.35">
      <c r="A23" t="s">
        <v>247</v>
      </c>
      <c r="D23" t="s">
        <v>184</v>
      </c>
    </row>
    <row r="27" spans="1:23" x14ac:dyDescent="0.35">
      <c r="B27" t="s">
        <v>182</v>
      </c>
      <c r="C27" t="s">
        <v>183</v>
      </c>
      <c r="D27" t="s">
        <v>184</v>
      </c>
      <c r="E27" t="s">
        <v>185</v>
      </c>
      <c r="H27" t="s">
        <v>182</v>
      </c>
      <c r="I27" t="s">
        <v>183</v>
      </c>
      <c r="J27" t="s">
        <v>184</v>
      </c>
      <c r="K27" t="s">
        <v>185</v>
      </c>
      <c r="N27" t="s">
        <v>182</v>
      </c>
      <c r="O27" t="s">
        <v>183</v>
      </c>
      <c r="P27" t="s">
        <v>184</v>
      </c>
      <c r="Q27" t="s">
        <v>185</v>
      </c>
      <c r="S27" t="s">
        <v>182</v>
      </c>
      <c r="T27" t="s">
        <v>183</v>
      </c>
      <c r="U27" t="s">
        <v>184</v>
      </c>
      <c r="V27" t="s">
        <v>185</v>
      </c>
    </row>
    <row r="28" spans="1:23" x14ac:dyDescent="0.35">
      <c r="A28" t="s">
        <v>158</v>
      </c>
    </row>
    <row r="29" spans="1:23" x14ac:dyDescent="0.35">
      <c r="A29" t="s">
        <v>227</v>
      </c>
      <c r="E29" t="s">
        <v>185</v>
      </c>
      <c r="G29" t="s">
        <v>226</v>
      </c>
      <c r="H29" t="s">
        <v>182</v>
      </c>
      <c r="M29" t="s">
        <v>228</v>
      </c>
      <c r="N29" t="s">
        <v>182</v>
      </c>
      <c r="R29" t="s">
        <v>229</v>
      </c>
      <c r="T29" t="s">
        <v>183</v>
      </c>
    </row>
    <row r="30" spans="1:23" x14ac:dyDescent="0.35">
      <c r="A30" t="s">
        <v>227</v>
      </c>
      <c r="D30" t="s">
        <v>184</v>
      </c>
      <c r="G30" t="s">
        <v>226</v>
      </c>
      <c r="H30" t="s">
        <v>182</v>
      </c>
      <c r="M30" t="s">
        <v>230</v>
      </c>
      <c r="N30" t="s">
        <v>182</v>
      </c>
      <c r="R30" t="s">
        <v>229</v>
      </c>
      <c r="T30" t="s">
        <v>183</v>
      </c>
    </row>
    <row r="31" spans="1:23" x14ac:dyDescent="0.35">
      <c r="A31" t="s">
        <v>227</v>
      </c>
      <c r="D31" t="s">
        <v>184</v>
      </c>
      <c r="G31" t="s">
        <v>226</v>
      </c>
      <c r="H31" t="s">
        <v>182</v>
      </c>
      <c r="M31" t="s">
        <v>231</v>
      </c>
      <c r="P31" t="s">
        <v>184</v>
      </c>
      <c r="R31" t="s">
        <v>229</v>
      </c>
      <c r="U31" t="s">
        <v>184</v>
      </c>
    </row>
    <row r="32" spans="1:23" x14ac:dyDescent="0.35">
      <c r="A32" t="s">
        <v>227</v>
      </c>
      <c r="E32" t="s">
        <v>185</v>
      </c>
      <c r="G32" t="s">
        <v>226</v>
      </c>
      <c r="H32" t="s">
        <v>182</v>
      </c>
      <c r="M32" t="s">
        <v>232</v>
      </c>
      <c r="O32" t="s">
        <v>183</v>
      </c>
      <c r="R32" t="s">
        <v>229</v>
      </c>
      <c r="U32" t="s">
        <v>184</v>
      </c>
    </row>
    <row r="33" spans="1:22" x14ac:dyDescent="0.35">
      <c r="A33" t="s">
        <v>227</v>
      </c>
      <c r="E33" t="s">
        <v>185</v>
      </c>
      <c r="G33" t="s">
        <v>226</v>
      </c>
      <c r="J33" t="s">
        <v>184</v>
      </c>
      <c r="M33" t="s">
        <v>233</v>
      </c>
      <c r="O33" t="s">
        <v>183</v>
      </c>
      <c r="R33" t="s">
        <v>229</v>
      </c>
      <c r="U33" t="s">
        <v>184</v>
      </c>
    </row>
    <row r="34" spans="1:22" x14ac:dyDescent="0.35">
      <c r="A34" t="s">
        <v>227</v>
      </c>
      <c r="E34" t="s">
        <v>185</v>
      </c>
      <c r="G34" t="s">
        <v>226</v>
      </c>
      <c r="H34" t="s">
        <v>182</v>
      </c>
      <c r="M34" t="s">
        <v>234</v>
      </c>
      <c r="P34" t="s">
        <v>184</v>
      </c>
      <c r="R34" t="s">
        <v>229</v>
      </c>
      <c r="U34" t="s">
        <v>184</v>
      </c>
    </row>
    <row r="35" spans="1:22" x14ac:dyDescent="0.35">
      <c r="A35" t="s">
        <v>227</v>
      </c>
      <c r="E35" t="s">
        <v>185</v>
      </c>
      <c r="G35" t="s">
        <v>226</v>
      </c>
      <c r="I35" t="s">
        <v>183</v>
      </c>
      <c r="M35" t="s">
        <v>235</v>
      </c>
      <c r="N35" t="s">
        <v>182</v>
      </c>
      <c r="R35" t="s">
        <v>229</v>
      </c>
      <c r="T35" t="s">
        <v>183</v>
      </c>
    </row>
    <row r="36" spans="1:22" x14ac:dyDescent="0.35">
      <c r="A36" t="s">
        <v>227</v>
      </c>
      <c r="E36" t="s">
        <v>185</v>
      </c>
      <c r="G36" t="s">
        <v>226</v>
      </c>
      <c r="H36" t="s">
        <v>182</v>
      </c>
      <c r="M36" t="s">
        <v>236</v>
      </c>
      <c r="O36" t="s">
        <v>183</v>
      </c>
      <c r="R36" t="s">
        <v>229</v>
      </c>
      <c r="U36" t="s">
        <v>184</v>
      </c>
    </row>
    <row r="37" spans="1:22" x14ac:dyDescent="0.35">
      <c r="A37" t="s">
        <v>227</v>
      </c>
      <c r="E37" t="s">
        <v>185</v>
      </c>
      <c r="G37" t="s">
        <v>226</v>
      </c>
      <c r="H37" t="s">
        <v>182</v>
      </c>
      <c r="M37" t="s">
        <v>237</v>
      </c>
      <c r="O37" t="s">
        <v>183</v>
      </c>
      <c r="R37" t="s">
        <v>229</v>
      </c>
      <c r="U37" t="s">
        <v>184</v>
      </c>
    </row>
    <row r="38" spans="1:22" x14ac:dyDescent="0.35">
      <c r="A38" t="s">
        <v>227</v>
      </c>
      <c r="E38" t="s">
        <v>185</v>
      </c>
      <c r="G38" t="s">
        <v>226</v>
      </c>
      <c r="H38" t="s">
        <v>182</v>
      </c>
      <c r="M38" t="s">
        <v>238</v>
      </c>
      <c r="P38" t="s">
        <v>184</v>
      </c>
      <c r="R38" t="s">
        <v>229</v>
      </c>
      <c r="U38" t="s">
        <v>184</v>
      </c>
    </row>
    <row r="39" spans="1:22" x14ac:dyDescent="0.35">
      <c r="A39" t="s">
        <v>227</v>
      </c>
      <c r="E39" t="s">
        <v>185</v>
      </c>
      <c r="G39" t="s">
        <v>226</v>
      </c>
      <c r="J39" t="s">
        <v>184</v>
      </c>
      <c r="M39" t="s">
        <v>239</v>
      </c>
      <c r="N39" t="s">
        <v>182</v>
      </c>
      <c r="R39" t="s">
        <v>229</v>
      </c>
      <c r="V39" t="s">
        <v>185</v>
      </c>
    </row>
    <row r="40" spans="1:22" x14ac:dyDescent="0.35">
      <c r="A40" t="s">
        <v>227</v>
      </c>
      <c r="E40" t="s">
        <v>185</v>
      </c>
      <c r="G40" t="s">
        <v>226</v>
      </c>
      <c r="H40" t="s">
        <v>182</v>
      </c>
      <c r="M40" t="s">
        <v>240</v>
      </c>
      <c r="O40" t="s">
        <v>183</v>
      </c>
      <c r="R40" t="s">
        <v>229</v>
      </c>
      <c r="V40" t="s">
        <v>185</v>
      </c>
    </row>
    <row r="41" spans="1:22" x14ac:dyDescent="0.35">
      <c r="A41" t="s">
        <v>227</v>
      </c>
      <c r="E41" t="s">
        <v>185</v>
      </c>
      <c r="G41" t="s">
        <v>226</v>
      </c>
      <c r="H41" t="s">
        <v>182</v>
      </c>
      <c r="M41" t="s">
        <v>241</v>
      </c>
      <c r="P41" t="s">
        <v>184</v>
      </c>
      <c r="R41" t="s">
        <v>229</v>
      </c>
      <c r="U41" t="s">
        <v>184</v>
      </c>
    </row>
    <row r="42" spans="1:22" x14ac:dyDescent="0.35">
      <c r="A42" t="s">
        <v>227</v>
      </c>
      <c r="E42" t="s">
        <v>185</v>
      </c>
      <c r="G42" t="s">
        <v>226</v>
      </c>
      <c r="H42" t="s">
        <v>182</v>
      </c>
      <c r="M42" t="s">
        <v>242</v>
      </c>
      <c r="O42" t="s">
        <v>183</v>
      </c>
      <c r="R42" t="s">
        <v>229</v>
      </c>
      <c r="V42" t="s">
        <v>185</v>
      </c>
    </row>
    <row r="43" spans="1:22" x14ac:dyDescent="0.35">
      <c r="A43" t="s">
        <v>227</v>
      </c>
      <c r="E43" t="s">
        <v>185</v>
      </c>
      <c r="G43" t="s">
        <v>226</v>
      </c>
      <c r="H43" t="s">
        <v>182</v>
      </c>
      <c r="M43" t="s">
        <v>243</v>
      </c>
      <c r="R43" t="s">
        <v>229</v>
      </c>
      <c r="V43" t="s">
        <v>185</v>
      </c>
    </row>
    <row r="44" spans="1:22" x14ac:dyDescent="0.35">
      <c r="A44" t="s">
        <v>227</v>
      </c>
      <c r="E44" t="s">
        <v>185</v>
      </c>
      <c r="G44" t="s">
        <v>226</v>
      </c>
      <c r="H44" t="s">
        <v>182</v>
      </c>
      <c r="M44" t="s">
        <v>244</v>
      </c>
      <c r="R44" t="s">
        <v>229</v>
      </c>
      <c r="V44" t="s">
        <v>185</v>
      </c>
    </row>
    <row r="45" spans="1:22" x14ac:dyDescent="0.35">
      <c r="A45" t="s">
        <v>227</v>
      </c>
      <c r="E45" t="s">
        <v>185</v>
      </c>
      <c r="G45" t="s">
        <v>226</v>
      </c>
      <c r="J45" t="s">
        <v>184</v>
      </c>
      <c r="M45" t="s">
        <v>245</v>
      </c>
      <c r="U45" t="s">
        <v>184</v>
      </c>
    </row>
    <row r="46" spans="1:22" x14ac:dyDescent="0.35">
      <c r="A46" t="s">
        <v>227</v>
      </c>
      <c r="E46" t="s">
        <v>185</v>
      </c>
      <c r="G46" t="s">
        <v>226</v>
      </c>
      <c r="M46" t="s">
        <v>246</v>
      </c>
      <c r="V46" t="s">
        <v>185</v>
      </c>
    </row>
    <row r="47" spans="1:22" x14ac:dyDescent="0.35">
      <c r="A47" t="s">
        <v>227</v>
      </c>
      <c r="E47" t="s">
        <v>185</v>
      </c>
      <c r="M47" t="s">
        <v>247</v>
      </c>
    </row>
    <row r="48" spans="1:22" x14ac:dyDescent="0.35">
      <c r="A48" t="s">
        <v>227</v>
      </c>
      <c r="E48" t="s">
        <v>185</v>
      </c>
    </row>
    <row r="52" spans="1:23" x14ac:dyDescent="0.35">
      <c r="B52" t="s">
        <v>182</v>
      </c>
      <c r="C52" t="s">
        <v>183</v>
      </c>
      <c r="D52" t="s">
        <v>184</v>
      </c>
      <c r="E52" t="s">
        <v>185</v>
      </c>
      <c r="H52" t="s">
        <v>182</v>
      </c>
      <c r="I52" t="s">
        <v>183</v>
      </c>
      <c r="J52" t="s">
        <v>184</v>
      </c>
      <c r="K52" t="s">
        <v>185</v>
      </c>
      <c r="N52" t="s">
        <v>182</v>
      </c>
      <c r="O52" t="s">
        <v>183</v>
      </c>
      <c r="P52" t="s">
        <v>184</v>
      </c>
      <c r="Q52" t="s">
        <v>185</v>
      </c>
      <c r="T52" t="s">
        <v>182</v>
      </c>
      <c r="U52" t="s">
        <v>183</v>
      </c>
      <c r="V52" t="s">
        <v>184</v>
      </c>
      <c r="W52" t="s">
        <v>185</v>
      </c>
    </row>
    <row r="53" spans="1:23" x14ac:dyDescent="0.35">
      <c r="A53" s="6" t="s">
        <v>248</v>
      </c>
    </row>
    <row r="54" spans="1:23" x14ac:dyDescent="0.35">
      <c r="A54" t="s">
        <v>226</v>
      </c>
      <c r="C54" t="s">
        <v>183</v>
      </c>
      <c r="G54" t="s">
        <v>227</v>
      </c>
      <c r="K54" t="s">
        <v>185</v>
      </c>
      <c r="M54" t="s">
        <v>229</v>
      </c>
      <c r="O54" t="s">
        <v>183</v>
      </c>
      <c r="S54" t="s">
        <v>228</v>
      </c>
      <c r="U54" t="s">
        <v>183</v>
      </c>
    </row>
    <row r="55" spans="1:23" x14ac:dyDescent="0.35">
      <c r="A55" t="s">
        <v>226</v>
      </c>
      <c r="C55" t="s">
        <v>183</v>
      </c>
      <c r="G55" t="s">
        <v>227</v>
      </c>
      <c r="K55" t="s">
        <v>185</v>
      </c>
      <c r="M55" t="s">
        <v>229</v>
      </c>
      <c r="P55" t="s">
        <v>184</v>
      </c>
      <c r="S55" t="s">
        <v>230</v>
      </c>
      <c r="U55" t="s">
        <v>183</v>
      </c>
    </row>
    <row r="56" spans="1:23" x14ac:dyDescent="0.35">
      <c r="A56" t="s">
        <v>226</v>
      </c>
      <c r="B56" t="s">
        <v>182</v>
      </c>
      <c r="G56" t="s">
        <v>227</v>
      </c>
      <c r="K56" t="s">
        <v>185</v>
      </c>
      <c r="M56" t="s">
        <v>229</v>
      </c>
      <c r="P56" t="s">
        <v>184</v>
      </c>
      <c r="S56" t="s">
        <v>231</v>
      </c>
      <c r="V56" t="s">
        <v>184</v>
      </c>
    </row>
    <row r="57" spans="1:23" x14ac:dyDescent="0.35">
      <c r="A57" t="s">
        <v>226</v>
      </c>
      <c r="B57" t="s">
        <v>182</v>
      </c>
      <c r="G57" t="s">
        <v>227</v>
      </c>
      <c r="K57" t="s">
        <v>185</v>
      </c>
      <c r="M57" t="s">
        <v>229</v>
      </c>
      <c r="N57" t="s">
        <v>182</v>
      </c>
      <c r="S57" t="s">
        <v>232</v>
      </c>
      <c r="W57" t="s">
        <v>185</v>
      </c>
    </row>
    <row r="58" spans="1:23" x14ac:dyDescent="0.35">
      <c r="A58" t="s">
        <v>226</v>
      </c>
      <c r="B58" t="s">
        <v>182</v>
      </c>
      <c r="G58" t="s">
        <v>227</v>
      </c>
      <c r="K58" t="s">
        <v>185</v>
      </c>
      <c r="M58" t="s">
        <v>229</v>
      </c>
      <c r="O58" t="s">
        <v>183</v>
      </c>
      <c r="S58" t="s">
        <v>233</v>
      </c>
      <c r="W58" t="s">
        <v>185</v>
      </c>
    </row>
    <row r="59" spans="1:23" x14ac:dyDescent="0.35">
      <c r="A59" t="s">
        <v>226</v>
      </c>
      <c r="B59" t="s">
        <v>182</v>
      </c>
      <c r="G59" t="s">
        <v>227</v>
      </c>
      <c r="K59" t="s">
        <v>185</v>
      </c>
      <c r="M59" t="s">
        <v>229</v>
      </c>
      <c r="O59" t="s">
        <v>183</v>
      </c>
      <c r="S59" t="s">
        <v>234</v>
      </c>
      <c r="W59" t="s">
        <v>185</v>
      </c>
    </row>
    <row r="60" spans="1:23" x14ac:dyDescent="0.35">
      <c r="A60" t="s">
        <v>226</v>
      </c>
      <c r="B60" t="s">
        <v>182</v>
      </c>
      <c r="G60" t="s">
        <v>227</v>
      </c>
      <c r="K60" t="s">
        <v>185</v>
      </c>
      <c r="M60" t="s">
        <v>229</v>
      </c>
      <c r="P60" t="s">
        <v>184</v>
      </c>
      <c r="S60" t="s">
        <v>235</v>
      </c>
      <c r="W60" t="s">
        <v>185</v>
      </c>
    </row>
    <row r="61" spans="1:23" x14ac:dyDescent="0.35">
      <c r="A61" t="s">
        <v>226</v>
      </c>
      <c r="B61" t="s">
        <v>182</v>
      </c>
      <c r="G61" t="s">
        <v>227</v>
      </c>
      <c r="K61" t="s">
        <v>185</v>
      </c>
      <c r="M61" t="s">
        <v>229</v>
      </c>
      <c r="O61" t="s">
        <v>183</v>
      </c>
      <c r="S61" t="s">
        <v>236</v>
      </c>
      <c r="W61" t="s">
        <v>185</v>
      </c>
    </row>
    <row r="62" spans="1:23" x14ac:dyDescent="0.35">
      <c r="A62" t="s">
        <v>226</v>
      </c>
      <c r="B62" t="s">
        <v>182</v>
      </c>
      <c r="G62" t="s">
        <v>227</v>
      </c>
      <c r="K62" t="s">
        <v>185</v>
      </c>
      <c r="M62" t="s">
        <v>229</v>
      </c>
      <c r="N62" t="s">
        <v>182</v>
      </c>
      <c r="S62" t="s">
        <v>237</v>
      </c>
      <c r="V62" t="s">
        <v>184</v>
      </c>
    </row>
    <row r="63" spans="1:23" x14ac:dyDescent="0.35">
      <c r="A63" t="s">
        <v>226</v>
      </c>
      <c r="C63" t="s">
        <v>183</v>
      </c>
      <c r="G63" t="s">
        <v>227</v>
      </c>
      <c r="K63" t="s">
        <v>185</v>
      </c>
      <c r="M63" t="s">
        <v>229</v>
      </c>
      <c r="O63" t="s">
        <v>183</v>
      </c>
      <c r="S63" t="s">
        <v>238</v>
      </c>
      <c r="V63" t="s">
        <v>184</v>
      </c>
    </row>
    <row r="64" spans="1:23" x14ac:dyDescent="0.35">
      <c r="A64" t="s">
        <v>226</v>
      </c>
      <c r="B64" t="s">
        <v>182</v>
      </c>
      <c r="G64" t="s">
        <v>227</v>
      </c>
      <c r="K64" t="s">
        <v>185</v>
      </c>
      <c r="M64" t="s">
        <v>229</v>
      </c>
      <c r="P64" t="s">
        <v>184</v>
      </c>
      <c r="S64" t="s">
        <v>239</v>
      </c>
      <c r="W64" t="s">
        <v>185</v>
      </c>
    </row>
    <row r="65" spans="1:23" x14ac:dyDescent="0.35">
      <c r="A65" t="s">
        <v>226</v>
      </c>
      <c r="B65" t="s">
        <v>182</v>
      </c>
      <c r="G65" t="s">
        <v>227</v>
      </c>
      <c r="K65" t="s">
        <v>185</v>
      </c>
      <c r="M65" t="s">
        <v>229</v>
      </c>
      <c r="Q65" t="s">
        <v>185</v>
      </c>
      <c r="S65" t="s">
        <v>240</v>
      </c>
      <c r="U65" t="s">
        <v>183</v>
      </c>
    </row>
    <row r="66" spans="1:23" x14ac:dyDescent="0.35">
      <c r="A66" t="s">
        <v>226</v>
      </c>
      <c r="B66" t="s">
        <v>182</v>
      </c>
      <c r="G66" t="s">
        <v>227</v>
      </c>
      <c r="K66" t="s">
        <v>185</v>
      </c>
      <c r="M66" t="s">
        <v>229</v>
      </c>
      <c r="P66" t="s">
        <v>184</v>
      </c>
      <c r="S66" t="s">
        <v>241</v>
      </c>
      <c r="U66" t="s">
        <v>183</v>
      </c>
    </row>
    <row r="67" spans="1:23" x14ac:dyDescent="0.35">
      <c r="A67" t="s">
        <v>226</v>
      </c>
      <c r="B67" t="s">
        <v>182</v>
      </c>
      <c r="G67" t="s">
        <v>227</v>
      </c>
      <c r="K67" t="s">
        <v>185</v>
      </c>
      <c r="M67" t="s">
        <v>229</v>
      </c>
      <c r="P67" t="s">
        <v>184</v>
      </c>
      <c r="S67" t="s">
        <v>242</v>
      </c>
      <c r="V67" t="s">
        <v>184</v>
      </c>
    </row>
    <row r="68" spans="1:23" x14ac:dyDescent="0.35">
      <c r="A68" t="s">
        <v>226</v>
      </c>
      <c r="B68" t="s">
        <v>182</v>
      </c>
      <c r="G68" t="s">
        <v>227</v>
      </c>
      <c r="K68" t="s">
        <v>185</v>
      </c>
      <c r="M68" t="s">
        <v>229</v>
      </c>
      <c r="P68" t="s">
        <v>184</v>
      </c>
      <c r="S68" t="s">
        <v>243</v>
      </c>
      <c r="U68" t="s">
        <v>183</v>
      </c>
    </row>
    <row r="69" spans="1:23" x14ac:dyDescent="0.35">
      <c r="A69" t="s">
        <v>226</v>
      </c>
      <c r="C69" t="s">
        <v>183</v>
      </c>
      <c r="G69" t="s">
        <v>227</v>
      </c>
      <c r="K69" t="s">
        <v>185</v>
      </c>
      <c r="M69" t="s">
        <v>229</v>
      </c>
      <c r="O69" t="s">
        <v>183</v>
      </c>
      <c r="S69" t="s">
        <v>244</v>
      </c>
      <c r="W69" t="s">
        <v>185</v>
      </c>
    </row>
    <row r="70" spans="1:23" x14ac:dyDescent="0.35">
      <c r="A70" t="s">
        <v>226</v>
      </c>
      <c r="B70" t="s">
        <v>182</v>
      </c>
      <c r="G70" t="s">
        <v>227</v>
      </c>
      <c r="K70" t="s">
        <v>185</v>
      </c>
      <c r="M70" t="s">
        <v>229</v>
      </c>
      <c r="P70" t="s">
        <v>184</v>
      </c>
      <c r="S70" t="s">
        <v>245</v>
      </c>
      <c r="V70" t="s">
        <v>184</v>
      </c>
    </row>
    <row r="71" spans="1:23" x14ac:dyDescent="0.35">
      <c r="A71" t="s">
        <v>226</v>
      </c>
      <c r="C71" t="s">
        <v>183</v>
      </c>
      <c r="G71" t="s">
        <v>227</v>
      </c>
      <c r="K71" t="s">
        <v>185</v>
      </c>
      <c r="M71" t="s">
        <v>229</v>
      </c>
      <c r="P71" t="s">
        <v>184</v>
      </c>
      <c r="S71" t="s">
        <v>246</v>
      </c>
      <c r="U71" t="s">
        <v>183</v>
      </c>
    </row>
    <row r="72" spans="1:23" x14ac:dyDescent="0.35">
      <c r="A72" t="s">
        <v>226</v>
      </c>
      <c r="B72" t="s">
        <v>182</v>
      </c>
      <c r="G72" t="s">
        <v>227</v>
      </c>
      <c r="K72" t="s">
        <v>185</v>
      </c>
      <c r="M72" t="s">
        <v>229</v>
      </c>
      <c r="P72" t="s">
        <v>184</v>
      </c>
      <c r="S72" t="s">
        <v>247</v>
      </c>
      <c r="V72" t="s">
        <v>184</v>
      </c>
    </row>
    <row r="73" spans="1:23" x14ac:dyDescent="0.35">
      <c r="A73" t="s">
        <v>226</v>
      </c>
      <c r="B73" t="s">
        <v>182</v>
      </c>
      <c r="G73" t="s">
        <v>227</v>
      </c>
      <c r="J73" t="s">
        <v>184</v>
      </c>
      <c r="M73" t="s">
        <v>229</v>
      </c>
      <c r="P73" t="s">
        <v>184</v>
      </c>
    </row>
    <row r="74" spans="1:23" x14ac:dyDescent="0.35">
      <c r="A74" t="s">
        <v>226</v>
      </c>
      <c r="B74" t="s">
        <v>182</v>
      </c>
      <c r="G74" t="s">
        <v>227</v>
      </c>
      <c r="J74" t="s">
        <v>184</v>
      </c>
    </row>
    <row r="75" spans="1:23" x14ac:dyDescent="0.35">
      <c r="G75" t="s">
        <v>227</v>
      </c>
      <c r="K75" t="s">
        <v>185</v>
      </c>
    </row>
    <row r="76" spans="1:23" x14ac:dyDescent="0.35">
      <c r="G76" t="s">
        <v>227</v>
      </c>
      <c r="K76" t="s">
        <v>185</v>
      </c>
    </row>
    <row r="77" spans="1:23" x14ac:dyDescent="0.35">
      <c r="G77" t="s">
        <v>227</v>
      </c>
      <c r="K77" t="s">
        <v>185</v>
      </c>
    </row>
    <row r="78" spans="1:23" x14ac:dyDescent="0.35">
      <c r="G78" t="s">
        <v>227</v>
      </c>
      <c r="J78" t="s">
        <v>184</v>
      </c>
    </row>
    <row r="82" spans="1:23" x14ac:dyDescent="0.35">
      <c r="A82" s="6" t="s">
        <v>217</v>
      </c>
    </row>
    <row r="84" spans="1:23" x14ac:dyDescent="0.35">
      <c r="A84" t="s">
        <v>225</v>
      </c>
    </row>
    <row r="86" spans="1:23" x14ac:dyDescent="0.35">
      <c r="B86" t="s">
        <v>182</v>
      </c>
      <c r="C86" t="s">
        <v>183</v>
      </c>
      <c r="D86" t="s">
        <v>184</v>
      </c>
      <c r="E86" t="s">
        <v>185</v>
      </c>
      <c r="H86" t="s">
        <v>182</v>
      </c>
      <c r="I86" t="s">
        <v>183</v>
      </c>
      <c r="J86" t="s">
        <v>184</v>
      </c>
      <c r="K86" t="s">
        <v>185</v>
      </c>
      <c r="N86" t="s">
        <v>182</v>
      </c>
      <c r="O86" t="s">
        <v>183</v>
      </c>
      <c r="P86" t="s">
        <v>184</v>
      </c>
      <c r="Q86" t="s">
        <v>185</v>
      </c>
      <c r="T86" t="s">
        <v>182</v>
      </c>
      <c r="U86" t="s">
        <v>183</v>
      </c>
      <c r="V86" t="s">
        <v>184</v>
      </c>
      <c r="W86" t="s">
        <v>185</v>
      </c>
    </row>
    <row r="87" spans="1:23" x14ac:dyDescent="0.35">
      <c r="A87" s="6" t="s">
        <v>249</v>
      </c>
      <c r="M87" t="s">
        <v>226</v>
      </c>
      <c r="O87" t="s">
        <v>183</v>
      </c>
      <c r="S87" t="s">
        <v>227</v>
      </c>
      <c r="V87" t="s">
        <v>184</v>
      </c>
    </row>
    <row r="88" spans="1:23" x14ac:dyDescent="0.35">
      <c r="A88" t="s">
        <v>228</v>
      </c>
      <c r="C88" t="s">
        <v>183</v>
      </c>
      <c r="G88" t="s">
        <v>229</v>
      </c>
      <c r="I88" t="s">
        <v>183</v>
      </c>
      <c r="M88" t="s">
        <v>226</v>
      </c>
      <c r="N88" t="s">
        <v>182</v>
      </c>
      <c r="S88" t="s">
        <v>227</v>
      </c>
      <c r="V88" t="s">
        <v>184</v>
      </c>
    </row>
    <row r="89" spans="1:23" x14ac:dyDescent="0.35">
      <c r="A89" t="s">
        <v>230</v>
      </c>
      <c r="C89" t="s">
        <v>183</v>
      </c>
      <c r="G89" t="s">
        <v>229</v>
      </c>
      <c r="I89" t="s">
        <v>183</v>
      </c>
      <c r="M89" t="s">
        <v>226</v>
      </c>
      <c r="O89" t="s">
        <v>183</v>
      </c>
      <c r="S89" t="s">
        <v>227</v>
      </c>
      <c r="W89" t="s">
        <v>185</v>
      </c>
    </row>
    <row r="90" spans="1:23" x14ac:dyDescent="0.35">
      <c r="A90" t="s">
        <v>231</v>
      </c>
      <c r="D90" t="s">
        <v>184</v>
      </c>
      <c r="G90" t="s">
        <v>229</v>
      </c>
      <c r="H90" t="s">
        <v>182</v>
      </c>
      <c r="M90" t="s">
        <v>226</v>
      </c>
      <c r="N90" t="s">
        <v>182</v>
      </c>
      <c r="S90" t="s">
        <v>227</v>
      </c>
      <c r="V90" t="s">
        <v>184</v>
      </c>
    </row>
    <row r="91" spans="1:23" x14ac:dyDescent="0.35">
      <c r="A91" t="s">
        <v>232</v>
      </c>
      <c r="D91" t="s">
        <v>184</v>
      </c>
      <c r="G91" t="s">
        <v>229</v>
      </c>
      <c r="J91" t="s">
        <v>184</v>
      </c>
      <c r="M91" t="s">
        <v>226</v>
      </c>
      <c r="O91" t="s">
        <v>183</v>
      </c>
      <c r="S91" t="s">
        <v>227</v>
      </c>
      <c r="W91" t="s">
        <v>185</v>
      </c>
    </row>
    <row r="92" spans="1:23" x14ac:dyDescent="0.35">
      <c r="A92" t="s">
        <v>233</v>
      </c>
      <c r="D92" t="s">
        <v>184</v>
      </c>
      <c r="G92" t="s">
        <v>229</v>
      </c>
      <c r="I92" t="s">
        <v>183</v>
      </c>
      <c r="M92" t="s">
        <v>226</v>
      </c>
      <c r="P92" t="s">
        <v>184</v>
      </c>
      <c r="S92" t="s">
        <v>227</v>
      </c>
      <c r="W92" t="s">
        <v>185</v>
      </c>
    </row>
    <row r="93" spans="1:23" x14ac:dyDescent="0.35">
      <c r="A93" t="s">
        <v>234</v>
      </c>
      <c r="B93" t="s">
        <v>182</v>
      </c>
      <c r="G93" t="s">
        <v>229</v>
      </c>
      <c r="J93" t="s">
        <v>184</v>
      </c>
      <c r="M93" t="s">
        <v>226</v>
      </c>
      <c r="N93" t="s">
        <v>182</v>
      </c>
      <c r="S93" t="s">
        <v>227</v>
      </c>
      <c r="W93" t="s">
        <v>185</v>
      </c>
    </row>
    <row r="94" spans="1:23" x14ac:dyDescent="0.35">
      <c r="A94" t="s">
        <v>235</v>
      </c>
      <c r="D94" t="s">
        <v>184</v>
      </c>
      <c r="G94" t="s">
        <v>229</v>
      </c>
      <c r="J94" t="s">
        <v>184</v>
      </c>
      <c r="M94" t="s">
        <v>226</v>
      </c>
      <c r="N94" t="s">
        <v>182</v>
      </c>
      <c r="S94" t="s">
        <v>227</v>
      </c>
      <c r="W94" t="s">
        <v>185</v>
      </c>
    </row>
    <row r="95" spans="1:23" x14ac:dyDescent="0.35">
      <c r="A95" t="s">
        <v>236</v>
      </c>
      <c r="D95" t="s">
        <v>184</v>
      </c>
      <c r="G95" t="s">
        <v>229</v>
      </c>
      <c r="J95" t="s">
        <v>184</v>
      </c>
      <c r="M95" t="s">
        <v>226</v>
      </c>
      <c r="O95" t="s">
        <v>183</v>
      </c>
      <c r="S95" t="s">
        <v>227</v>
      </c>
      <c r="W95" t="s">
        <v>185</v>
      </c>
    </row>
    <row r="96" spans="1:23" x14ac:dyDescent="0.35">
      <c r="A96" t="s">
        <v>237</v>
      </c>
      <c r="D96" t="s">
        <v>184</v>
      </c>
      <c r="G96" t="s">
        <v>229</v>
      </c>
      <c r="J96" t="s">
        <v>184</v>
      </c>
      <c r="M96" t="s">
        <v>226</v>
      </c>
      <c r="N96" t="s">
        <v>182</v>
      </c>
      <c r="S96" t="s">
        <v>227</v>
      </c>
      <c r="W96" t="s">
        <v>185</v>
      </c>
    </row>
    <row r="97" spans="1:23" x14ac:dyDescent="0.35">
      <c r="A97" t="s">
        <v>238</v>
      </c>
      <c r="D97" t="s">
        <v>184</v>
      </c>
      <c r="G97" t="s">
        <v>229</v>
      </c>
      <c r="J97" t="s">
        <v>184</v>
      </c>
      <c r="M97" t="s">
        <v>226</v>
      </c>
      <c r="N97" t="s">
        <v>182</v>
      </c>
      <c r="S97" t="s">
        <v>227</v>
      </c>
      <c r="W97" t="s">
        <v>185</v>
      </c>
    </row>
    <row r="98" spans="1:23" x14ac:dyDescent="0.35">
      <c r="A98" t="s">
        <v>239</v>
      </c>
      <c r="D98" t="s">
        <v>184</v>
      </c>
      <c r="G98" t="s">
        <v>229</v>
      </c>
      <c r="J98" t="s">
        <v>184</v>
      </c>
      <c r="M98" t="s">
        <v>226</v>
      </c>
      <c r="N98" t="s">
        <v>182</v>
      </c>
      <c r="S98" t="s">
        <v>227</v>
      </c>
      <c r="W98" t="s">
        <v>185</v>
      </c>
    </row>
    <row r="99" spans="1:23" x14ac:dyDescent="0.35">
      <c r="A99" t="s">
        <v>240</v>
      </c>
      <c r="C99" t="s">
        <v>183</v>
      </c>
      <c r="G99" t="s">
        <v>229</v>
      </c>
      <c r="J99" t="s">
        <v>184</v>
      </c>
      <c r="M99" t="s">
        <v>226</v>
      </c>
      <c r="N99" t="s">
        <v>182</v>
      </c>
      <c r="S99" t="s">
        <v>227</v>
      </c>
      <c r="W99" t="s">
        <v>185</v>
      </c>
    </row>
    <row r="100" spans="1:23" x14ac:dyDescent="0.35">
      <c r="A100" t="s">
        <v>241</v>
      </c>
      <c r="D100" t="s">
        <v>184</v>
      </c>
      <c r="G100" t="s">
        <v>229</v>
      </c>
      <c r="K100" t="s">
        <v>185</v>
      </c>
      <c r="M100" t="s">
        <v>226</v>
      </c>
      <c r="O100" t="s">
        <v>183</v>
      </c>
      <c r="S100" t="s">
        <v>227</v>
      </c>
      <c r="W100" t="s">
        <v>185</v>
      </c>
    </row>
    <row r="101" spans="1:23" x14ac:dyDescent="0.35">
      <c r="A101" t="s">
        <v>242</v>
      </c>
      <c r="D101" t="s">
        <v>184</v>
      </c>
      <c r="G101" t="s">
        <v>229</v>
      </c>
      <c r="K101" t="s">
        <v>185</v>
      </c>
      <c r="M101" t="s">
        <v>226</v>
      </c>
      <c r="O101" t="s">
        <v>183</v>
      </c>
      <c r="S101" t="s">
        <v>227</v>
      </c>
    </row>
    <row r="102" spans="1:23" x14ac:dyDescent="0.35">
      <c r="A102" t="s">
        <v>243</v>
      </c>
      <c r="D102" t="s">
        <v>184</v>
      </c>
      <c r="G102" t="s">
        <v>229</v>
      </c>
      <c r="K102" t="s">
        <v>185</v>
      </c>
      <c r="M102" t="s">
        <v>226</v>
      </c>
      <c r="O102" t="s">
        <v>183</v>
      </c>
      <c r="S102" t="s">
        <v>227</v>
      </c>
    </row>
    <row r="103" spans="1:23" x14ac:dyDescent="0.35">
      <c r="A103" t="s">
        <v>244</v>
      </c>
      <c r="D103" t="s">
        <v>184</v>
      </c>
      <c r="G103" t="s">
        <v>229</v>
      </c>
      <c r="J103" t="s">
        <v>184</v>
      </c>
      <c r="M103" t="s">
        <v>226</v>
      </c>
      <c r="O103" t="s">
        <v>183</v>
      </c>
    </row>
    <row r="104" spans="1:23" x14ac:dyDescent="0.35">
      <c r="A104" t="s">
        <v>245</v>
      </c>
      <c r="D104" t="s">
        <v>184</v>
      </c>
      <c r="M104" t="s">
        <v>226</v>
      </c>
      <c r="O104" t="s">
        <v>183</v>
      </c>
    </row>
    <row r="105" spans="1:23" x14ac:dyDescent="0.35">
      <c r="A105" t="s">
        <v>246</v>
      </c>
      <c r="D105" t="s">
        <v>184</v>
      </c>
      <c r="M105" t="s">
        <v>226</v>
      </c>
      <c r="N105" t="s">
        <v>182</v>
      </c>
    </row>
    <row r="106" spans="1:23" x14ac:dyDescent="0.35">
      <c r="A106" t="s">
        <v>247</v>
      </c>
      <c r="D106" t="s">
        <v>184</v>
      </c>
      <c r="M106" t="s">
        <v>226</v>
      </c>
      <c r="N106" t="s">
        <v>182</v>
      </c>
    </row>
    <row r="110" spans="1:23" x14ac:dyDescent="0.35">
      <c r="B110" t="s">
        <v>182</v>
      </c>
      <c r="C110" t="s">
        <v>183</v>
      </c>
      <c r="D110" t="s">
        <v>184</v>
      </c>
      <c r="E110" t="s">
        <v>185</v>
      </c>
      <c r="H110" t="s">
        <v>182</v>
      </c>
      <c r="I110" t="s">
        <v>183</v>
      </c>
      <c r="J110" t="s">
        <v>184</v>
      </c>
      <c r="K110" t="s">
        <v>185</v>
      </c>
      <c r="N110" t="s">
        <v>182</v>
      </c>
      <c r="O110" t="s">
        <v>183</v>
      </c>
      <c r="P110" t="s">
        <v>184</v>
      </c>
      <c r="Q110" t="s">
        <v>185</v>
      </c>
      <c r="T110" t="s">
        <v>182</v>
      </c>
      <c r="U110" t="s">
        <v>183</v>
      </c>
      <c r="V110" t="s">
        <v>184</v>
      </c>
      <c r="W110" t="s">
        <v>185</v>
      </c>
    </row>
    <row r="111" spans="1:23" x14ac:dyDescent="0.35">
      <c r="A111" s="6" t="s">
        <v>158</v>
      </c>
    </row>
    <row r="112" spans="1:23" x14ac:dyDescent="0.35">
      <c r="A112" t="s">
        <v>227</v>
      </c>
      <c r="E112" t="s">
        <v>185</v>
      </c>
      <c r="G112" t="s">
        <v>226</v>
      </c>
      <c r="H112" t="s">
        <v>182</v>
      </c>
      <c r="M112" t="s">
        <v>228</v>
      </c>
      <c r="O112" t="s">
        <v>183</v>
      </c>
      <c r="S112" t="s">
        <v>229</v>
      </c>
      <c r="U112" t="s">
        <v>183</v>
      </c>
    </row>
    <row r="113" spans="1:23" x14ac:dyDescent="0.35">
      <c r="A113" t="s">
        <v>227</v>
      </c>
      <c r="E113" t="s">
        <v>185</v>
      </c>
      <c r="G113" t="s">
        <v>226</v>
      </c>
      <c r="H113" t="s">
        <v>182</v>
      </c>
      <c r="M113" t="s">
        <v>230</v>
      </c>
      <c r="O113" t="s">
        <v>183</v>
      </c>
      <c r="S113" t="s">
        <v>229</v>
      </c>
      <c r="U113" t="s">
        <v>183</v>
      </c>
    </row>
    <row r="114" spans="1:23" x14ac:dyDescent="0.35">
      <c r="A114" t="s">
        <v>227</v>
      </c>
      <c r="D114" t="s">
        <v>184</v>
      </c>
      <c r="G114" t="s">
        <v>226</v>
      </c>
      <c r="H114" t="s">
        <v>182</v>
      </c>
      <c r="M114" t="s">
        <v>231</v>
      </c>
      <c r="P114" t="s">
        <v>184</v>
      </c>
      <c r="S114" t="s">
        <v>229</v>
      </c>
      <c r="V114" t="s">
        <v>184</v>
      </c>
    </row>
    <row r="115" spans="1:23" x14ac:dyDescent="0.35">
      <c r="A115" t="s">
        <v>227</v>
      </c>
      <c r="E115" t="s">
        <v>185</v>
      </c>
      <c r="G115" t="s">
        <v>226</v>
      </c>
      <c r="H115" t="s">
        <v>182</v>
      </c>
      <c r="M115" t="s">
        <v>232</v>
      </c>
      <c r="O115" t="s">
        <v>183</v>
      </c>
      <c r="S115" t="s">
        <v>229</v>
      </c>
      <c r="V115" t="s">
        <v>184</v>
      </c>
    </row>
    <row r="116" spans="1:23" x14ac:dyDescent="0.35">
      <c r="A116" t="s">
        <v>227</v>
      </c>
      <c r="D116" t="s">
        <v>184</v>
      </c>
      <c r="G116" t="s">
        <v>226</v>
      </c>
      <c r="J116" t="s">
        <v>184</v>
      </c>
      <c r="M116" t="s">
        <v>233</v>
      </c>
      <c r="O116" t="s">
        <v>183</v>
      </c>
      <c r="S116" t="s">
        <v>229</v>
      </c>
      <c r="V116" t="s">
        <v>184</v>
      </c>
    </row>
    <row r="117" spans="1:23" x14ac:dyDescent="0.35">
      <c r="A117" t="s">
        <v>227</v>
      </c>
      <c r="E117" t="s">
        <v>185</v>
      </c>
      <c r="G117" t="s">
        <v>226</v>
      </c>
      <c r="H117" t="s">
        <v>182</v>
      </c>
      <c r="M117" t="s">
        <v>234</v>
      </c>
      <c r="P117" t="s">
        <v>184</v>
      </c>
      <c r="S117" t="s">
        <v>229</v>
      </c>
      <c r="V117" t="s">
        <v>184</v>
      </c>
    </row>
    <row r="118" spans="1:23" x14ac:dyDescent="0.35">
      <c r="A118" t="s">
        <v>227</v>
      </c>
      <c r="E118" t="s">
        <v>185</v>
      </c>
      <c r="G118" t="s">
        <v>226</v>
      </c>
      <c r="H118" t="s">
        <v>182</v>
      </c>
      <c r="M118" t="s">
        <v>235</v>
      </c>
      <c r="P118" t="s">
        <v>184</v>
      </c>
      <c r="S118" t="s">
        <v>229</v>
      </c>
      <c r="V118" t="s">
        <v>184</v>
      </c>
    </row>
    <row r="119" spans="1:23" x14ac:dyDescent="0.35">
      <c r="A119" t="s">
        <v>227</v>
      </c>
      <c r="E119" t="s">
        <v>185</v>
      </c>
      <c r="G119" t="s">
        <v>226</v>
      </c>
      <c r="I119" t="s">
        <v>183</v>
      </c>
      <c r="M119" t="s">
        <v>236</v>
      </c>
      <c r="O119" t="s">
        <v>183</v>
      </c>
      <c r="S119" t="s">
        <v>229</v>
      </c>
      <c r="V119" t="s">
        <v>184</v>
      </c>
    </row>
    <row r="120" spans="1:23" x14ac:dyDescent="0.35">
      <c r="A120" t="s">
        <v>227</v>
      </c>
      <c r="E120" t="s">
        <v>185</v>
      </c>
      <c r="G120" t="s">
        <v>226</v>
      </c>
      <c r="I120" t="s">
        <v>183</v>
      </c>
      <c r="M120" t="s">
        <v>237</v>
      </c>
      <c r="O120" t="s">
        <v>183</v>
      </c>
      <c r="S120" t="s">
        <v>229</v>
      </c>
      <c r="V120" t="s">
        <v>184</v>
      </c>
    </row>
    <row r="121" spans="1:23" x14ac:dyDescent="0.35">
      <c r="A121" t="s">
        <v>227</v>
      </c>
      <c r="E121" t="s">
        <v>185</v>
      </c>
      <c r="G121" t="s">
        <v>226</v>
      </c>
      <c r="H121" t="s">
        <v>182</v>
      </c>
      <c r="M121" t="s">
        <v>238</v>
      </c>
      <c r="P121" t="s">
        <v>184</v>
      </c>
      <c r="S121" t="s">
        <v>229</v>
      </c>
      <c r="W121" t="s">
        <v>185</v>
      </c>
    </row>
    <row r="122" spans="1:23" x14ac:dyDescent="0.35">
      <c r="A122" t="s">
        <v>227</v>
      </c>
      <c r="E122" t="s">
        <v>185</v>
      </c>
      <c r="G122" t="s">
        <v>226</v>
      </c>
      <c r="H122" t="s">
        <v>182</v>
      </c>
      <c r="M122" t="s">
        <v>239</v>
      </c>
      <c r="P122" t="s">
        <v>184</v>
      </c>
      <c r="S122" t="s">
        <v>229</v>
      </c>
      <c r="W122" t="s">
        <v>185</v>
      </c>
    </row>
    <row r="123" spans="1:23" x14ac:dyDescent="0.35">
      <c r="A123" t="s">
        <v>227</v>
      </c>
      <c r="E123" t="s">
        <v>185</v>
      </c>
      <c r="G123" t="s">
        <v>226</v>
      </c>
      <c r="H123" t="s">
        <v>182</v>
      </c>
      <c r="M123" t="s">
        <v>240</v>
      </c>
      <c r="P123" t="s">
        <v>184</v>
      </c>
      <c r="S123" t="s">
        <v>229</v>
      </c>
      <c r="V123" t="s">
        <v>184</v>
      </c>
    </row>
    <row r="124" spans="1:23" x14ac:dyDescent="0.35">
      <c r="A124" t="s">
        <v>227</v>
      </c>
      <c r="E124" t="s">
        <v>185</v>
      </c>
      <c r="G124" t="s">
        <v>226</v>
      </c>
      <c r="H124" t="s">
        <v>182</v>
      </c>
      <c r="M124" t="s">
        <v>241</v>
      </c>
      <c r="P124" t="s">
        <v>184</v>
      </c>
      <c r="S124" t="s">
        <v>229</v>
      </c>
      <c r="V124" t="s">
        <v>184</v>
      </c>
    </row>
    <row r="125" spans="1:23" x14ac:dyDescent="0.35">
      <c r="A125" t="s">
        <v>227</v>
      </c>
      <c r="E125" t="s">
        <v>185</v>
      </c>
      <c r="G125" t="s">
        <v>226</v>
      </c>
      <c r="J125" t="s">
        <v>184</v>
      </c>
      <c r="M125" t="s">
        <v>242</v>
      </c>
      <c r="O125" t="s">
        <v>183</v>
      </c>
      <c r="S125" t="s">
        <v>229</v>
      </c>
      <c r="W125" t="s">
        <v>185</v>
      </c>
    </row>
    <row r="126" spans="1:23" x14ac:dyDescent="0.35">
      <c r="A126" t="s">
        <v>227</v>
      </c>
      <c r="E126" t="s">
        <v>185</v>
      </c>
      <c r="G126" t="s">
        <v>226</v>
      </c>
      <c r="H126" t="s">
        <v>182</v>
      </c>
      <c r="M126" t="s">
        <v>243</v>
      </c>
      <c r="P126" t="s">
        <v>184</v>
      </c>
      <c r="S126" t="s">
        <v>229</v>
      </c>
      <c r="V126" t="s">
        <v>184</v>
      </c>
    </row>
    <row r="127" spans="1:23" x14ac:dyDescent="0.35">
      <c r="A127" t="s">
        <v>227</v>
      </c>
      <c r="E127" t="s">
        <v>185</v>
      </c>
      <c r="G127" t="s">
        <v>226</v>
      </c>
      <c r="H127" t="s">
        <v>182</v>
      </c>
      <c r="M127" t="s">
        <v>244</v>
      </c>
      <c r="P127" t="s">
        <v>184</v>
      </c>
      <c r="S127" t="s">
        <v>229</v>
      </c>
      <c r="W127" t="s">
        <v>185</v>
      </c>
    </row>
    <row r="128" spans="1:23" x14ac:dyDescent="0.35">
      <c r="A128" t="s">
        <v>227</v>
      </c>
      <c r="E128" t="s">
        <v>185</v>
      </c>
      <c r="G128" t="s">
        <v>226</v>
      </c>
      <c r="H128" t="s">
        <v>182</v>
      </c>
      <c r="M128" t="s">
        <v>245</v>
      </c>
      <c r="W128" t="s">
        <v>185</v>
      </c>
    </row>
    <row r="129" spans="1:23" x14ac:dyDescent="0.35">
      <c r="A129" t="s">
        <v>227</v>
      </c>
      <c r="E129" t="s">
        <v>185</v>
      </c>
      <c r="G129" t="s">
        <v>226</v>
      </c>
      <c r="H129" t="s">
        <v>182</v>
      </c>
      <c r="M129" t="s">
        <v>246</v>
      </c>
      <c r="W129" t="s">
        <v>185</v>
      </c>
    </row>
    <row r="130" spans="1:23" x14ac:dyDescent="0.35">
      <c r="A130" t="s">
        <v>227</v>
      </c>
      <c r="E130" t="s">
        <v>185</v>
      </c>
      <c r="G130" t="s">
        <v>226</v>
      </c>
      <c r="H130" t="s">
        <v>182</v>
      </c>
      <c r="M130" t="s">
        <v>247</v>
      </c>
      <c r="V130" t="s">
        <v>184</v>
      </c>
    </row>
    <row r="131" spans="1:23" x14ac:dyDescent="0.35">
      <c r="A131" t="s">
        <v>227</v>
      </c>
      <c r="E131" t="s">
        <v>185</v>
      </c>
      <c r="V131" t="s">
        <v>184</v>
      </c>
    </row>
    <row r="132" spans="1:23" x14ac:dyDescent="0.35">
      <c r="W132" t="s">
        <v>185</v>
      </c>
    </row>
    <row r="134" spans="1:23" x14ac:dyDescent="0.35">
      <c r="A134" s="6" t="s">
        <v>159</v>
      </c>
    </row>
    <row r="135" spans="1:23" x14ac:dyDescent="0.35">
      <c r="A135" t="s">
        <v>226</v>
      </c>
      <c r="B135" t="s">
        <v>182</v>
      </c>
      <c r="C135" t="s">
        <v>183</v>
      </c>
      <c r="D135" t="s">
        <v>184</v>
      </c>
      <c r="E135" t="s">
        <v>185</v>
      </c>
      <c r="G135" t="s">
        <v>227</v>
      </c>
      <c r="H135" t="s">
        <v>182</v>
      </c>
      <c r="I135" t="s">
        <v>183</v>
      </c>
      <c r="J135" t="s">
        <v>184</v>
      </c>
      <c r="K135" t="s">
        <v>185</v>
      </c>
      <c r="M135" t="s">
        <v>229</v>
      </c>
      <c r="N135" t="s">
        <v>182</v>
      </c>
      <c r="O135" t="s">
        <v>183</v>
      </c>
      <c r="P135" t="s">
        <v>184</v>
      </c>
      <c r="Q135" t="s">
        <v>185</v>
      </c>
      <c r="S135" t="s">
        <v>228</v>
      </c>
      <c r="T135" t="s">
        <v>182</v>
      </c>
      <c r="U135" t="s">
        <v>183</v>
      </c>
      <c r="V135" t="s">
        <v>184</v>
      </c>
      <c r="W135" t="s">
        <v>185</v>
      </c>
    </row>
    <row r="136" spans="1:23" x14ac:dyDescent="0.35">
      <c r="A136" t="s">
        <v>226</v>
      </c>
      <c r="G136" t="s">
        <v>227</v>
      </c>
      <c r="K136" t="s">
        <v>185</v>
      </c>
      <c r="M136" t="s">
        <v>229</v>
      </c>
      <c r="S136" t="s">
        <v>230</v>
      </c>
    </row>
    <row r="137" spans="1:23" x14ac:dyDescent="0.35">
      <c r="A137" t="s">
        <v>226</v>
      </c>
      <c r="C137" t="s">
        <v>183</v>
      </c>
      <c r="G137" t="s">
        <v>227</v>
      </c>
      <c r="K137" t="s">
        <v>185</v>
      </c>
      <c r="M137" t="s">
        <v>229</v>
      </c>
      <c r="O137" t="s">
        <v>183</v>
      </c>
      <c r="S137" t="s">
        <v>231</v>
      </c>
      <c r="U137" t="s">
        <v>183</v>
      </c>
    </row>
    <row r="138" spans="1:23" x14ac:dyDescent="0.35">
      <c r="A138" t="s">
        <v>226</v>
      </c>
      <c r="D138" t="s">
        <v>184</v>
      </c>
      <c r="G138" t="s">
        <v>227</v>
      </c>
      <c r="K138" t="s">
        <v>185</v>
      </c>
      <c r="M138" t="s">
        <v>229</v>
      </c>
      <c r="P138" t="s">
        <v>184</v>
      </c>
      <c r="S138" t="s">
        <v>232</v>
      </c>
      <c r="V138" t="s">
        <v>184</v>
      </c>
    </row>
    <row r="139" spans="1:23" x14ac:dyDescent="0.35">
      <c r="A139" t="s">
        <v>226</v>
      </c>
      <c r="C139" t="s">
        <v>183</v>
      </c>
      <c r="G139" t="s">
        <v>227</v>
      </c>
      <c r="J139" t="s">
        <v>184</v>
      </c>
      <c r="M139" t="s">
        <v>229</v>
      </c>
      <c r="P139" t="s">
        <v>184</v>
      </c>
      <c r="S139" t="s">
        <v>233</v>
      </c>
      <c r="V139" t="s">
        <v>184</v>
      </c>
    </row>
    <row r="140" spans="1:23" x14ac:dyDescent="0.35">
      <c r="A140" t="s">
        <v>226</v>
      </c>
      <c r="B140" t="s">
        <v>182</v>
      </c>
      <c r="G140" t="s">
        <v>227</v>
      </c>
      <c r="J140" t="s">
        <v>184</v>
      </c>
      <c r="M140" t="s">
        <v>229</v>
      </c>
      <c r="O140" t="s">
        <v>183</v>
      </c>
      <c r="S140" t="s">
        <v>234</v>
      </c>
      <c r="V140" t="s">
        <v>184</v>
      </c>
    </row>
    <row r="141" spans="1:23" x14ac:dyDescent="0.35">
      <c r="A141" t="s">
        <v>226</v>
      </c>
      <c r="B141" t="s">
        <v>182</v>
      </c>
      <c r="G141" t="s">
        <v>227</v>
      </c>
      <c r="K141" t="s">
        <v>185</v>
      </c>
      <c r="M141" t="s">
        <v>229</v>
      </c>
      <c r="O141" t="s">
        <v>183</v>
      </c>
      <c r="S141" t="s">
        <v>235</v>
      </c>
      <c r="V141" t="s">
        <v>184</v>
      </c>
    </row>
    <row r="142" spans="1:23" x14ac:dyDescent="0.35">
      <c r="A142" t="s">
        <v>226</v>
      </c>
      <c r="B142" t="s">
        <v>182</v>
      </c>
      <c r="G142" t="s">
        <v>227</v>
      </c>
      <c r="K142" t="s">
        <v>185</v>
      </c>
      <c r="M142" t="s">
        <v>229</v>
      </c>
      <c r="O142" t="s">
        <v>183</v>
      </c>
      <c r="S142" t="s">
        <v>236</v>
      </c>
      <c r="V142" t="s">
        <v>184</v>
      </c>
    </row>
    <row r="143" spans="1:23" x14ac:dyDescent="0.35">
      <c r="A143" t="s">
        <v>226</v>
      </c>
      <c r="B143" t="s">
        <v>182</v>
      </c>
      <c r="G143" t="s">
        <v>227</v>
      </c>
      <c r="K143" t="s">
        <v>185</v>
      </c>
      <c r="M143" t="s">
        <v>229</v>
      </c>
      <c r="P143" t="s">
        <v>184</v>
      </c>
      <c r="S143" t="s">
        <v>237</v>
      </c>
      <c r="V143" t="s">
        <v>184</v>
      </c>
    </row>
    <row r="144" spans="1:23" x14ac:dyDescent="0.35">
      <c r="A144" t="s">
        <v>226</v>
      </c>
      <c r="B144" t="s">
        <v>182</v>
      </c>
      <c r="G144" t="s">
        <v>227</v>
      </c>
      <c r="K144" t="s">
        <v>185</v>
      </c>
      <c r="M144" t="s">
        <v>229</v>
      </c>
      <c r="O144" t="s">
        <v>183</v>
      </c>
      <c r="S144" t="s">
        <v>238</v>
      </c>
      <c r="V144" t="s">
        <v>184</v>
      </c>
    </row>
    <row r="145" spans="1:22" x14ac:dyDescent="0.35">
      <c r="A145" t="s">
        <v>226</v>
      </c>
      <c r="C145" t="s">
        <v>183</v>
      </c>
      <c r="G145" t="s">
        <v>227</v>
      </c>
      <c r="J145" t="s">
        <v>184</v>
      </c>
      <c r="M145" t="s">
        <v>229</v>
      </c>
      <c r="O145" t="s">
        <v>183</v>
      </c>
      <c r="S145" t="s">
        <v>239</v>
      </c>
      <c r="U145" t="s">
        <v>183</v>
      </c>
    </row>
    <row r="146" spans="1:22" x14ac:dyDescent="0.35">
      <c r="A146" t="s">
        <v>226</v>
      </c>
      <c r="B146" t="s">
        <v>182</v>
      </c>
      <c r="G146" t="s">
        <v>227</v>
      </c>
      <c r="K146" t="s">
        <v>185</v>
      </c>
      <c r="M146" t="s">
        <v>229</v>
      </c>
      <c r="O146" t="s">
        <v>183</v>
      </c>
      <c r="S146" t="s">
        <v>240</v>
      </c>
      <c r="V146" t="s">
        <v>184</v>
      </c>
    </row>
    <row r="147" spans="1:22" x14ac:dyDescent="0.35">
      <c r="A147" t="s">
        <v>226</v>
      </c>
      <c r="B147" t="s">
        <v>182</v>
      </c>
      <c r="G147" t="s">
        <v>227</v>
      </c>
      <c r="K147" t="s">
        <v>185</v>
      </c>
      <c r="M147" t="s">
        <v>229</v>
      </c>
      <c r="O147" t="s">
        <v>183</v>
      </c>
      <c r="S147" t="s">
        <v>241</v>
      </c>
      <c r="V147" t="s">
        <v>184</v>
      </c>
    </row>
    <row r="148" spans="1:22" x14ac:dyDescent="0.35">
      <c r="A148" t="s">
        <v>226</v>
      </c>
      <c r="C148" t="s">
        <v>183</v>
      </c>
      <c r="G148" t="s">
        <v>227</v>
      </c>
      <c r="K148" t="s">
        <v>185</v>
      </c>
      <c r="M148" t="s">
        <v>229</v>
      </c>
      <c r="P148" t="s">
        <v>184</v>
      </c>
      <c r="S148" t="s">
        <v>242</v>
      </c>
      <c r="V148" t="s">
        <v>184</v>
      </c>
    </row>
    <row r="149" spans="1:22" x14ac:dyDescent="0.35">
      <c r="A149" t="s">
        <v>226</v>
      </c>
      <c r="B149" t="s">
        <v>182</v>
      </c>
      <c r="G149" t="s">
        <v>227</v>
      </c>
      <c r="K149" t="s">
        <v>185</v>
      </c>
      <c r="M149" t="s">
        <v>229</v>
      </c>
      <c r="O149" t="s">
        <v>183</v>
      </c>
      <c r="S149" t="s">
        <v>243</v>
      </c>
      <c r="V149" t="s">
        <v>184</v>
      </c>
    </row>
    <row r="150" spans="1:22" x14ac:dyDescent="0.35">
      <c r="A150" t="s">
        <v>226</v>
      </c>
      <c r="B150" t="s">
        <v>182</v>
      </c>
      <c r="G150" t="s">
        <v>227</v>
      </c>
      <c r="K150" t="s">
        <v>185</v>
      </c>
      <c r="M150" t="s">
        <v>229</v>
      </c>
      <c r="P150" t="s">
        <v>184</v>
      </c>
      <c r="S150" t="s">
        <v>244</v>
      </c>
      <c r="U150" t="s">
        <v>183</v>
      </c>
    </row>
    <row r="151" spans="1:22" x14ac:dyDescent="0.35">
      <c r="A151" t="s">
        <v>226</v>
      </c>
      <c r="B151" t="s">
        <v>182</v>
      </c>
      <c r="G151" t="s">
        <v>227</v>
      </c>
      <c r="J151" t="s">
        <v>184</v>
      </c>
      <c r="M151" t="s">
        <v>229</v>
      </c>
      <c r="P151" t="s">
        <v>184</v>
      </c>
      <c r="S151" t="s">
        <v>245</v>
      </c>
      <c r="U151" t="s">
        <v>183</v>
      </c>
    </row>
    <row r="152" spans="1:22" x14ac:dyDescent="0.35">
      <c r="A152" t="s">
        <v>226</v>
      </c>
      <c r="C152" t="s">
        <v>183</v>
      </c>
      <c r="G152" t="s">
        <v>227</v>
      </c>
      <c r="K152" t="s">
        <v>185</v>
      </c>
      <c r="M152" t="s">
        <v>229</v>
      </c>
      <c r="O152" t="s">
        <v>183</v>
      </c>
      <c r="S152" t="s">
        <v>246</v>
      </c>
      <c r="V152" t="s">
        <v>184</v>
      </c>
    </row>
    <row r="153" spans="1:22" x14ac:dyDescent="0.35">
      <c r="A153" t="s">
        <v>226</v>
      </c>
      <c r="C153" t="s">
        <v>183</v>
      </c>
      <c r="G153" t="s">
        <v>227</v>
      </c>
      <c r="J153" t="s">
        <v>184</v>
      </c>
      <c r="M153" t="s">
        <v>229</v>
      </c>
      <c r="P153" t="s">
        <v>184</v>
      </c>
      <c r="S153" t="s">
        <v>247</v>
      </c>
      <c r="U153" t="s">
        <v>183</v>
      </c>
    </row>
    <row r="154" spans="1:22" x14ac:dyDescent="0.35">
      <c r="A154" t="s">
        <v>226</v>
      </c>
      <c r="B154" t="s">
        <v>182</v>
      </c>
      <c r="G154" t="s">
        <v>227</v>
      </c>
      <c r="J154" t="s">
        <v>184</v>
      </c>
      <c r="M154" t="s">
        <v>229</v>
      </c>
      <c r="P154" t="s">
        <v>184</v>
      </c>
      <c r="S154" t="s">
        <v>250</v>
      </c>
      <c r="V154" t="s">
        <v>184</v>
      </c>
    </row>
    <row r="155" spans="1:22" x14ac:dyDescent="0.35">
      <c r="A155" t="s">
        <v>226</v>
      </c>
      <c r="D155" t="s">
        <v>184</v>
      </c>
      <c r="G155" t="s">
        <v>227</v>
      </c>
      <c r="J155" t="s">
        <v>184</v>
      </c>
      <c r="M155" t="s">
        <v>229</v>
      </c>
      <c r="P155" t="s">
        <v>184</v>
      </c>
      <c r="S155" t="s">
        <v>251</v>
      </c>
      <c r="V155" t="s">
        <v>184</v>
      </c>
    </row>
    <row r="156" spans="1:22" x14ac:dyDescent="0.35">
      <c r="A156" t="s">
        <v>226</v>
      </c>
      <c r="B156" t="s">
        <v>182</v>
      </c>
      <c r="G156" t="s">
        <v>227</v>
      </c>
      <c r="J156" t="s">
        <v>184</v>
      </c>
      <c r="M156" t="s">
        <v>229</v>
      </c>
      <c r="P156" t="s">
        <v>184</v>
      </c>
      <c r="S156" t="s">
        <v>252</v>
      </c>
      <c r="V156" t="s">
        <v>184</v>
      </c>
    </row>
    <row r="157" spans="1:22" x14ac:dyDescent="0.35">
      <c r="A157" t="s">
        <v>226</v>
      </c>
      <c r="C157" t="s">
        <v>183</v>
      </c>
      <c r="G157" t="s">
        <v>227</v>
      </c>
      <c r="J157" t="s">
        <v>184</v>
      </c>
      <c r="S157" t="s">
        <v>253</v>
      </c>
      <c r="U157" t="s">
        <v>183</v>
      </c>
    </row>
    <row r="158" spans="1:22" x14ac:dyDescent="0.35">
      <c r="B158" t="s">
        <v>182</v>
      </c>
      <c r="G158" t="s">
        <v>227</v>
      </c>
      <c r="J158" t="s">
        <v>184</v>
      </c>
    </row>
    <row r="159" spans="1:22" x14ac:dyDescent="0.35">
      <c r="G159" t="s">
        <v>227</v>
      </c>
      <c r="I159" t="s">
        <v>183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0" zoomScaleNormal="40" workbookViewId="0">
      <selection activeCell="AJ15" sqref="AJ15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3"/>
  <sheetViews>
    <sheetView zoomScale="70" zoomScaleNormal="70" workbookViewId="0">
      <selection activeCell="S12" sqref="S12"/>
    </sheetView>
  </sheetViews>
  <sheetFormatPr defaultRowHeight="14.5" x14ac:dyDescent="0.35"/>
  <sheetData>
    <row r="2" spans="1:15" x14ac:dyDescent="0.35">
      <c r="A2" s="6" t="s">
        <v>155</v>
      </c>
    </row>
    <row r="3" spans="1:15" x14ac:dyDescent="0.35">
      <c r="H3" s="6" t="s">
        <v>145</v>
      </c>
      <c r="K3" s="6" t="s">
        <v>254</v>
      </c>
      <c r="M3" s="6" t="s">
        <v>147</v>
      </c>
      <c r="O3" s="6" t="s">
        <v>255</v>
      </c>
    </row>
    <row r="4" spans="1:15" x14ac:dyDescent="0.35">
      <c r="A4" t="s">
        <v>256</v>
      </c>
      <c r="G4">
        <v>1</v>
      </c>
      <c r="H4">
        <v>17514.451000000001</v>
      </c>
      <c r="J4">
        <v>1</v>
      </c>
      <c r="K4">
        <v>15136.806</v>
      </c>
      <c r="M4">
        <f>K4/H4</f>
        <v>0.86424667264763255</v>
      </c>
      <c r="O4">
        <f>M4/M4*1</f>
        <v>1</v>
      </c>
    </row>
    <row r="5" spans="1:15" x14ac:dyDescent="0.35">
      <c r="A5" t="s">
        <v>257</v>
      </c>
      <c r="G5">
        <v>2</v>
      </c>
      <c r="H5">
        <v>19511.692999999999</v>
      </c>
      <c r="J5">
        <v>2</v>
      </c>
      <c r="K5">
        <v>35779.345000000001</v>
      </c>
      <c r="M5">
        <f>K5/H5</f>
        <v>1.8337386202212183</v>
      </c>
      <c r="O5">
        <f>M5/M4*1</f>
        <v>2.1217768933995806</v>
      </c>
    </row>
    <row r="8" spans="1:15" x14ac:dyDescent="0.35">
      <c r="A8" s="6" t="s">
        <v>158</v>
      </c>
    </row>
    <row r="9" spans="1:15" x14ac:dyDescent="0.35">
      <c r="H9" s="6" t="s">
        <v>145</v>
      </c>
      <c r="K9" s="6" t="s">
        <v>254</v>
      </c>
      <c r="M9" s="6" t="s">
        <v>147</v>
      </c>
      <c r="O9" s="6" t="s">
        <v>255</v>
      </c>
    </row>
    <row r="10" spans="1:15" x14ac:dyDescent="0.35">
      <c r="A10" t="s">
        <v>256</v>
      </c>
      <c r="G10">
        <v>1</v>
      </c>
      <c r="H10">
        <v>23624.906999999999</v>
      </c>
      <c r="J10">
        <v>1</v>
      </c>
      <c r="K10">
        <v>23913.261999999999</v>
      </c>
      <c r="M10">
        <f>K10/H10</f>
        <v>1.0122055506927499</v>
      </c>
      <c r="O10">
        <f>M10/M10*1</f>
        <v>1</v>
      </c>
    </row>
    <row r="11" spans="1:15" x14ac:dyDescent="0.35">
      <c r="A11" t="s">
        <v>257</v>
      </c>
      <c r="G11">
        <v>2</v>
      </c>
      <c r="H11">
        <v>20745.228999999999</v>
      </c>
      <c r="J11">
        <v>2</v>
      </c>
      <c r="K11">
        <v>36379.688000000002</v>
      </c>
      <c r="M11">
        <f>K11/H11</f>
        <v>1.7536411866072918</v>
      </c>
      <c r="O11">
        <f>M11/M10*1</f>
        <v>1.7324951294794877</v>
      </c>
    </row>
    <row r="14" spans="1:15" x14ac:dyDescent="0.35">
      <c r="A14" s="6" t="s">
        <v>159</v>
      </c>
    </row>
    <row r="15" spans="1:15" x14ac:dyDescent="0.35">
      <c r="H15" s="6" t="s">
        <v>145</v>
      </c>
      <c r="K15" s="6" t="s">
        <v>254</v>
      </c>
      <c r="M15" s="6" t="s">
        <v>147</v>
      </c>
      <c r="O15" s="6" t="s">
        <v>255</v>
      </c>
    </row>
    <row r="16" spans="1:15" x14ac:dyDescent="0.35">
      <c r="A16" t="s">
        <v>256</v>
      </c>
      <c r="G16">
        <v>1</v>
      </c>
      <c r="H16">
        <v>14274.673000000001</v>
      </c>
      <c r="J16">
        <v>1</v>
      </c>
      <c r="K16">
        <v>7221.5810000000001</v>
      </c>
      <c r="M16">
        <f>K16/H16</f>
        <v>0.50590167634663152</v>
      </c>
      <c r="O16">
        <f>M16/M16*1</f>
        <v>1</v>
      </c>
    </row>
    <row r="17" spans="1:15" x14ac:dyDescent="0.35">
      <c r="A17" t="s">
        <v>257</v>
      </c>
      <c r="G17">
        <v>2</v>
      </c>
      <c r="H17">
        <v>18764.814999999999</v>
      </c>
      <c r="J17">
        <v>2</v>
      </c>
      <c r="K17">
        <v>23686.09</v>
      </c>
      <c r="M17">
        <f>K17/H17</f>
        <v>1.2622607790164733</v>
      </c>
      <c r="O17">
        <f>M17/M16*1</f>
        <v>2.4950713508836109</v>
      </c>
    </row>
    <row r="20" spans="1:15" x14ac:dyDescent="0.35">
      <c r="A20" s="6" t="s">
        <v>258</v>
      </c>
    </row>
    <row r="21" spans="1:15" x14ac:dyDescent="0.35">
      <c r="H21" s="6" t="s">
        <v>145</v>
      </c>
      <c r="K21" s="6" t="s">
        <v>254</v>
      </c>
      <c r="M21" s="6" t="s">
        <v>147</v>
      </c>
      <c r="O21" s="6" t="s">
        <v>255</v>
      </c>
    </row>
    <row r="22" spans="1:15" x14ac:dyDescent="0.35">
      <c r="A22" t="s">
        <v>256</v>
      </c>
      <c r="G22">
        <v>1</v>
      </c>
      <c r="H22">
        <v>18018.664000000001</v>
      </c>
      <c r="J22">
        <v>1</v>
      </c>
      <c r="K22">
        <v>15097.25</v>
      </c>
      <c r="M22">
        <f>K22/H22</f>
        <v>0.83786733578027761</v>
      </c>
      <c r="O22">
        <f>M22/M22*1</f>
        <v>1</v>
      </c>
    </row>
    <row r="23" spans="1:15" x14ac:dyDescent="0.35">
      <c r="A23" t="s">
        <v>257</v>
      </c>
      <c r="G23">
        <v>2</v>
      </c>
      <c r="H23">
        <v>19295.814999999999</v>
      </c>
      <c r="J23">
        <v>2</v>
      </c>
      <c r="K23">
        <v>24817.190999999999</v>
      </c>
      <c r="M23">
        <f>K23/H23</f>
        <v>1.2861437052542222</v>
      </c>
      <c r="O23">
        <f>M23/M22*1</f>
        <v>1.535020701166826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72"/>
  <sheetViews>
    <sheetView zoomScale="70" zoomScaleNormal="70" workbookViewId="0">
      <selection activeCell="N175" sqref="N175"/>
    </sheetView>
  </sheetViews>
  <sheetFormatPr defaultRowHeight="14.5" x14ac:dyDescent="0.35"/>
  <sheetData>
    <row r="2" spans="1:22" x14ac:dyDescent="0.35">
      <c r="A2" s="6" t="s">
        <v>155</v>
      </c>
      <c r="M2" s="6" t="s">
        <v>158</v>
      </c>
    </row>
    <row r="4" spans="1:22" x14ac:dyDescent="0.35">
      <c r="A4" t="s">
        <v>169</v>
      </c>
      <c r="M4" t="s">
        <v>169</v>
      </c>
    </row>
    <row r="5" spans="1:22" ht="37.5" x14ac:dyDescent="0.35">
      <c r="A5" s="7"/>
      <c r="B5" s="7" t="s">
        <v>160</v>
      </c>
      <c r="C5" s="7" t="s">
        <v>161</v>
      </c>
      <c r="D5" s="7" t="s">
        <v>162</v>
      </c>
      <c r="E5" s="7" t="s">
        <v>163</v>
      </c>
      <c r="F5" s="7" t="s">
        <v>164</v>
      </c>
      <c r="G5" s="7" t="s">
        <v>165</v>
      </c>
      <c r="H5" s="7" t="s">
        <v>166</v>
      </c>
      <c r="I5" s="7" t="s">
        <v>167</v>
      </c>
      <c r="J5" s="7" t="s">
        <v>168</v>
      </c>
      <c r="M5" s="7"/>
      <c r="N5" s="7" t="s">
        <v>160</v>
      </c>
      <c r="O5" s="7" t="s">
        <v>161</v>
      </c>
      <c r="P5" s="7" t="s">
        <v>162</v>
      </c>
      <c r="Q5" s="7" t="s">
        <v>163</v>
      </c>
      <c r="R5" s="7" t="s">
        <v>164</v>
      </c>
      <c r="S5" s="7" t="s">
        <v>165</v>
      </c>
      <c r="T5" s="7" t="s">
        <v>166</v>
      </c>
      <c r="U5" s="7" t="s">
        <v>167</v>
      </c>
      <c r="V5" s="7" t="s">
        <v>168</v>
      </c>
    </row>
    <row r="6" spans="1:22" x14ac:dyDescent="0.35">
      <c r="A6" s="7"/>
      <c r="B6" s="7">
        <v>0</v>
      </c>
      <c r="C6" s="7">
        <v>160</v>
      </c>
      <c r="D6" s="7">
        <v>0</v>
      </c>
      <c r="E6" s="7">
        <v>0</v>
      </c>
      <c r="F6" s="8">
        <v>0</v>
      </c>
      <c r="G6" s="7">
        <v>1</v>
      </c>
      <c r="H6" s="7">
        <v>0</v>
      </c>
      <c r="I6" s="7">
        <v>0</v>
      </c>
      <c r="J6" s="7">
        <v>0</v>
      </c>
      <c r="M6" s="7"/>
      <c r="N6" s="7">
        <v>0</v>
      </c>
      <c r="O6" s="7">
        <v>120</v>
      </c>
      <c r="P6" s="7">
        <v>0</v>
      </c>
      <c r="Q6" s="7">
        <v>0</v>
      </c>
      <c r="R6" s="8">
        <v>0</v>
      </c>
      <c r="S6" s="7">
        <v>1</v>
      </c>
      <c r="T6" s="7">
        <v>0</v>
      </c>
      <c r="U6" s="7">
        <v>0</v>
      </c>
      <c r="V6" s="7">
        <v>0</v>
      </c>
    </row>
    <row r="7" spans="1:22" x14ac:dyDescent="0.35">
      <c r="A7" s="7"/>
      <c r="B7" s="7">
        <v>2</v>
      </c>
      <c r="C7" s="7">
        <v>160</v>
      </c>
      <c r="D7" s="7">
        <v>0</v>
      </c>
      <c r="E7" s="7">
        <v>0</v>
      </c>
      <c r="F7" s="8">
        <v>0</v>
      </c>
      <c r="G7" s="7">
        <v>1</v>
      </c>
      <c r="H7" s="7">
        <v>0</v>
      </c>
      <c r="I7" s="7">
        <v>0</v>
      </c>
      <c r="J7" s="7">
        <v>0</v>
      </c>
      <c r="M7" s="7"/>
      <c r="N7" s="7">
        <v>2</v>
      </c>
      <c r="O7" s="7">
        <v>120</v>
      </c>
      <c r="P7" s="7">
        <v>0</v>
      </c>
      <c r="Q7" s="7">
        <v>0</v>
      </c>
      <c r="R7" s="8">
        <v>0</v>
      </c>
      <c r="S7" s="7">
        <v>1</v>
      </c>
      <c r="T7" s="7">
        <v>0</v>
      </c>
      <c r="U7" s="7">
        <v>0</v>
      </c>
      <c r="V7" s="7">
        <v>0</v>
      </c>
    </row>
    <row r="8" spans="1:22" x14ac:dyDescent="0.35">
      <c r="A8" s="7"/>
      <c r="B8" s="7">
        <v>4</v>
      </c>
      <c r="C8" s="7">
        <v>160</v>
      </c>
      <c r="D8" s="7">
        <v>0</v>
      </c>
      <c r="E8" s="7">
        <v>0</v>
      </c>
      <c r="F8" s="8">
        <v>0</v>
      </c>
      <c r="G8" s="7">
        <v>1</v>
      </c>
      <c r="H8" s="7">
        <v>0</v>
      </c>
      <c r="I8" s="7">
        <v>0</v>
      </c>
      <c r="J8" s="7">
        <v>0</v>
      </c>
      <c r="M8" s="7"/>
      <c r="N8" s="7">
        <v>4</v>
      </c>
      <c r="O8" s="7">
        <v>120</v>
      </c>
      <c r="P8" s="7">
        <v>0</v>
      </c>
      <c r="Q8" s="7">
        <v>0</v>
      </c>
      <c r="R8" s="8">
        <v>0</v>
      </c>
      <c r="S8" s="7">
        <v>1</v>
      </c>
      <c r="T8" s="7">
        <v>0</v>
      </c>
      <c r="U8" s="7">
        <v>0</v>
      </c>
      <c r="V8" s="7">
        <v>0</v>
      </c>
    </row>
    <row r="9" spans="1:22" x14ac:dyDescent="0.35">
      <c r="A9" s="7"/>
      <c r="B9" s="7">
        <v>6</v>
      </c>
      <c r="C9" s="7">
        <v>160</v>
      </c>
      <c r="D9" s="7">
        <v>0</v>
      </c>
      <c r="E9" s="7">
        <v>3</v>
      </c>
      <c r="F9" s="8">
        <v>0</v>
      </c>
      <c r="G9" s="7">
        <v>1</v>
      </c>
      <c r="H9" s="7">
        <v>0</v>
      </c>
      <c r="I9" s="7">
        <v>0</v>
      </c>
      <c r="J9" s="7">
        <v>0</v>
      </c>
      <c r="M9" s="7"/>
      <c r="N9" s="7">
        <v>6</v>
      </c>
      <c r="O9" s="7">
        <v>120</v>
      </c>
      <c r="P9" s="7">
        <v>0</v>
      </c>
      <c r="Q9" s="7">
        <v>1</v>
      </c>
      <c r="R9" s="8">
        <v>0</v>
      </c>
      <c r="S9" s="7">
        <v>1</v>
      </c>
      <c r="T9" s="7">
        <v>0</v>
      </c>
      <c r="U9" s="7">
        <v>0</v>
      </c>
      <c r="V9" s="7">
        <v>0</v>
      </c>
    </row>
    <row r="10" spans="1:22" x14ac:dyDescent="0.35">
      <c r="A10" s="7"/>
      <c r="B10" s="7">
        <v>8</v>
      </c>
      <c r="C10" s="7">
        <v>157</v>
      </c>
      <c r="D10" s="7">
        <v>0</v>
      </c>
      <c r="E10" s="7">
        <v>16</v>
      </c>
      <c r="F10" s="8">
        <v>0</v>
      </c>
      <c r="G10" s="7">
        <v>1</v>
      </c>
      <c r="H10" s="7">
        <v>0</v>
      </c>
      <c r="I10" s="7">
        <v>0</v>
      </c>
      <c r="J10" s="7">
        <v>0</v>
      </c>
      <c r="M10" s="7"/>
      <c r="N10" s="7">
        <v>8</v>
      </c>
      <c r="O10" s="7">
        <v>119</v>
      </c>
      <c r="P10" s="7">
        <v>0</v>
      </c>
      <c r="Q10" s="7">
        <v>6</v>
      </c>
      <c r="R10" s="8">
        <v>0</v>
      </c>
      <c r="S10" s="7">
        <v>1</v>
      </c>
      <c r="T10" s="7">
        <v>0</v>
      </c>
      <c r="U10" s="7">
        <v>0</v>
      </c>
      <c r="V10" s="7">
        <v>0</v>
      </c>
    </row>
    <row r="11" spans="1:22" x14ac:dyDescent="0.35">
      <c r="A11" s="7"/>
      <c r="B11" s="7">
        <v>10</v>
      </c>
      <c r="C11" s="7">
        <v>141</v>
      </c>
      <c r="D11" s="7">
        <v>2</v>
      </c>
      <c r="E11" s="7">
        <v>3</v>
      </c>
      <c r="F11" s="8">
        <v>1.4200000000000001E-2</v>
      </c>
      <c r="G11" s="7">
        <v>0.98599999999999999</v>
      </c>
      <c r="H11" s="7">
        <v>0</v>
      </c>
      <c r="I11" s="7">
        <v>0.01</v>
      </c>
      <c r="J11" s="7">
        <v>0.14199999999999999</v>
      </c>
      <c r="M11" s="7"/>
      <c r="N11" s="7">
        <v>10</v>
      </c>
      <c r="O11" s="7">
        <v>113</v>
      </c>
      <c r="P11" s="7">
        <v>1</v>
      </c>
      <c r="Q11" s="7">
        <v>10</v>
      </c>
      <c r="R11" s="8">
        <v>8.8000000000000005E-3</v>
      </c>
      <c r="S11" s="7">
        <v>0.99099999999999999</v>
      </c>
      <c r="T11" s="7">
        <v>0</v>
      </c>
      <c r="U11" s="7">
        <v>8.9999999999999993E-3</v>
      </c>
      <c r="V11" s="7">
        <v>8.7999999999999995E-2</v>
      </c>
    </row>
    <row r="12" spans="1:22" x14ac:dyDescent="0.35">
      <c r="A12" s="7"/>
      <c r="B12" s="7">
        <v>12</v>
      </c>
      <c r="C12" s="7">
        <v>136</v>
      </c>
      <c r="D12" s="7">
        <v>3</v>
      </c>
      <c r="E12" s="7">
        <v>5</v>
      </c>
      <c r="F12" s="8">
        <v>3.5900000000000001E-2</v>
      </c>
      <c r="G12" s="7">
        <v>0.96399999999999997</v>
      </c>
      <c r="H12" s="7">
        <v>0</v>
      </c>
      <c r="I12" s="7">
        <v>1.6E-2</v>
      </c>
      <c r="J12" s="7">
        <v>0.40300000000000002</v>
      </c>
      <c r="M12" s="7"/>
      <c r="N12" s="7">
        <v>12</v>
      </c>
      <c r="O12" s="7">
        <v>102</v>
      </c>
      <c r="P12" s="7">
        <v>3</v>
      </c>
      <c r="Q12" s="7">
        <v>8</v>
      </c>
      <c r="R12" s="8">
        <v>3.7999999999999999E-2</v>
      </c>
      <c r="S12" s="7">
        <v>0.96199999999999997</v>
      </c>
      <c r="T12" s="7">
        <v>0</v>
      </c>
      <c r="U12" s="7">
        <v>1.9E-2</v>
      </c>
      <c r="V12" s="7">
        <v>0.438</v>
      </c>
    </row>
    <row r="13" spans="1:22" x14ac:dyDescent="0.35">
      <c r="A13" s="7"/>
      <c r="B13" s="7">
        <v>14</v>
      </c>
      <c r="C13" s="7">
        <v>128</v>
      </c>
      <c r="D13" s="7">
        <v>6</v>
      </c>
      <c r="E13" s="7">
        <v>5</v>
      </c>
      <c r="F13" s="8">
        <v>8.1100000000000005E-2</v>
      </c>
      <c r="G13" s="7">
        <v>0.91900000000000004</v>
      </c>
      <c r="H13" s="7">
        <v>1E-3</v>
      </c>
      <c r="I13" s="7">
        <v>2.3E-2</v>
      </c>
      <c r="J13" s="7">
        <v>1.0349999999999999</v>
      </c>
      <c r="M13" s="7"/>
      <c r="N13" s="7">
        <v>14</v>
      </c>
      <c r="O13" s="7">
        <v>91</v>
      </c>
      <c r="P13" s="7">
        <v>5</v>
      </c>
      <c r="Q13" s="7">
        <v>5</v>
      </c>
      <c r="R13" s="8">
        <v>9.0899999999999995E-2</v>
      </c>
      <c r="S13" s="7">
        <v>0.90900000000000003</v>
      </c>
      <c r="T13" s="7">
        <v>1E-3</v>
      </c>
      <c r="U13" s="7">
        <v>2.9000000000000001E-2</v>
      </c>
      <c r="V13" s="7">
        <v>1.1779999999999999</v>
      </c>
    </row>
    <row r="14" spans="1:22" x14ac:dyDescent="0.35">
      <c r="A14" s="7"/>
      <c r="B14" s="7">
        <v>16</v>
      </c>
      <c r="C14" s="7">
        <v>117</v>
      </c>
      <c r="D14" s="7">
        <v>8</v>
      </c>
      <c r="E14" s="7">
        <v>0</v>
      </c>
      <c r="F14" s="8">
        <v>0.14399999999999999</v>
      </c>
      <c r="G14" s="7">
        <v>0.85599999999999998</v>
      </c>
      <c r="H14" s="7">
        <v>1E-3</v>
      </c>
      <c r="I14" s="7">
        <v>3.1E-2</v>
      </c>
      <c r="J14" s="7">
        <v>2.0409999999999999</v>
      </c>
      <c r="M14" s="7"/>
      <c r="N14" s="7">
        <v>16</v>
      </c>
      <c r="O14" s="7">
        <v>81</v>
      </c>
      <c r="P14" s="7">
        <v>6</v>
      </c>
      <c r="Q14" s="7">
        <v>2</v>
      </c>
      <c r="R14" s="8">
        <v>0.15820000000000001</v>
      </c>
      <c r="S14" s="7">
        <v>0.84199999999999997</v>
      </c>
      <c r="T14" s="7">
        <v>1E-3</v>
      </c>
      <c r="U14" s="7">
        <v>3.7999999999999999E-2</v>
      </c>
      <c r="V14" s="7">
        <v>2.2559999999999998</v>
      </c>
    </row>
    <row r="15" spans="1:22" x14ac:dyDescent="0.35">
      <c r="A15" s="7"/>
      <c r="B15" s="7">
        <v>18</v>
      </c>
      <c r="C15" s="7">
        <v>109</v>
      </c>
      <c r="D15" s="7">
        <v>9</v>
      </c>
      <c r="E15" s="7">
        <v>0</v>
      </c>
      <c r="F15" s="8">
        <v>0.21460000000000001</v>
      </c>
      <c r="G15" s="7">
        <v>0.78500000000000003</v>
      </c>
      <c r="H15" s="7">
        <v>1E-3</v>
      </c>
      <c r="I15" s="7">
        <v>3.5999999999999997E-2</v>
      </c>
      <c r="J15" s="7">
        <v>3.3130000000000002</v>
      </c>
      <c r="M15" s="7"/>
      <c r="N15" s="7">
        <v>18</v>
      </c>
      <c r="O15" s="7">
        <v>73</v>
      </c>
      <c r="P15" s="7">
        <v>5</v>
      </c>
      <c r="Q15" s="7">
        <v>1</v>
      </c>
      <c r="R15" s="8">
        <v>0.21590000000000001</v>
      </c>
      <c r="S15" s="7">
        <v>0.78400000000000003</v>
      </c>
      <c r="T15" s="7">
        <v>2E-3</v>
      </c>
      <c r="U15" s="7">
        <v>4.2999999999999997E-2</v>
      </c>
      <c r="V15" s="7">
        <v>3.294</v>
      </c>
    </row>
    <row r="16" spans="1:22" x14ac:dyDescent="0.35">
      <c r="A16" s="7"/>
      <c r="B16" s="7">
        <v>20</v>
      </c>
      <c r="C16" s="7">
        <v>100</v>
      </c>
      <c r="D16" s="7">
        <v>12</v>
      </c>
      <c r="E16" s="7">
        <v>0</v>
      </c>
      <c r="F16" s="8">
        <v>0.30890000000000001</v>
      </c>
      <c r="G16" s="7">
        <v>0.69099999999999995</v>
      </c>
      <c r="H16" s="7">
        <v>2E-3</v>
      </c>
      <c r="I16" s="7">
        <v>4.1000000000000002E-2</v>
      </c>
      <c r="J16" s="7">
        <v>5.1980000000000004</v>
      </c>
      <c r="M16" s="7"/>
      <c r="N16" s="7">
        <v>20</v>
      </c>
      <c r="O16" s="7">
        <v>67</v>
      </c>
      <c r="P16" s="7">
        <v>12</v>
      </c>
      <c r="Q16" s="7">
        <v>0</v>
      </c>
      <c r="R16" s="8">
        <v>0.35630000000000001</v>
      </c>
      <c r="S16" s="7">
        <v>0.64400000000000002</v>
      </c>
      <c r="T16" s="7">
        <v>3.0000000000000001E-3</v>
      </c>
      <c r="U16" s="7">
        <v>5.0999999999999997E-2</v>
      </c>
      <c r="V16" s="7">
        <v>6.1029999999999998</v>
      </c>
    </row>
    <row r="17" spans="1:22" x14ac:dyDescent="0.35">
      <c r="A17" s="7"/>
      <c r="B17" s="7">
        <v>22</v>
      </c>
      <c r="C17" s="7">
        <v>88</v>
      </c>
      <c r="D17" s="7">
        <v>17</v>
      </c>
      <c r="E17" s="7">
        <v>0</v>
      </c>
      <c r="F17" s="8">
        <v>0.44240000000000002</v>
      </c>
      <c r="G17" s="7">
        <v>0.55800000000000005</v>
      </c>
      <c r="H17" s="7">
        <v>2E-3</v>
      </c>
      <c r="I17" s="7">
        <v>4.3999999999999997E-2</v>
      </c>
      <c r="J17" s="7">
        <v>8.1349999999999998</v>
      </c>
      <c r="M17" s="7"/>
      <c r="N17" s="7">
        <v>22</v>
      </c>
      <c r="O17" s="7">
        <v>55</v>
      </c>
      <c r="P17" s="7">
        <v>16</v>
      </c>
      <c r="Q17" s="7">
        <v>0</v>
      </c>
      <c r="R17" s="8">
        <v>0.54359999999999997</v>
      </c>
      <c r="S17" s="7">
        <v>0.45600000000000002</v>
      </c>
      <c r="T17" s="7">
        <v>3.0000000000000001E-3</v>
      </c>
      <c r="U17" s="7">
        <v>5.2999999999999999E-2</v>
      </c>
      <c r="V17" s="7">
        <v>10.222</v>
      </c>
    </row>
    <row r="18" spans="1:22" x14ac:dyDescent="0.35">
      <c r="A18" s="7"/>
      <c r="B18" s="7">
        <v>24</v>
      </c>
      <c r="C18" s="7">
        <v>71</v>
      </c>
      <c r="D18" s="7">
        <v>25</v>
      </c>
      <c r="E18" s="7">
        <v>0</v>
      </c>
      <c r="F18" s="8">
        <v>0.63870000000000005</v>
      </c>
      <c r="G18" s="7">
        <v>0.36099999999999999</v>
      </c>
      <c r="H18" s="7">
        <v>2E-3</v>
      </c>
      <c r="I18" s="7">
        <v>4.2999999999999997E-2</v>
      </c>
      <c r="J18" s="7">
        <v>12.847</v>
      </c>
      <c r="M18" s="7"/>
      <c r="N18" s="7">
        <v>24</v>
      </c>
      <c r="O18" s="7">
        <v>39</v>
      </c>
      <c r="P18" s="7">
        <v>20</v>
      </c>
      <c r="Q18" s="7">
        <v>0</v>
      </c>
      <c r="R18" s="8">
        <v>0.77759999999999996</v>
      </c>
      <c r="S18" s="7">
        <v>0.222</v>
      </c>
      <c r="T18" s="7">
        <v>2E-3</v>
      </c>
      <c r="U18" s="7">
        <v>4.4999999999999998E-2</v>
      </c>
      <c r="V18" s="7">
        <v>15.84</v>
      </c>
    </row>
    <row r="19" spans="1:22" x14ac:dyDescent="0.35">
      <c r="A19" s="7"/>
      <c r="B19" s="7">
        <v>26</v>
      </c>
      <c r="C19" s="7">
        <v>46</v>
      </c>
      <c r="D19" s="7">
        <v>25</v>
      </c>
      <c r="E19" s="7">
        <v>0</v>
      </c>
      <c r="F19" s="8">
        <v>0.83509999999999995</v>
      </c>
      <c r="G19" s="7">
        <v>0.16500000000000001</v>
      </c>
      <c r="H19" s="7">
        <v>1E-3</v>
      </c>
      <c r="I19" s="7">
        <v>3.3000000000000002E-2</v>
      </c>
      <c r="J19" s="7">
        <v>17.952000000000002</v>
      </c>
      <c r="M19" s="7"/>
      <c r="N19" s="7">
        <v>26</v>
      </c>
      <c r="O19" s="7">
        <v>19</v>
      </c>
      <c r="P19" s="7">
        <v>9</v>
      </c>
      <c r="Q19" s="7">
        <v>0</v>
      </c>
      <c r="R19" s="8">
        <v>0.88300000000000001</v>
      </c>
      <c r="S19" s="7">
        <v>0.11700000000000001</v>
      </c>
      <c r="T19" s="7">
        <v>1E-3</v>
      </c>
      <c r="U19" s="7">
        <v>3.5000000000000003E-2</v>
      </c>
      <c r="V19" s="7">
        <v>18.579000000000001</v>
      </c>
    </row>
    <row r="20" spans="1:22" x14ac:dyDescent="0.35">
      <c r="A20" s="7"/>
      <c r="B20" s="7">
        <v>28</v>
      </c>
      <c r="C20" s="7">
        <v>21</v>
      </c>
      <c r="D20" s="7">
        <v>13</v>
      </c>
      <c r="E20" s="7">
        <v>0</v>
      </c>
      <c r="F20" s="8">
        <v>0.93720000000000003</v>
      </c>
      <c r="G20" s="7">
        <v>6.3E-2</v>
      </c>
      <c r="H20" s="7">
        <v>0</v>
      </c>
      <c r="I20" s="7">
        <v>2.1999999999999999E-2</v>
      </c>
      <c r="J20" s="7">
        <v>20.811</v>
      </c>
      <c r="M20" s="7"/>
      <c r="N20" s="7">
        <v>28</v>
      </c>
      <c r="O20" s="7">
        <v>10</v>
      </c>
      <c r="P20" s="7">
        <v>6</v>
      </c>
      <c r="Q20" s="7">
        <v>0</v>
      </c>
      <c r="R20" s="8">
        <v>0.95320000000000005</v>
      </c>
      <c r="S20" s="7">
        <v>4.7E-2</v>
      </c>
      <c r="T20" s="7">
        <v>1E-3</v>
      </c>
      <c r="U20" s="7">
        <v>2.3E-2</v>
      </c>
      <c r="V20" s="7">
        <v>20.545000000000002</v>
      </c>
    </row>
    <row r="21" spans="1:22" x14ac:dyDescent="0.35">
      <c r="A21" s="7"/>
      <c r="B21" s="7">
        <v>30</v>
      </c>
      <c r="C21" s="7">
        <v>8</v>
      </c>
      <c r="D21" s="7">
        <v>4</v>
      </c>
      <c r="E21" s="7">
        <v>0</v>
      </c>
      <c r="F21" s="8">
        <v>0.96860000000000002</v>
      </c>
      <c r="G21" s="7">
        <v>3.1E-2</v>
      </c>
      <c r="H21" s="7">
        <v>0</v>
      </c>
      <c r="I21" s="7">
        <v>1.4999999999999999E-2</v>
      </c>
      <c r="J21" s="7">
        <v>21.753</v>
      </c>
      <c r="M21" s="7"/>
      <c r="N21" s="7">
        <v>30</v>
      </c>
      <c r="O21" s="7">
        <v>4</v>
      </c>
      <c r="P21" s="7">
        <v>3</v>
      </c>
      <c r="Q21" s="7">
        <v>0</v>
      </c>
      <c r="R21" s="8">
        <v>0.98829999999999996</v>
      </c>
      <c r="S21" s="7">
        <v>1.2E-2</v>
      </c>
      <c r="T21" s="7">
        <v>0</v>
      </c>
      <c r="U21" s="7">
        <v>1.2E-2</v>
      </c>
      <c r="V21" s="7">
        <v>21.597999999999999</v>
      </c>
    </row>
    <row r="22" spans="1:22" x14ac:dyDescent="0.35">
      <c r="B22" s="7">
        <v>32</v>
      </c>
      <c r="C22" s="7">
        <v>4</v>
      </c>
      <c r="D22" s="7">
        <v>3</v>
      </c>
      <c r="E22" s="7">
        <v>0</v>
      </c>
      <c r="F22" s="8">
        <v>0.99209999999999998</v>
      </c>
      <c r="G22" s="7">
        <v>8.0000000000000002E-3</v>
      </c>
      <c r="H22" s="7">
        <v>0</v>
      </c>
      <c r="I22" s="7">
        <v>8.0000000000000002E-3</v>
      </c>
      <c r="J22" s="7">
        <v>22.507000000000001</v>
      </c>
      <c r="N22" s="7">
        <v>32</v>
      </c>
      <c r="O22" s="7">
        <v>1</v>
      </c>
      <c r="P22" s="7">
        <v>1</v>
      </c>
      <c r="Q22" s="7">
        <v>0</v>
      </c>
      <c r="R22" s="8">
        <v>1</v>
      </c>
      <c r="S22" s="7">
        <v>0</v>
      </c>
      <c r="T22" s="7">
        <v>0</v>
      </c>
      <c r="U22" s="7">
        <v>0</v>
      </c>
      <c r="V22" s="7">
        <v>21.972999999999999</v>
      </c>
    </row>
    <row r="23" spans="1:22" x14ac:dyDescent="0.35">
      <c r="B23" s="7">
        <v>34</v>
      </c>
      <c r="C23" s="7">
        <v>1</v>
      </c>
      <c r="D23" s="7">
        <v>1</v>
      </c>
      <c r="E23" s="7">
        <v>0</v>
      </c>
      <c r="F23" s="8">
        <v>1</v>
      </c>
      <c r="G23" s="7">
        <v>0</v>
      </c>
      <c r="H23" s="7">
        <v>0</v>
      </c>
      <c r="I23" s="7">
        <v>0</v>
      </c>
      <c r="J23" s="7">
        <v>22.774000000000001</v>
      </c>
      <c r="N23" s="7"/>
      <c r="O23" s="7"/>
      <c r="P23" s="7"/>
      <c r="Q23" s="8"/>
      <c r="R23" s="7"/>
      <c r="S23" s="7"/>
      <c r="T23" s="7"/>
      <c r="U23" s="7"/>
      <c r="V23" s="7"/>
    </row>
    <row r="24" spans="1:22" x14ac:dyDescent="0.35">
      <c r="A24" s="7"/>
      <c r="M24" s="7"/>
      <c r="N24" s="7"/>
      <c r="O24" s="7"/>
      <c r="P24" s="7"/>
      <c r="Q24" s="7"/>
      <c r="R24" s="7"/>
      <c r="S24" s="7"/>
      <c r="T24" s="7"/>
      <c r="U24" s="7"/>
      <c r="V24" s="7"/>
    </row>
    <row r="25" spans="1:22" x14ac:dyDescent="0.35">
      <c r="A25" s="7"/>
      <c r="M25" s="7"/>
      <c r="N25" s="7"/>
      <c r="O25" s="7"/>
      <c r="P25" s="7"/>
      <c r="Q25" s="8"/>
      <c r="R25" s="7"/>
      <c r="S25" s="7"/>
      <c r="T25" s="7"/>
      <c r="U25" s="7"/>
      <c r="V25" s="7"/>
    </row>
    <row r="26" spans="1:22" x14ac:dyDescent="0.35">
      <c r="A26" s="7"/>
      <c r="M26" s="7"/>
    </row>
    <row r="27" spans="1:22" x14ac:dyDescent="0.35">
      <c r="A27" s="13" t="s">
        <v>274</v>
      </c>
      <c r="M27" s="13" t="s">
        <v>274</v>
      </c>
    </row>
    <row r="28" spans="1:22" ht="37.5" x14ac:dyDescent="0.35">
      <c r="A28" s="7"/>
      <c r="B28" s="7" t="s">
        <v>160</v>
      </c>
      <c r="C28" s="7" t="s">
        <v>161</v>
      </c>
      <c r="D28" s="7" t="s">
        <v>162</v>
      </c>
      <c r="E28" s="7" t="s">
        <v>163</v>
      </c>
      <c r="F28" s="7" t="s">
        <v>164</v>
      </c>
      <c r="G28" s="7" t="s">
        <v>165</v>
      </c>
      <c r="H28" s="7" t="s">
        <v>166</v>
      </c>
      <c r="I28" s="7" t="s">
        <v>167</v>
      </c>
      <c r="J28" s="7" t="s">
        <v>168</v>
      </c>
      <c r="M28" s="7"/>
      <c r="N28" s="7" t="s">
        <v>160</v>
      </c>
      <c r="O28" s="7" t="s">
        <v>161</v>
      </c>
      <c r="P28" s="7" t="s">
        <v>162</v>
      </c>
      <c r="Q28" s="7" t="s">
        <v>163</v>
      </c>
      <c r="R28" s="7" t="s">
        <v>164</v>
      </c>
      <c r="S28" s="7" t="s">
        <v>165</v>
      </c>
      <c r="T28" s="7" t="s">
        <v>166</v>
      </c>
      <c r="U28" s="7" t="s">
        <v>167</v>
      </c>
      <c r="V28" s="7" t="s">
        <v>168</v>
      </c>
    </row>
    <row r="29" spans="1:22" x14ac:dyDescent="0.35">
      <c r="A29" s="7"/>
      <c r="B29" s="7">
        <v>0</v>
      </c>
      <c r="C29" s="7">
        <v>160</v>
      </c>
      <c r="D29" s="7">
        <v>0</v>
      </c>
      <c r="E29" s="7">
        <v>0</v>
      </c>
      <c r="F29" s="8">
        <v>0</v>
      </c>
      <c r="G29" s="7">
        <v>1</v>
      </c>
      <c r="H29" s="7">
        <v>0</v>
      </c>
      <c r="I29" s="7">
        <v>0</v>
      </c>
      <c r="J29" s="7">
        <v>0</v>
      </c>
      <c r="M29" s="7"/>
      <c r="N29" s="7">
        <v>0</v>
      </c>
      <c r="O29" s="7">
        <v>160</v>
      </c>
      <c r="P29" s="7">
        <v>0</v>
      </c>
      <c r="Q29" s="7">
        <v>0</v>
      </c>
      <c r="R29" s="8">
        <v>0</v>
      </c>
      <c r="S29" s="7">
        <v>1</v>
      </c>
      <c r="T29" s="7">
        <v>0</v>
      </c>
      <c r="U29" s="7">
        <v>0</v>
      </c>
      <c r="V29" s="7">
        <v>0</v>
      </c>
    </row>
    <row r="30" spans="1:22" x14ac:dyDescent="0.35">
      <c r="A30" s="7"/>
      <c r="B30" s="7">
        <v>2</v>
      </c>
      <c r="C30" s="7">
        <v>160</v>
      </c>
      <c r="D30" s="7">
        <v>0</v>
      </c>
      <c r="E30" s="7">
        <v>0</v>
      </c>
      <c r="F30" s="8">
        <v>0</v>
      </c>
      <c r="G30" s="7">
        <v>1</v>
      </c>
      <c r="H30" s="7">
        <v>0</v>
      </c>
      <c r="I30" s="7">
        <v>0</v>
      </c>
      <c r="J30" s="7">
        <v>0</v>
      </c>
      <c r="M30" s="7"/>
      <c r="N30" s="7">
        <v>2</v>
      </c>
      <c r="O30" s="7">
        <v>160</v>
      </c>
      <c r="P30" s="7">
        <v>0</v>
      </c>
      <c r="Q30" s="7">
        <v>0</v>
      </c>
      <c r="R30" s="8">
        <v>0</v>
      </c>
      <c r="S30" s="7">
        <v>1</v>
      </c>
      <c r="T30" s="7">
        <v>0</v>
      </c>
      <c r="U30" s="7">
        <v>0</v>
      </c>
      <c r="V30" s="7">
        <v>0</v>
      </c>
    </row>
    <row r="31" spans="1:22" x14ac:dyDescent="0.35">
      <c r="A31" s="7"/>
      <c r="B31" s="7">
        <v>4</v>
      </c>
      <c r="C31" s="7">
        <v>160</v>
      </c>
      <c r="D31" s="7">
        <v>0</v>
      </c>
      <c r="E31" s="7">
        <v>1</v>
      </c>
      <c r="F31" s="8">
        <v>0</v>
      </c>
      <c r="G31" s="7">
        <v>1</v>
      </c>
      <c r="H31" s="7">
        <v>0</v>
      </c>
      <c r="I31" s="7">
        <v>0</v>
      </c>
      <c r="J31" s="7">
        <v>0</v>
      </c>
      <c r="M31" s="7"/>
      <c r="N31" s="7">
        <v>4</v>
      </c>
      <c r="O31" s="7">
        <v>160</v>
      </c>
      <c r="P31" s="7">
        <v>0</v>
      </c>
      <c r="Q31" s="7">
        <v>2</v>
      </c>
      <c r="R31" s="8">
        <v>0</v>
      </c>
      <c r="S31" s="7">
        <v>1</v>
      </c>
      <c r="T31" s="7">
        <v>0</v>
      </c>
      <c r="U31" s="7">
        <v>0</v>
      </c>
      <c r="V31" s="7">
        <v>0</v>
      </c>
    </row>
    <row r="32" spans="1:22" x14ac:dyDescent="0.35">
      <c r="A32" s="7"/>
      <c r="B32" s="7">
        <v>6</v>
      </c>
      <c r="C32" s="7">
        <v>159</v>
      </c>
      <c r="D32" s="7">
        <v>0</v>
      </c>
      <c r="E32" s="7">
        <v>1</v>
      </c>
      <c r="F32" s="8">
        <v>0</v>
      </c>
      <c r="G32" s="7">
        <v>1</v>
      </c>
      <c r="H32" s="7">
        <v>0</v>
      </c>
      <c r="I32" s="7">
        <v>0</v>
      </c>
      <c r="J32" s="7">
        <v>0</v>
      </c>
      <c r="M32" s="7"/>
      <c r="N32" s="7">
        <v>6</v>
      </c>
      <c r="O32" s="7">
        <v>158</v>
      </c>
      <c r="P32" s="7">
        <v>0</v>
      </c>
      <c r="Q32" s="7">
        <v>4</v>
      </c>
      <c r="R32" s="8">
        <v>0</v>
      </c>
      <c r="S32" s="7">
        <v>1</v>
      </c>
      <c r="T32" s="7">
        <v>0</v>
      </c>
      <c r="U32" s="7">
        <v>0</v>
      </c>
      <c r="V32" s="7">
        <v>0</v>
      </c>
    </row>
    <row r="33" spans="1:22" x14ac:dyDescent="0.35">
      <c r="A33" s="7"/>
      <c r="B33" s="7">
        <v>8</v>
      </c>
      <c r="C33" s="7">
        <v>158</v>
      </c>
      <c r="D33" s="7">
        <v>0</v>
      </c>
      <c r="E33" s="7">
        <v>10</v>
      </c>
      <c r="F33" s="8">
        <v>0</v>
      </c>
      <c r="G33" s="7">
        <v>1</v>
      </c>
      <c r="H33" s="7">
        <v>0</v>
      </c>
      <c r="I33" s="7">
        <v>0</v>
      </c>
      <c r="J33" s="7">
        <v>0</v>
      </c>
      <c r="M33" s="7"/>
      <c r="N33" s="7">
        <v>8</v>
      </c>
      <c r="O33" s="7">
        <v>154</v>
      </c>
      <c r="P33" s="7">
        <v>0</v>
      </c>
      <c r="Q33" s="7">
        <v>5</v>
      </c>
      <c r="R33" s="8">
        <v>0</v>
      </c>
      <c r="S33" s="7">
        <v>1</v>
      </c>
      <c r="T33" s="7">
        <v>0</v>
      </c>
      <c r="U33" s="7">
        <v>0</v>
      </c>
      <c r="V33" s="7">
        <v>0</v>
      </c>
    </row>
    <row r="34" spans="1:22" x14ac:dyDescent="0.35">
      <c r="A34" s="7"/>
      <c r="B34" s="7">
        <v>10</v>
      </c>
      <c r="C34" s="7">
        <v>148</v>
      </c>
      <c r="D34" s="7">
        <v>0</v>
      </c>
      <c r="E34" s="7">
        <v>6</v>
      </c>
      <c r="F34" s="8">
        <v>0</v>
      </c>
      <c r="G34" s="7">
        <v>1</v>
      </c>
      <c r="H34" s="7">
        <v>0</v>
      </c>
      <c r="I34" s="7">
        <v>0</v>
      </c>
      <c r="J34" s="7">
        <v>0</v>
      </c>
      <c r="M34" s="7"/>
      <c r="N34" s="7">
        <v>10</v>
      </c>
      <c r="O34" s="7">
        <v>149</v>
      </c>
      <c r="P34" s="7">
        <v>1</v>
      </c>
      <c r="Q34" s="7">
        <v>6</v>
      </c>
      <c r="R34" s="8">
        <v>6.7000000000000002E-3</v>
      </c>
      <c r="S34" s="7">
        <v>0.99299999999999999</v>
      </c>
      <c r="T34" s="7">
        <v>0</v>
      </c>
      <c r="U34" s="7">
        <v>7.0000000000000001E-3</v>
      </c>
      <c r="V34" s="7">
        <v>6.7000000000000004E-2</v>
      </c>
    </row>
    <row r="35" spans="1:22" x14ac:dyDescent="0.35">
      <c r="A35" s="7"/>
      <c r="B35" s="7">
        <v>12</v>
      </c>
      <c r="C35" s="7">
        <v>142</v>
      </c>
      <c r="D35" s="7">
        <v>2</v>
      </c>
      <c r="E35" s="7">
        <v>4</v>
      </c>
      <c r="F35" s="8">
        <v>1.41E-2</v>
      </c>
      <c r="G35" s="7">
        <v>0.98599999999999999</v>
      </c>
      <c r="H35" s="7">
        <v>0</v>
      </c>
      <c r="I35" s="7">
        <v>0.01</v>
      </c>
      <c r="J35" s="7">
        <v>0.16900000000000001</v>
      </c>
      <c r="M35" s="7"/>
      <c r="N35" s="7">
        <v>12</v>
      </c>
      <c r="O35" s="7">
        <v>142</v>
      </c>
      <c r="P35" s="7">
        <v>3</v>
      </c>
      <c r="Q35" s="7">
        <v>3</v>
      </c>
      <c r="R35" s="8">
        <v>2.7699999999999999E-2</v>
      </c>
      <c r="S35" s="7">
        <v>0.97199999999999998</v>
      </c>
      <c r="T35" s="7">
        <v>0</v>
      </c>
      <c r="U35" s="7">
        <v>1.4E-2</v>
      </c>
      <c r="V35" s="7">
        <v>0.31900000000000001</v>
      </c>
    </row>
    <row r="36" spans="1:22" x14ac:dyDescent="0.35">
      <c r="B36" s="7">
        <v>14</v>
      </c>
      <c r="C36" s="7">
        <v>136</v>
      </c>
      <c r="D36" s="7">
        <v>8</v>
      </c>
      <c r="E36" s="7">
        <v>4</v>
      </c>
      <c r="F36" s="8">
        <v>7.2099999999999997E-2</v>
      </c>
      <c r="G36" s="7">
        <v>0.92800000000000005</v>
      </c>
      <c r="H36" s="7">
        <v>0</v>
      </c>
      <c r="I36" s="7">
        <v>2.1999999999999999E-2</v>
      </c>
      <c r="J36" s="7">
        <v>0.98099999999999998</v>
      </c>
      <c r="N36" s="7">
        <v>14</v>
      </c>
      <c r="O36" s="7">
        <v>136</v>
      </c>
      <c r="P36" s="7">
        <v>5</v>
      </c>
      <c r="Q36" s="7">
        <v>1</v>
      </c>
      <c r="R36" s="8">
        <v>6.3399999999999998E-2</v>
      </c>
      <c r="S36" s="7">
        <v>0.93700000000000006</v>
      </c>
      <c r="T36" s="7">
        <v>0</v>
      </c>
      <c r="U36" s="7">
        <v>0.02</v>
      </c>
      <c r="V36" s="7">
        <v>0.81899999999999995</v>
      </c>
    </row>
    <row r="37" spans="1:22" x14ac:dyDescent="0.35">
      <c r="A37" s="7"/>
      <c r="B37" s="7">
        <v>16</v>
      </c>
      <c r="C37" s="7">
        <v>124</v>
      </c>
      <c r="D37" s="7">
        <v>12</v>
      </c>
      <c r="E37" s="7">
        <v>2</v>
      </c>
      <c r="F37" s="8">
        <v>0.16189999999999999</v>
      </c>
      <c r="G37" s="7">
        <v>0.83799999999999997</v>
      </c>
      <c r="H37" s="7">
        <v>1E-3</v>
      </c>
      <c r="I37" s="7">
        <v>3.2000000000000001E-2</v>
      </c>
      <c r="J37" s="7">
        <v>2.4180000000000001</v>
      </c>
      <c r="M37" s="7"/>
      <c r="N37" s="7">
        <v>16</v>
      </c>
      <c r="O37" s="7">
        <v>130</v>
      </c>
      <c r="P37" s="7">
        <v>10</v>
      </c>
      <c r="Q37" s="7">
        <v>0</v>
      </c>
      <c r="R37" s="8">
        <v>0.13550000000000001</v>
      </c>
      <c r="S37" s="7">
        <v>0.86499999999999999</v>
      </c>
      <c r="T37" s="7">
        <v>1E-3</v>
      </c>
      <c r="U37" s="7">
        <v>2.9000000000000001E-2</v>
      </c>
      <c r="V37" s="7">
        <v>1.972</v>
      </c>
    </row>
    <row r="38" spans="1:22" x14ac:dyDescent="0.35">
      <c r="A38" s="7"/>
      <c r="B38" s="7">
        <v>18</v>
      </c>
      <c r="C38" s="7">
        <v>110</v>
      </c>
      <c r="D38" s="7">
        <v>7</v>
      </c>
      <c r="E38" s="7">
        <v>2</v>
      </c>
      <c r="F38" s="8">
        <v>0.2152</v>
      </c>
      <c r="G38" s="7">
        <v>0.78500000000000003</v>
      </c>
      <c r="H38" s="7">
        <v>1E-3</v>
      </c>
      <c r="I38" s="7">
        <v>3.5000000000000003E-2</v>
      </c>
      <c r="J38" s="7">
        <v>3.3780000000000001</v>
      </c>
      <c r="M38" s="7"/>
      <c r="N38" s="7">
        <v>18</v>
      </c>
      <c r="O38" s="7">
        <v>120</v>
      </c>
      <c r="P38" s="7">
        <v>9</v>
      </c>
      <c r="Q38" s="7">
        <v>1</v>
      </c>
      <c r="R38" s="8">
        <v>0.20030000000000001</v>
      </c>
      <c r="S38" s="7">
        <v>0.8</v>
      </c>
      <c r="T38" s="7">
        <v>1E-3</v>
      </c>
      <c r="U38" s="7">
        <v>3.4000000000000002E-2</v>
      </c>
      <c r="V38" s="7">
        <v>3.1389999999999998</v>
      </c>
    </row>
    <row r="39" spans="1:22" x14ac:dyDescent="0.35">
      <c r="A39" s="7"/>
      <c r="B39" s="7">
        <v>20</v>
      </c>
      <c r="C39" s="7">
        <v>101</v>
      </c>
      <c r="D39" s="7">
        <v>6</v>
      </c>
      <c r="E39" s="7">
        <v>2</v>
      </c>
      <c r="F39" s="8">
        <v>0.26179999999999998</v>
      </c>
      <c r="G39" s="7">
        <v>0.73799999999999999</v>
      </c>
      <c r="H39" s="7">
        <v>1E-3</v>
      </c>
      <c r="I39" s="7">
        <v>3.7999999999999999E-2</v>
      </c>
      <c r="J39" s="7">
        <v>4.3099999999999996</v>
      </c>
      <c r="M39" s="7"/>
      <c r="N39" s="7">
        <v>20</v>
      </c>
      <c r="O39" s="7">
        <v>110</v>
      </c>
      <c r="P39" s="7">
        <v>21</v>
      </c>
      <c r="Q39" s="7">
        <v>2</v>
      </c>
      <c r="R39" s="8">
        <v>0.35299999999999998</v>
      </c>
      <c r="S39" s="7">
        <v>0.64700000000000002</v>
      </c>
      <c r="T39" s="7">
        <v>2E-3</v>
      </c>
      <c r="U39" s="7">
        <v>4.1000000000000002E-2</v>
      </c>
      <c r="V39" s="7">
        <v>6.1920000000000002</v>
      </c>
    </row>
    <row r="40" spans="1:22" x14ac:dyDescent="0.35">
      <c r="A40" s="7"/>
      <c r="B40" s="7">
        <v>22</v>
      </c>
      <c r="C40" s="7">
        <v>93</v>
      </c>
      <c r="D40" s="7">
        <v>15</v>
      </c>
      <c r="E40" s="7">
        <v>1</v>
      </c>
      <c r="F40" s="8">
        <v>0.38090000000000002</v>
      </c>
      <c r="G40" s="7">
        <v>0.61899999999999999</v>
      </c>
      <c r="H40" s="7">
        <v>2E-3</v>
      </c>
      <c r="I40" s="7">
        <v>4.2999999999999997E-2</v>
      </c>
      <c r="J40" s="7">
        <v>6.9290000000000003</v>
      </c>
      <c r="M40" s="7"/>
      <c r="N40" s="7">
        <v>22</v>
      </c>
      <c r="O40" s="7">
        <v>87</v>
      </c>
      <c r="P40" s="7">
        <v>25</v>
      </c>
      <c r="Q40" s="7">
        <v>1</v>
      </c>
      <c r="R40" s="8">
        <v>0.53890000000000005</v>
      </c>
      <c r="S40" s="7">
        <v>0.46100000000000002</v>
      </c>
      <c r="T40" s="7">
        <v>2E-3</v>
      </c>
      <c r="U40" s="7">
        <v>4.2999999999999997E-2</v>
      </c>
      <c r="V40" s="7">
        <v>10.282999999999999</v>
      </c>
    </row>
    <row r="41" spans="1:22" x14ac:dyDescent="0.35">
      <c r="A41" s="7"/>
      <c r="B41" s="7">
        <v>24</v>
      </c>
      <c r="C41" s="7">
        <v>77</v>
      </c>
      <c r="D41" s="7">
        <v>27</v>
      </c>
      <c r="E41" s="7">
        <v>0</v>
      </c>
      <c r="F41" s="8">
        <v>0.59799999999999998</v>
      </c>
      <c r="G41" s="7">
        <v>0.40200000000000002</v>
      </c>
      <c r="H41" s="7">
        <v>2E-3</v>
      </c>
      <c r="I41" s="7">
        <v>4.3999999999999997E-2</v>
      </c>
      <c r="J41" s="7">
        <v>12.14</v>
      </c>
      <c r="M41" s="7"/>
      <c r="N41" s="7">
        <v>24</v>
      </c>
      <c r="O41" s="7">
        <v>61</v>
      </c>
      <c r="P41" s="7">
        <v>24</v>
      </c>
      <c r="Q41" s="7">
        <v>0</v>
      </c>
      <c r="R41" s="8">
        <v>0.72030000000000005</v>
      </c>
      <c r="S41" s="7">
        <v>0.28000000000000003</v>
      </c>
      <c r="T41" s="7">
        <v>2E-3</v>
      </c>
      <c r="U41" s="7">
        <v>3.9E-2</v>
      </c>
      <c r="V41" s="7">
        <v>14.637</v>
      </c>
    </row>
    <row r="42" spans="1:22" x14ac:dyDescent="0.35">
      <c r="A42" s="7"/>
      <c r="B42" s="7">
        <v>26</v>
      </c>
      <c r="C42" s="7">
        <v>50</v>
      </c>
      <c r="D42" s="7">
        <v>21</v>
      </c>
      <c r="E42" s="7">
        <v>0</v>
      </c>
      <c r="F42" s="8">
        <v>0.76680000000000004</v>
      </c>
      <c r="G42" s="7">
        <v>0.23300000000000001</v>
      </c>
      <c r="H42" s="7">
        <v>1E-3</v>
      </c>
      <c r="I42" s="7">
        <v>3.7999999999999999E-2</v>
      </c>
      <c r="J42" s="7">
        <v>16.53</v>
      </c>
      <c r="M42" s="7"/>
      <c r="N42" s="7">
        <v>26</v>
      </c>
      <c r="O42" s="7">
        <v>37</v>
      </c>
      <c r="P42" s="7">
        <v>15</v>
      </c>
      <c r="Q42" s="7">
        <v>0</v>
      </c>
      <c r="R42" s="8">
        <v>0.8337</v>
      </c>
      <c r="S42" s="7">
        <v>0.16600000000000001</v>
      </c>
      <c r="T42" s="7">
        <v>1E-3</v>
      </c>
      <c r="U42" s="7">
        <v>3.2000000000000001E-2</v>
      </c>
      <c r="V42" s="7">
        <v>17.585000000000001</v>
      </c>
    </row>
    <row r="43" spans="1:22" x14ac:dyDescent="0.35">
      <c r="A43" s="7"/>
      <c r="B43" s="7">
        <v>28</v>
      </c>
      <c r="C43" s="7">
        <v>29</v>
      </c>
      <c r="D43" s="7">
        <v>13</v>
      </c>
      <c r="E43" s="7">
        <v>0</v>
      </c>
      <c r="F43" s="8">
        <v>0.87139999999999995</v>
      </c>
      <c r="G43" s="7">
        <v>0.129</v>
      </c>
      <c r="H43" s="7">
        <v>1E-3</v>
      </c>
      <c r="I43" s="7">
        <v>0.03</v>
      </c>
      <c r="J43" s="7">
        <v>19.456</v>
      </c>
      <c r="M43" s="7"/>
      <c r="N43" s="7">
        <v>28</v>
      </c>
      <c r="O43" s="7">
        <v>22</v>
      </c>
      <c r="P43" s="7">
        <v>12</v>
      </c>
      <c r="Q43" s="7">
        <v>0</v>
      </c>
      <c r="R43" s="8">
        <v>0.9244</v>
      </c>
      <c r="S43" s="7">
        <v>7.5999999999999998E-2</v>
      </c>
      <c r="T43" s="7">
        <v>1E-3</v>
      </c>
      <c r="U43" s="7">
        <v>2.3E-2</v>
      </c>
      <c r="V43" s="7">
        <v>20.123999999999999</v>
      </c>
    </row>
    <row r="44" spans="1:22" x14ac:dyDescent="0.35">
      <c r="A44" s="7"/>
      <c r="B44" s="7">
        <v>30</v>
      </c>
      <c r="C44" s="7">
        <v>16</v>
      </c>
      <c r="D44" s="7">
        <v>8</v>
      </c>
      <c r="E44" s="7">
        <v>0</v>
      </c>
      <c r="F44" s="8">
        <v>0.93569999999999998</v>
      </c>
      <c r="G44" s="7">
        <v>6.4000000000000001E-2</v>
      </c>
      <c r="H44" s="7">
        <v>0</v>
      </c>
      <c r="I44" s="7">
        <v>2.1999999999999999E-2</v>
      </c>
      <c r="J44" s="7">
        <v>21.385999999999999</v>
      </c>
      <c r="M44" s="7"/>
      <c r="N44" s="7">
        <v>30</v>
      </c>
      <c r="O44" s="7">
        <v>10</v>
      </c>
      <c r="P44" s="7">
        <v>6</v>
      </c>
      <c r="Q44" s="7">
        <v>0</v>
      </c>
      <c r="R44" s="8">
        <v>0.9698</v>
      </c>
      <c r="S44" s="7">
        <v>0.03</v>
      </c>
      <c r="T44" s="7">
        <v>0</v>
      </c>
      <c r="U44" s="7">
        <v>1.4999999999999999E-2</v>
      </c>
      <c r="V44" s="7">
        <v>21.484999999999999</v>
      </c>
    </row>
    <row r="45" spans="1:22" x14ac:dyDescent="0.35">
      <c r="A45" s="7"/>
      <c r="B45" s="7">
        <v>32</v>
      </c>
      <c r="C45" s="7">
        <v>8</v>
      </c>
      <c r="D45" s="7">
        <v>4</v>
      </c>
      <c r="E45" s="7">
        <v>0</v>
      </c>
      <c r="F45" s="8">
        <v>0.96779999999999999</v>
      </c>
      <c r="G45" s="7">
        <v>3.2000000000000001E-2</v>
      </c>
      <c r="H45" s="7">
        <v>0</v>
      </c>
      <c r="I45" s="7">
        <v>1.6E-2</v>
      </c>
      <c r="J45" s="7">
        <v>22.414999999999999</v>
      </c>
      <c r="M45" s="7"/>
      <c r="N45" s="7">
        <v>32</v>
      </c>
      <c r="O45" s="7">
        <v>4</v>
      </c>
      <c r="P45" s="7">
        <v>3</v>
      </c>
      <c r="Q45" s="7">
        <v>0</v>
      </c>
      <c r="R45" s="8">
        <v>0.99239999999999995</v>
      </c>
      <c r="S45" s="7">
        <v>8.0000000000000002E-3</v>
      </c>
      <c r="T45" s="7">
        <v>0</v>
      </c>
      <c r="U45" s="7">
        <v>8.0000000000000002E-3</v>
      </c>
      <c r="V45" s="7">
        <v>22.210999999999999</v>
      </c>
    </row>
    <row r="46" spans="1:22" x14ac:dyDescent="0.35">
      <c r="A46" s="7"/>
      <c r="B46" s="7">
        <v>34</v>
      </c>
      <c r="C46" s="7">
        <v>4</v>
      </c>
      <c r="D46" s="7">
        <v>2</v>
      </c>
      <c r="E46" s="7">
        <v>0</v>
      </c>
      <c r="F46" s="8">
        <v>0.9839</v>
      </c>
      <c r="G46" s="7">
        <v>1.6E-2</v>
      </c>
      <c r="H46" s="7">
        <v>0</v>
      </c>
      <c r="I46" s="7">
        <v>1.0999999999999999E-2</v>
      </c>
      <c r="J46" s="7">
        <v>22.962</v>
      </c>
      <c r="M46" s="7"/>
      <c r="N46" s="7">
        <v>34</v>
      </c>
      <c r="O46" s="7">
        <v>1</v>
      </c>
      <c r="P46" s="7">
        <v>1</v>
      </c>
      <c r="Q46" s="7">
        <v>0</v>
      </c>
      <c r="R46" s="8">
        <v>1</v>
      </c>
      <c r="S46" s="7">
        <v>0</v>
      </c>
      <c r="T46" s="7">
        <v>0</v>
      </c>
      <c r="U46" s="7">
        <v>0</v>
      </c>
      <c r="V46" s="7">
        <v>22.468</v>
      </c>
    </row>
    <row r="47" spans="1:22" x14ac:dyDescent="0.35">
      <c r="A47" s="7"/>
      <c r="B47" s="7">
        <v>36</v>
      </c>
      <c r="C47" s="7">
        <v>2</v>
      </c>
      <c r="D47" s="7">
        <v>2</v>
      </c>
      <c r="E47" s="7">
        <v>0</v>
      </c>
      <c r="F47" s="8">
        <v>1</v>
      </c>
      <c r="G47" s="7">
        <v>0</v>
      </c>
      <c r="H47" s="7">
        <v>0</v>
      </c>
      <c r="I47" s="7">
        <v>0</v>
      </c>
      <c r="J47" s="7">
        <v>23.541</v>
      </c>
      <c r="M47" s="7"/>
      <c r="N47" s="7"/>
      <c r="O47" s="7"/>
      <c r="P47" s="8"/>
      <c r="Q47" s="7"/>
      <c r="R47" s="7"/>
      <c r="S47" s="7"/>
      <c r="T47" s="7"/>
      <c r="U47" s="7"/>
      <c r="V47" s="7"/>
    </row>
    <row r="48" spans="1:22" x14ac:dyDescent="0.35">
      <c r="A48" s="7"/>
      <c r="M48" s="7"/>
    </row>
    <row r="49" spans="1:22" x14ac:dyDescent="0.35">
      <c r="A49" s="13" t="s">
        <v>275</v>
      </c>
      <c r="M49" s="13" t="s">
        <v>275</v>
      </c>
    </row>
    <row r="50" spans="1:22" ht="37.5" x14ac:dyDescent="0.35">
      <c r="A50" s="7"/>
      <c r="B50" s="7" t="s">
        <v>160</v>
      </c>
      <c r="C50" s="7" t="s">
        <v>161</v>
      </c>
      <c r="D50" s="7" t="s">
        <v>162</v>
      </c>
      <c r="E50" s="7" t="s">
        <v>163</v>
      </c>
      <c r="F50" s="7" t="s">
        <v>164</v>
      </c>
      <c r="G50" s="7" t="s">
        <v>165</v>
      </c>
      <c r="H50" s="7" t="s">
        <v>166</v>
      </c>
      <c r="I50" s="7" t="s">
        <v>167</v>
      </c>
      <c r="J50" s="7" t="s">
        <v>168</v>
      </c>
      <c r="M50" s="7"/>
      <c r="N50" s="7" t="s">
        <v>160</v>
      </c>
      <c r="O50" s="7" t="s">
        <v>161</v>
      </c>
      <c r="P50" s="7" t="s">
        <v>162</v>
      </c>
      <c r="Q50" s="7" t="s">
        <v>163</v>
      </c>
      <c r="R50" s="7" t="s">
        <v>164</v>
      </c>
      <c r="S50" s="7" t="s">
        <v>165</v>
      </c>
      <c r="T50" s="7" t="s">
        <v>166</v>
      </c>
      <c r="U50" s="7" t="s">
        <v>167</v>
      </c>
      <c r="V50" s="7" t="s">
        <v>168</v>
      </c>
    </row>
    <row r="51" spans="1:22" x14ac:dyDescent="0.35">
      <c r="A51" s="7"/>
      <c r="B51" s="7">
        <v>0</v>
      </c>
      <c r="C51" s="7">
        <v>160</v>
      </c>
      <c r="D51" s="7">
        <v>0</v>
      </c>
      <c r="E51" s="7">
        <v>0</v>
      </c>
      <c r="F51" s="8">
        <v>0</v>
      </c>
      <c r="G51" s="7">
        <v>1</v>
      </c>
      <c r="H51" s="7">
        <v>0</v>
      </c>
      <c r="I51" s="7">
        <v>0</v>
      </c>
      <c r="J51" s="7">
        <v>0</v>
      </c>
      <c r="M51" s="7"/>
      <c r="N51" s="7">
        <v>0</v>
      </c>
      <c r="O51" s="7">
        <v>160</v>
      </c>
      <c r="P51" s="7">
        <v>0</v>
      </c>
      <c r="Q51" s="7">
        <v>0</v>
      </c>
      <c r="R51" s="8">
        <v>0</v>
      </c>
      <c r="S51" s="7">
        <v>1</v>
      </c>
      <c r="T51" s="7">
        <v>0</v>
      </c>
      <c r="U51" s="7">
        <v>0</v>
      </c>
      <c r="V51" s="7">
        <v>0</v>
      </c>
    </row>
    <row r="52" spans="1:22" x14ac:dyDescent="0.35">
      <c r="A52" s="7"/>
      <c r="B52" s="7">
        <v>2</v>
      </c>
      <c r="C52" s="7">
        <v>160</v>
      </c>
      <c r="D52" s="7">
        <v>0</v>
      </c>
      <c r="E52" s="7">
        <v>0</v>
      </c>
      <c r="F52" s="8">
        <v>0</v>
      </c>
      <c r="G52" s="7">
        <v>1</v>
      </c>
      <c r="H52" s="7">
        <v>0</v>
      </c>
      <c r="I52" s="7">
        <v>0</v>
      </c>
      <c r="J52" s="7">
        <v>0</v>
      </c>
      <c r="M52" s="7"/>
      <c r="N52" s="7">
        <v>2</v>
      </c>
      <c r="O52" s="7">
        <v>160</v>
      </c>
      <c r="P52" s="7">
        <v>0</v>
      </c>
      <c r="Q52" s="7">
        <v>0</v>
      </c>
      <c r="R52" s="8">
        <v>0</v>
      </c>
      <c r="S52" s="7">
        <v>1</v>
      </c>
      <c r="T52" s="7">
        <v>0</v>
      </c>
      <c r="U52" s="7">
        <v>0</v>
      </c>
      <c r="V52" s="7">
        <v>0</v>
      </c>
    </row>
    <row r="53" spans="1:22" x14ac:dyDescent="0.35">
      <c r="B53" s="7">
        <v>4</v>
      </c>
      <c r="C53" s="7">
        <v>160</v>
      </c>
      <c r="D53" s="7">
        <v>0</v>
      </c>
      <c r="E53" s="7">
        <v>0</v>
      </c>
      <c r="F53" s="8">
        <v>0</v>
      </c>
      <c r="G53" s="7">
        <v>1</v>
      </c>
      <c r="H53" s="7">
        <v>0</v>
      </c>
      <c r="I53" s="7">
        <v>0</v>
      </c>
      <c r="J53" s="7">
        <v>0</v>
      </c>
      <c r="N53" s="7">
        <v>4</v>
      </c>
      <c r="O53" s="7">
        <v>160</v>
      </c>
      <c r="P53" s="7">
        <v>0</v>
      </c>
      <c r="Q53" s="7">
        <v>0</v>
      </c>
      <c r="R53" s="8">
        <v>0</v>
      </c>
      <c r="S53" s="7">
        <v>1</v>
      </c>
      <c r="T53" s="7">
        <v>0</v>
      </c>
      <c r="U53" s="7">
        <v>0</v>
      </c>
      <c r="V53" s="7">
        <v>0</v>
      </c>
    </row>
    <row r="54" spans="1:22" x14ac:dyDescent="0.35">
      <c r="B54" s="7">
        <v>6</v>
      </c>
      <c r="C54" s="7">
        <v>160</v>
      </c>
      <c r="D54" s="7">
        <v>0</v>
      </c>
      <c r="E54" s="7">
        <v>2</v>
      </c>
      <c r="F54" s="8">
        <v>0</v>
      </c>
      <c r="G54" s="7">
        <v>1</v>
      </c>
      <c r="H54" s="7">
        <v>0</v>
      </c>
      <c r="I54" s="7">
        <v>0</v>
      </c>
      <c r="J54" s="7">
        <v>0</v>
      </c>
      <c r="N54" s="7">
        <v>6</v>
      </c>
      <c r="O54" s="7">
        <v>160</v>
      </c>
      <c r="P54" s="7">
        <v>0</v>
      </c>
      <c r="Q54" s="7">
        <v>0</v>
      </c>
      <c r="R54" s="8">
        <v>0</v>
      </c>
      <c r="S54" s="7">
        <v>1</v>
      </c>
      <c r="T54" s="7">
        <v>0</v>
      </c>
      <c r="U54" s="7">
        <v>0</v>
      </c>
      <c r="V54" s="7">
        <v>0</v>
      </c>
    </row>
    <row r="55" spans="1:22" x14ac:dyDescent="0.35">
      <c r="B55" s="7">
        <v>8</v>
      </c>
      <c r="C55" s="7">
        <v>158</v>
      </c>
      <c r="D55" s="7">
        <v>0</v>
      </c>
      <c r="E55" s="7">
        <v>3</v>
      </c>
      <c r="F55" s="8">
        <v>0</v>
      </c>
      <c r="G55" s="7">
        <v>1</v>
      </c>
      <c r="H55" s="7">
        <v>0</v>
      </c>
      <c r="I55" s="7">
        <v>0</v>
      </c>
      <c r="J55" s="7">
        <v>0</v>
      </c>
      <c r="N55" s="7">
        <v>8</v>
      </c>
      <c r="O55" s="7">
        <v>160</v>
      </c>
      <c r="P55" s="7">
        <v>0</v>
      </c>
      <c r="Q55" s="7">
        <v>1</v>
      </c>
      <c r="R55" s="8">
        <v>0</v>
      </c>
      <c r="S55" s="7">
        <v>1</v>
      </c>
      <c r="T55" s="7">
        <v>0</v>
      </c>
      <c r="U55" s="7">
        <v>0</v>
      </c>
      <c r="V55" s="7">
        <v>0</v>
      </c>
    </row>
    <row r="56" spans="1:22" x14ac:dyDescent="0.35">
      <c r="B56" s="7">
        <v>10</v>
      </c>
      <c r="C56" s="7">
        <v>155</v>
      </c>
      <c r="D56" s="7">
        <v>1</v>
      </c>
      <c r="E56" s="7">
        <v>5</v>
      </c>
      <c r="F56" s="8">
        <v>6.4999999999999997E-3</v>
      </c>
      <c r="G56" s="7">
        <v>0.99399999999999999</v>
      </c>
      <c r="H56" s="7">
        <v>0</v>
      </c>
      <c r="I56" s="7">
        <v>6.0000000000000001E-3</v>
      </c>
      <c r="J56" s="7">
        <v>6.5000000000000002E-2</v>
      </c>
      <c r="N56" s="7">
        <v>10</v>
      </c>
      <c r="O56" s="7">
        <v>159</v>
      </c>
      <c r="P56" s="7">
        <v>1</v>
      </c>
      <c r="Q56" s="7">
        <v>3</v>
      </c>
      <c r="R56" s="8">
        <v>6.3E-3</v>
      </c>
      <c r="S56" s="7">
        <v>0.99399999999999999</v>
      </c>
      <c r="T56" s="7">
        <v>0</v>
      </c>
      <c r="U56" s="7">
        <v>6.0000000000000001E-3</v>
      </c>
      <c r="V56" s="7">
        <v>6.3E-2</v>
      </c>
    </row>
    <row r="57" spans="1:22" x14ac:dyDescent="0.35">
      <c r="B57" s="7">
        <v>12</v>
      </c>
      <c r="C57" s="7">
        <v>149</v>
      </c>
      <c r="D57" s="7">
        <v>2</v>
      </c>
      <c r="E57" s="7">
        <v>2</v>
      </c>
      <c r="F57" s="8">
        <v>1.9800000000000002E-2</v>
      </c>
      <c r="G57" s="7">
        <v>0.98</v>
      </c>
      <c r="H57" s="7">
        <v>0</v>
      </c>
      <c r="I57" s="7">
        <v>1.0999999999999999E-2</v>
      </c>
      <c r="J57" s="7">
        <v>0.22500000000000001</v>
      </c>
      <c r="N57" s="7">
        <v>12</v>
      </c>
      <c r="O57" s="7">
        <v>155</v>
      </c>
      <c r="P57" s="7">
        <v>0</v>
      </c>
      <c r="Q57" s="7">
        <v>4</v>
      </c>
      <c r="R57" s="8">
        <v>6.3E-3</v>
      </c>
      <c r="S57" s="7">
        <v>0.99399999999999999</v>
      </c>
      <c r="T57" s="7">
        <v>0</v>
      </c>
      <c r="U57" s="7">
        <v>6.0000000000000001E-3</v>
      </c>
      <c r="V57" s="7">
        <v>6.3E-2</v>
      </c>
    </row>
    <row r="58" spans="1:22" x14ac:dyDescent="0.35">
      <c r="B58" s="7">
        <v>14</v>
      </c>
      <c r="C58" s="7">
        <v>145</v>
      </c>
      <c r="D58" s="7">
        <v>2</v>
      </c>
      <c r="E58" s="7">
        <v>7</v>
      </c>
      <c r="F58" s="8">
        <v>3.3300000000000003E-2</v>
      </c>
      <c r="G58" s="7">
        <v>0.96699999999999997</v>
      </c>
      <c r="H58" s="7">
        <v>0</v>
      </c>
      <c r="I58" s="7">
        <v>1.4999999999999999E-2</v>
      </c>
      <c r="J58" s="7">
        <v>0.41399999999999998</v>
      </c>
      <c r="N58" s="7">
        <v>14</v>
      </c>
      <c r="O58" s="7">
        <v>151</v>
      </c>
      <c r="P58" s="7">
        <v>1</v>
      </c>
      <c r="Q58" s="7">
        <v>7</v>
      </c>
      <c r="R58" s="8">
        <v>1.29E-2</v>
      </c>
      <c r="S58" s="7">
        <v>0.98699999999999999</v>
      </c>
      <c r="T58" s="7">
        <v>0</v>
      </c>
      <c r="U58" s="7">
        <v>8.9999999999999993E-3</v>
      </c>
      <c r="V58" s="7">
        <v>0.155</v>
      </c>
    </row>
    <row r="59" spans="1:22" x14ac:dyDescent="0.35">
      <c r="B59" s="7">
        <v>16</v>
      </c>
      <c r="C59" s="7">
        <v>136</v>
      </c>
      <c r="D59" s="7">
        <v>2</v>
      </c>
      <c r="E59" s="7">
        <v>2</v>
      </c>
      <c r="F59" s="8">
        <v>4.7500000000000001E-2</v>
      </c>
      <c r="G59" s="7">
        <v>0.95199999999999996</v>
      </c>
      <c r="H59" s="7">
        <v>0</v>
      </c>
      <c r="I59" s="7">
        <v>1.7999999999999999E-2</v>
      </c>
      <c r="J59" s="7">
        <v>0.64100000000000001</v>
      </c>
      <c r="N59" s="7">
        <v>16</v>
      </c>
      <c r="O59" s="7">
        <v>143</v>
      </c>
      <c r="P59" s="7">
        <v>2</v>
      </c>
      <c r="Q59" s="7">
        <v>2</v>
      </c>
      <c r="R59" s="8">
        <v>2.6700000000000002E-2</v>
      </c>
      <c r="S59" s="7">
        <v>0.97299999999999998</v>
      </c>
      <c r="T59" s="7">
        <v>0</v>
      </c>
      <c r="U59" s="7">
        <v>1.2999999999999999E-2</v>
      </c>
      <c r="V59" s="7">
        <v>0.376</v>
      </c>
    </row>
    <row r="60" spans="1:22" x14ac:dyDescent="0.35">
      <c r="B60" s="7">
        <v>18</v>
      </c>
      <c r="C60" s="7">
        <v>132</v>
      </c>
      <c r="D60" s="7">
        <v>2</v>
      </c>
      <c r="E60" s="7">
        <v>2</v>
      </c>
      <c r="F60" s="8">
        <v>6.2E-2</v>
      </c>
      <c r="G60" s="7">
        <v>0.93799999999999994</v>
      </c>
      <c r="H60" s="7">
        <v>0</v>
      </c>
      <c r="I60" s="7">
        <v>0.02</v>
      </c>
      <c r="J60" s="7">
        <v>0.90100000000000002</v>
      </c>
      <c r="N60" s="7">
        <v>18</v>
      </c>
      <c r="O60" s="7">
        <v>139</v>
      </c>
      <c r="P60" s="7">
        <v>4</v>
      </c>
      <c r="Q60" s="7">
        <v>1</v>
      </c>
      <c r="R60" s="8">
        <v>5.4699999999999999E-2</v>
      </c>
      <c r="S60" s="7">
        <v>0.94499999999999995</v>
      </c>
      <c r="T60" s="7">
        <v>0</v>
      </c>
      <c r="U60" s="7">
        <v>1.9E-2</v>
      </c>
      <c r="V60" s="7">
        <v>0.88</v>
      </c>
    </row>
    <row r="61" spans="1:22" x14ac:dyDescent="0.35">
      <c r="B61" s="7">
        <v>20</v>
      </c>
      <c r="C61" s="7">
        <v>128</v>
      </c>
      <c r="D61" s="7">
        <v>5</v>
      </c>
      <c r="E61" s="7">
        <v>2</v>
      </c>
      <c r="F61" s="8">
        <v>9.8599999999999993E-2</v>
      </c>
      <c r="G61" s="7">
        <v>0.90100000000000002</v>
      </c>
      <c r="H61" s="7">
        <v>1E-3</v>
      </c>
      <c r="I61" s="7">
        <v>2.5000000000000001E-2</v>
      </c>
      <c r="J61" s="7">
        <v>1.6339999999999999</v>
      </c>
      <c r="N61" s="7">
        <v>20</v>
      </c>
      <c r="O61" s="7">
        <v>134</v>
      </c>
      <c r="P61" s="7">
        <v>1</v>
      </c>
      <c r="Q61" s="7">
        <v>6</v>
      </c>
      <c r="R61" s="8">
        <v>6.1699999999999998E-2</v>
      </c>
      <c r="S61" s="7">
        <v>0.93799999999999994</v>
      </c>
      <c r="T61" s="7">
        <v>0</v>
      </c>
      <c r="U61" s="7">
        <v>0.02</v>
      </c>
      <c r="V61" s="7">
        <v>1.0209999999999999</v>
      </c>
    </row>
    <row r="62" spans="1:22" x14ac:dyDescent="0.35">
      <c r="B62" s="7">
        <v>22</v>
      </c>
      <c r="C62" s="7">
        <v>121</v>
      </c>
      <c r="D62" s="7">
        <v>7</v>
      </c>
      <c r="E62" s="7">
        <v>2</v>
      </c>
      <c r="F62" s="8">
        <v>0.1507</v>
      </c>
      <c r="G62" s="7">
        <v>0.84899999999999998</v>
      </c>
      <c r="H62" s="7">
        <v>1E-3</v>
      </c>
      <c r="I62" s="7">
        <v>0.03</v>
      </c>
      <c r="J62" s="7">
        <v>2.7810000000000001</v>
      </c>
      <c r="N62" s="7">
        <v>22</v>
      </c>
      <c r="O62" s="7">
        <v>127</v>
      </c>
      <c r="P62" s="7">
        <v>6</v>
      </c>
      <c r="Q62" s="7">
        <v>4</v>
      </c>
      <c r="R62" s="8">
        <v>0.1061</v>
      </c>
      <c r="S62" s="7">
        <v>0.89400000000000002</v>
      </c>
      <c r="T62" s="7">
        <v>1E-3</v>
      </c>
      <c r="U62" s="7">
        <v>2.5999999999999999E-2</v>
      </c>
      <c r="V62" s="7">
        <v>1.996</v>
      </c>
    </row>
    <row r="63" spans="1:22" x14ac:dyDescent="0.35">
      <c r="B63" s="7">
        <v>24</v>
      </c>
      <c r="C63" s="7">
        <v>112</v>
      </c>
      <c r="D63" s="7">
        <v>21</v>
      </c>
      <c r="E63" s="7">
        <v>2</v>
      </c>
      <c r="F63" s="8">
        <v>0.31</v>
      </c>
      <c r="G63" s="7">
        <v>0.69</v>
      </c>
      <c r="H63" s="7">
        <v>2E-3</v>
      </c>
      <c r="I63" s="7">
        <v>0.04</v>
      </c>
      <c r="J63" s="7">
        <v>6.6029999999999998</v>
      </c>
      <c r="N63" s="7">
        <v>24</v>
      </c>
      <c r="O63" s="7">
        <v>117</v>
      </c>
      <c r="P63" s="7">
        <v>13</v>
      </c>
      <c r="Q63" s="7">
        <v>0</v>
      </c>
      <c r="R63" s="8">
        <v>0.2054</v>
      </c>
      <c r="S63" s="7">
        <v>0.79500000000000004</v>
      </c>
      <c r="T63" s="7">
        <v>1E-3</v>
      </c>
      <c r="U63" s="7">
        <v>3.5000000000000003E-2</v>
      </c>
      <c r="V63" s="7">
        <v>4.38</v>
      </c>
    </row>
    <row r="64" spans="1:22" x14ac:dyDescent="0.35">
      <c r="B64" s="7">
        <v>26</v>
      </c>
      <c r="C64" s="7">
        <v>89</v>
      </c>
      <c r="D64" s="7">
        <v>17</v>
      </c>
      <c r="E64" s="7">
        <v>2</v>
      </c>
      <c r="F64" s="8">
        <v>0.44180000000000003</v>
      </c>
      <c r="G64" s="7">
        <v>0.55800000000000005</v>
      </c>
      <c r="H64" s="7">
        <v>2E-3</v>
      </c>
      <c r="I64" s="7">
        <v>4.2999999999999997E-2</v>
      </c>
      <c r="J64" s="7">
        <v>10.029999999999999</v>
      </c>
      <c r="N64" s="7">
        <v>26</v>
      </c>
      <c r="O64" s="7">
        <v>104</v>
      </c>
      <c r="P64" s="7">
        <v>16</v>
      </c>
      <c r="Q64" s="7">
        <v>0</v>
      </c>
      <c r="R64" s="8">
        <v>0.3276</v>
      </c>
      <c r="S64" s="7">
        <v>0.67200000000000004</v>
      </c>
      <c r="T64" s="7">
        <v>2E-3</v>
      </c>
      <c r="U64" s="7">
        <v>4.1000000000000002E-2</v>
      </c>
      <c r="V64" s="7">
        <v>7.5590000000000002</v>
      </c>
    </row>
    <row r="65" spans="1:22" x14ac:dyDescent="0.35">
      <c r="B65" s="7">
        <v>28</v>
      </c>
      <c r="C65" s="7">
        <v>70</v>
      </c>
      <c r="D65" s="7">
        <v>22</v>
      </c>
      <c r="E65" s="7">
        <v>0</v>
      </c>
      <c r="F65" s="8">
        <v>0.61719999999999997</v>
      </c>
      <c r="G65" s="7">
        <v>0.38300000000000001</v>
      </c>
      <c r="H65" s="7">
        <v>2E-3</v>
      </c>
      <c r="I65" s="7">
        <v>4.2999999999999997E-2</v>
      </c>
      <c r="J65" s="7">
        <v>14.942</v>
      </c>
      <c r="N65" s="7">
        <v>28</v>
      </c>
      <c r="O65" s="7">
        <v>88</v>
      </c>
      <c r="P65" s="7">
        <v>20</v>
      </c>
      <c r="Q65" s="7">
        <v>1</v>
      </c>
      <c r="R65" s="8">
        <v>0.48039999999999999</v>
      </c>
      <c r="S65" s="7">
        <v>0.52</v>
      </c>
      <c r="T65" s="7">
        <v>2E-3</v>
      </c>
      <c r="U65" s="7">
        <v>4.2999999999999997E-2</v>
      </c>
      <c r="V65" s="7">
        <v>11.837</v>
      </c>
    </row>
    <row r="66" spans="1:22" x14ac:dyDescent="0.35">
      <c r="B66" s="7">
        <v>30</v>
      </c>
      <c r="C66" s="7">
        <v>48</v>
      </c>
      <c r="D66" s="7">
        <v>20</v>
      </c>
      <c r="E66" s="7">
        <v>0</v>
      </c>
      <c r="F66" s="8">
        <v>0.77669999999999995</v>
      </c>
      <c r="G66" s="7">
        <v>0.223</v>
      </c>
      <c r="H66" s="7">
        <v>1E-3</v>
      </c>
      <c r="I66" s="7">
        <v>3.6999999999999998E-2</v>
      </c>
      <c r="J66" s="7">
        <v>19.727</v>
      </c>
      <c r="N66" s="7">
        <v>30</v>
      </c>
      <c r="O66" s="7">
        <v>67</v>
      </c>
      <c r="P66" s="7">
        <v>19</v>
      </c>
      <c r="Q66" s="7">
        <v>0</v>
      </c>
      <c r="R66" s="8">
        <v>0.62780000000000002</v>
      </c>
      <c r="S66" s="7">
        <v>0.372</v>
      </c>
      <c r="T66" s="7">
        <v>2E-3</v>
      </c>
      <c r="U66" s="7">
        <v>4.2000000000000003E-2</v>
      </c>
      <c r="V66" s="7">
        <v>16.257000000000001</v>
      </c>
    </row>
    <row r="67" spans="1:22" x14ac:dyDescent="0.35">
      <c r="B67" s="7">
        <v>32</v>
      </c>
      <c r="C67" s="7">
        <v>28</v>
      </c>
      <c r="D67" s="7">
        <v>12</v>
      </c>
      <c r="E67" s="7">
        <v>0</v>
      </c>
      <c r="F67" s="8">
        <v>0.87239999999999995</v>
      </c>
      <c r="G67" s="7">
        <v>0.128</v>
      </c>
      <c r="H67" s="7">
        <v>1E-3</v>
      </c>
      <c r="I67" s="7">
        <v>0.03</v>
      </c>
      <c r="J67" s="7">
        <v>22.789000000000001</v>
      </c>
      <c r="N67" s="7">
        <v>32</v>
      </c>
      <c r="O67" s="7">
        <v>48</v>
      </c>
      <c r="P67" s="7">
        <v>10</v>
      </c>
      <c r="Q67" s="7">
        <v>0</v>
      </c>
      <c r="R67" s="8">
        <v>0.70530000000000004</v>
      </c>
      <c r="S67" s="7">
        <v>0.29499999999999998</v>
      </c>
      <c r="T67" s="7">
        <v>2E-3</v>
      </c>
      <c r="U67" s="7">
        <v>0.04</v>
      </c>
      <c r="V67" s="7">
        <v>18.739000000000001</v>
      </c>
    </row>
    <row r="68" spans="1:22" x14ac:dyDescent="0.35">
      <c r="B68" s="7">
        <v>34</v>
      </c>
      <c r="C68" s="7">
        <v>16</v>
      </c>
      <c r="D68" s="7">
        <v>4</v>
      </c>
      <c r="E68" s="7">
        <v>0</v>
      </c>
      <c r="F68" s="8">
        <v>0.90429999999999999</v>
      </c>
      <c r="G68" s="7">
        <v>9.6000000000000002E-2</v>
      </c>
      <c r="H68" s="7">
        <v>1E-3</v>
      </c>
      <c r="I68" s="7">
        <v>2.5999999999999999E-2</v>
      </c>
      <c r="J68" s="7">
        <v>23.873000000000001</v>
      </c>
      <c r="N68" s="7">
        <v>34</v>
      </c>
      <c r="O68" s="7">
        <v>38</v>
      </c>
      <c r="P68" s="7">
        <v>8</v>
      </c>
      <c r="Q68" s="7">
        <v>0</v>
      </c>
      <c r="R68" s="8">
        <v>0.76739999999999997</v>
      </c>
      <c r="S68" s="7">
        <v>0.23300000000000001</v>
      </c>
      <c r="T68" s="7">
        <v>1E-3</v>
      </c>
      <c r="U68" s="7">
        <v>3.6999999999999998E-2</v>
      </c>
      <c r="V68" s="7">
        <v>20.847999999999999</v>
      </c>
    </row>
    <row r="69" spans="1:22" x14ac:dyDescent="0.35">
      <c r="B69" s="7">
        <v>36</v>
      </c>
      <c r="C69" s="7">
        <v>12</v>
      </c>
      <c r="D69" s="7">
        <v>5</v>
      </c>
      <c r="E69" s="7">
        <v>0</v>
      </c>
      <c r="F69" s="8">
        <v>0.94420000000000004</v>
      </c>
      <c r="G69" s="7">
        <v>5.6000000000000001E-2</v>
      </c>
      <c r="H69" s="7">
        <v>0</v>
      </c>
      <c r="I69" s="7">
        <v>0.02</v>
      </c>
      <c r="J69" s="7">
        <v>25.309000000000001</v>
      </c>
      <c r="N69" s="7">
        <v>36</v>
      </c>
      <c r="O69" s="7">
        <v>30</v>
      </c>
      <c r="P69" s="7">
        <v>8</v>
      </c>
      <c r="Q69" s="7">
        <v>0</v>
      </c>
      <c r="R69" s="8">
        <v>0.82940000000000003</v>
      </c>
      <c r="S69" s="7">
        <v>0.17100000000000001</v>
      </c>
      <c r="T69" s="7">
        <v>1E-3</v>
      </c>
      <c r="U69" s="7">
        <v>3.3000000000000002E-2</v>
      </c>
      <c r="V69" s="7">
        <v>23.081</v>
      </c>
    </row>
    <row r="70" spans="1:22" x14ac:dyDescent="0.35">
      <c r="B70" s="7">
        <v>38</v>
      </c>
      <c r="C70" s="7">
        <v>7</v>
      </c>
      <c r="D70" s="7">
        <v>2</v>
      </c>
      <c r="E70" s="7">
        <v>0</v>
      </c>
      <c r="F70" s="8">
        <v>0.96009999999999995</v>
      </c>
      <c r="G70" s="7">
        <v>0.04</v>
      </c>
      <c r="H70" s="7">
        <v>0</v>
      </c>
      <c r="I70" s="7">
        <v>1.7000000000000001E-2</v>
      </c>
      <c r="J70" s="7">
        <v>25.914999999999999</v>
      </c>
      <c r="N70" s="7">
        <v>38</v>
      </c>
      <c r="O70" s="7">
        <v>22</v>
      </c>
      <c r="P70" s="7">
        <v>8</v>
      </c>
      <c r="Q70" s="7">
        <v>0</v>
      </c>
      <c r="R70" s="8">
        <v>0.89139999999999997</v>
      </c>
      <c r="S70" s="7">
        <v>0.109</v>
      </c>
      <c r="T70" s="7">
        <v>1E-3</v>
      </c>
      <c r="U70" s="7">
        <v>2.7E-2</v>
      </c>
      <c r="V70" s="7">
        <v>25.439</v>
      </c>
    </row>
    <row r="71" spans="1:22" x14ac:dyDescent="0.35">
      <c r="B71" s="7">
        <v>40</v>
      </c>
      <c r="C71" s="7">
        <v>5</v>
      </c>
      <c r="D71" s="7">
        <v>4</v>
      </c>
      <c r="E71" s="7">
        <v>0</v>
      </c>
      <c r="F71" s="8">
        <v>0.99199999999999999</v>
      </c>
      <c r="G71" s="7">
        <v>8.0000000000000002E-3</v>
      </c>
      <c r="H71" s="7">
        <v>0</v>
      </c>
      <c r="I71" s="7">
        <v>8.0000000000000002E-3</v>
      </c>
      <c r="J71" s="7">
        <v>27.190999999999999</v>
      </c>
      <c r="N71" s="7">
        <v>40</v>
      </c>
      <c r="O71" s="7">
        <v>14</v>
      </c>
      <c r="P71" s="7">
        <v>9</v>
      </c>
      <c r="Q71" s="7">
        <v>0</v>
      </c>
      <c r="R71" s="8">
        <v>0.96120000000000005</v>
      </c>
      <c r="S71" s="7">
        <v>3.9E-2</v>
      </c>
      <c r="T71" s="7">
        <v>0</v>
      </c>
      <c r="U71" s="7">
        <v>1.7000000000000001E-2</v>
      </c>
      <c r="V71" s="7">
        <v>28.23</v>
      </c>
    </row>
    <row r="72" spans="1:22" x14ac:dyDescent="0.35">
      <c r="B72" s="7">
        <v>42</v>
      </c>
      <c r="C72" s="7">
        <v>1</v>
      </c>
      <c r="D72" s="7">
        <v>1</v>
      </c>
      <c r="E72" s="7">
        <v>0</v>
      </c>
      <c r="F72" s="8">
        <v>1</v>
      </c>
      <c r="G72" s="7">
        <v>0</v>
      </c>
      <c r="H72" s="7">
        <v>0</v>
      </c>
      <c r="I72" s="7">
        <v>0</v>
      </c>
      <c r="J72" s="7">
        <v>27.526</v>
      </c>
      <c r="N72" s="7">
        <v>42</v>
      </c>
      <c r="O72" s="7">
        <v>5</v>
      </c>
      <c r="P72" s="7">
        <v>4</v>
      </c>
      <c r="Q72" s="7">
        <v>0</v>
      </c>
      <c r="R72" s="8">
        <v>0.99219999999999997</v>
      </c>
      <c r="S72" s="7">
        <v>8.0000000000000002E-3</v>
      </c>
      <c r="T72" s="7">
        <v>0</v>
      </c>
      <c r="U72" s="7">
        <v>8.0000000000000002E-3</v>
      </c>
      <c r="V72" s="7">
        <v>29.533000000000001</v>
      </c>
    </row>
    <row r="73" spans="1:22" x14ac:dyDescent="0.35">
      <c r="N73" s="7">
        <v>44</v>
      </c>
      <c r="O73" s="7">
        <v>1</v>
      </c>
      <c r="P73" s="7">
        <v>1</v>
      </c>
      <c r="Q73" s="7">
        <v>0</v>
      </c>
      <c r="R73" s="8">
        <v>1</v>
      </c>
      <c r="S73" s="7">
        <v>0</v>
      </c>
      <c r="T73" s="7">
        <v>0</v>
      </c>
      <c r="U73" s="7">
        <v>0</v>
      </c>
      <c r="V73" s="7">
        <v>29.873999999999999</v>
      </c>
    </row>
    <row r="77" spans="1:22" x14ac:dyDescent="0.35">
      <c r="A77" t="s">
        <v>276</v>
      </c>
      <c r="B77" s="7"/>
      <c r="C77" s="7"/>
      <c r="D77" s="7"/>
      <c r="E77" s="8"/>
      <c r="F77" s="7"/>
      <c r="G77" s="7"/>
      <c r="H77" s="7"/>
      <c r="I77" s="7"/>
      <c r="J77" s="7"/>
      <c r="M77" t="s">
        <v>276</v>
      </c>
      <c r="N77" s="7"/>
      <c r="O77" s="7"/>
      <c r="P77" s="7"/>
      <c r="Q77" s="8"/>
      <c r="R77" s="7"/>
      <c r="S77" s="7"/>
      <c r="T77" s="7"/>
      <c r="U77" s="7"/>
    </row>
    <row r="78" spans="1:22" ht="37.5" x14ac:dyDescent="0.35">
      <c r="A78" s="7"/>
      <c r="B78" s="7" t="s">
        <v>160</v>
      </c>
      <c r="C78" s="7" t="s">
        <v>161</v>
      </c>
      <c r="D78" s="7" t="s">
        <v>162</v>
      </c>
      <c r="E78" s="7" t="s">
        <v>163</v>
      </c>
      <c r="F78" s="7" t="s">
        <v>164</v>
      </c>
      <c r="G78" s="7" t="s">
        <v>165</v>
      </c>
      <c r="H78" s="7" t="s">
        <v>166</v>
      </c>
      <c r="I78" s="7" t="s">
        <v>167</v>
      </c>
      <c r="J78" s="7" t="s">
        <v>168</v>
      </c>
      <c r="M78" s="7"/>
      <c r="N78" s="7" t="s">
        <v>160</v>
      </c>
      <c r="O78" s="7" t="s">
        <v>161</v>
      </c>
      <c r="P78" s="7" t="s">
        <v>162</v>
      </c>
      <c r="Q78" s="7" t="s">
        <v>163</v>
      </c>
      <c r="R78" s="7" t="s">
        <v>164</v>
      </c>
      <c r="S78" s="7" t="s">
        <v>165</v>
      </c>
      <c r="T78" s="7" t="s">
        <v>166</v>
      </c>
      <c r="U78" s="7" t="s">
        <v>167</v>
      </c>
      <c r="V78" s="7" t="s">
        <v>168</v>
      </c>
    </row>
    <row r="79" spans="1:22" x14ac:dyDescent="0.35">
      <c r="A79" s="7"/>
      <c r="B79" s="7">
        <v>0</v>
      </c>
      <c r="C79" s="7">
        <v>160</v>
      </c>
      <c r="D79" s="7">
        <v>0</v>
      </c>
      <c r="E79" s="7">
        <v>0</v>
      </c>
      <c r="F79" s="8">
        <v>0</v>
      </c>
      <c r="G79" s="7">
        <v>1</v>
      </c>
      <c r="H79" s="7">
        <v>0</v>
      </c>
      <c r="I79" s="7">
        <v>0</v>
      </c>
      <c r="J79" s="7">
        <v>0</v>
      </c>
      <c r="M79" s="7"/>
      <c r="N79" s="7">
        <v>0</v>
      </c>
      <c r="O79" s="7">
        <v>160</v>
      </c>
      <c r="P79" s="7">
        <v>0</v>
      </c>
      <c r="Q79" s="7">
        <v>0</v>
      </c>
      <c r="R79" s="8">
        <v>0</v>
      </c>
      <c r="S79" s="7">
        <v>1</v>
      </c>
      <c r="T79" s="7">
        <v>0</v>
      </c>
      <c r="U79" s="7">
        <v>0</v>
      </c>
      <c r="V79" s="7">
        <v>0</v>
      </c>
    </row>
    <row r="80" spans="1:22" x14ac:dyDescent="0.35">
      <c r="A80" s="7"/>
      <c r="B80" s="7">
        <v>2</v>
      </c>
      <c r="C80" s="7">
        <v>160</v>
      </c>
      <c r="D80" s="7">
        <v>0</v>
      </c>
      <c r="E80" s="7">
        <v>0</v>
      </c>
      <c r="F80" s="8">
        <v>0</v>
      </c>
      <c r="G80" s="7">
        <v>1</v>
      </c>
      <c r="H80" s="7">
        <v>0</v>
      </c>
      <c r="I80" s="7">
        <v>0</v>
      </c>
      <c r="J80" s="7">
        <v>0</v>
      </c>
      <c r="M80" s="7"/>
      <c r="N80" s="7">
        <v>2</v>
      </c>
      <c r="O80" s="7">
        <v>160</v>
      </c>
      <c r="P80" s="7">
        <v>0</v>
      </c>
      <c r="Q80" s="7">
        <v>0</v>
      </c>
      <c r="R80" s="8">
        <v>0</v>
      </c>
      <c r="S80" s="7">
        <v>1</v>
      </c>
      <c r="T80" s="7">
        <v>0</v>
      </c>
      <c r="U80" s="7">
        <v>0</v>
      </c>
      <c r="V80" s="7">
        <v>0</v>
      </c>
    </row>
    <row r="81" spans="1:22" x14ac:dyDescent="0.35">
      <c r="A81" s="7"/>
      <c r="B81" s="7">
        <v>4</v>
      </c>
      <c r="C81" s="7">
        <v>160</v>
      </c>
      <c r="D81" s="7">
        <v>0</v>
      </c>
      <c r="E81" s="7">
        <v>7</v>
      </c>
      <c r="F81" s="8">
        <v>0</v>
      </c>
      <c r="G81" s="7">
        <v>1</v>
      </c>
      <c r="H81" s="7">
        <v>0</v>
      </c>
      <c r="I81" s="7">
        <v>0</v>
      </c>
      <c r="J81" s="7">
        <v>0</v>
      </c>
      <c r="M81" s="7"/>
      <c r="N81" s="7">
        <v>4</v>
      </c>
      <c r="O81" s="7">
        <v>160</v>
      </c>
      <c r="P81" s="7">
        <v>0</v>
      </c>
      <c r="Q81" s="7">
        <v>0</v>
      </c>
      <c r="R81" s="8">
        <v>0</v>
      </c>
      <c r="S81" s="7">
        <v>1</v>
      </c>
      <c r="T81" s="7">
        <v>0</v>
      </c>
      <c r="U81" s="7">
        <v>0</v>
      </c>
      <c r="V81" s="7">
        <v>0</v>
      </c>
    </row>
    <row r="82" spans="1:22" x14ac:dyDescent="0.35">
      <c r="A82" s="7"/>
      <c r="B82" s="7">
        <v>6</v>
      </c>
      <c r="C82" s="7">
        <v>153</v>
      </c>
      <c r="D82" s="7">
        <v>0</v>
      </c>
      <c r="E82" s="7">
        <v>9</v>
      </c>
      <c r="F82" s="8">
        <v>0</v>
      </c>
      <c r="G82" s="7">
        <v>1</v>
      </c>
      <c r="H82" s="7">
        <v>0</v>
      </c>
      <c r="I82" s="7">
        <v>0</v>
      </c>
      <c r="J82" s="7">
        <v>0</v>
      </c>
      <c r="M82" s="7"/>
      <c r="N82" s="7">
        <v>6</v>
      </c>
      <c r="O82" s="7">
        <v>160</v>
      </c>
      <c r="P82" s="7">
        <v>0</v>
      </c>
      <c r="Q82" s="7">
        <v>11</v>
      </c>
      <c r="R82" s="8">
        <v>0</v>
      </c>
      <c r="S82" s="7">
        <v>1</v>
      </c>
      <c r="T82" s="7">
        <v>0</v>
      </c>
      <c r="U82" s="7">
        <v>0</v>
      </c>
      <c r="V82" s="7">
        <v>0</v>
      </c>
    </row>
    <row r="83" spans="1:22" x14ac:dyDescent="0.35">
      <c r="A83" s="7"/>
      <c r="B83" s="7">
        <v>8</v>
      </c>
      <c r="C83" s="7">
        <v>144</v>
      </c>
      <c r="D83" s="7">
        <v>3</v>
      </c>
      <c r="E83" s="7">
        <v>10</v>
      </c>
      <c r="F83" s="8">
        <v>2.0799999999999999E-2</v>
      </c>
      <c r="G83" s="7">
        <v>0.97899999999999998</v>
      </c>
      <c r="H83" s="7">
        <v>0</v>
      </c>
      <c r="I83" s="7">
        <v>1.2E-2</v>
      </c>
      <c r="J83" s="7">
        <v>0.16700000000000001</v>
      </c>
      <c r="M83" s="7"/>
      <c r="N83" s="7">
        <v>8</v>
      </c>
      <c r="O83" s="7">
        <v>149</v>
      </c>
      <c r="P83" s="7">
        <v>0</v>
      </c>
      <c r="Q83" s="7">
        <v>13</v>
      </c>
      <c r="R83" s="8">
        <v>0</v>
      </c>
      <c r="S83" s="7">
        <v>1</v>
      </c>
      <c r="T83" s="7">
        <v>0</v>
      </c>
      <c r="U83" s="7">
        <v>0</v>
      </c>
      <c r="V83" s="7">
        <v>0</v>
      </c>
    </row>
    <row r="84" spans="1:22" x14ac:dyDescent="0.35">
      <c r="A84" s="7"/>
      <c r="B84" s="7">
        <v>10</v>
      </c>
      <c r="C84" s="7">
        <v>131</v>
      </c>
      <c r="D84" s="7">
        <v>7</v>
      </c>
      <c r="E84" s="7">
        <v>9</v>
      </c>
      <c r="F84" s="8">
        <v>7.3200000000000001E-2</v>
      </c>
      <c r="G84" s="7">
        <v>0.92700000000000005</v>
      </c>
      <c r="H84" s="7">
        <v>0</v>
      </c>
      <c r="I84" s="7">
        <v>2.1999999999999999E-2</v>
      </c>
      <c r="J84" s="7">
        <v>0.69</v>
      </c>
      <c r="M84" s="7"/>
      <c r="N84" s="7">
        <v>10</v>
      </c>
      <c r="O84" s="7">
        <v>136</v>
      </c>
      <c r="P84" s="7">
        <v>5</v>
      </c>
      <c r="Q84" s="7">
        <v>7</v>
      </c>
      <c r="R84" s="8">
        <v>3.6799999999999999E-2</v>
      </c>
      <c r="S84" s="7">
        <v>0.96299999999999997</v>
      </c>
      <c r="T84" s="7">
        <v>0</v>
      </c>
      <c r="U84" s="7">
        <v>1.6E-2</v>
      </c>
      <c r="V84" s="7">
        <v>0.36799999999999999</v>
      </c>
    </row>
    <row r="85" spans="1:22" x14ac:dyDescent="0.35">
      <c r="A85" s="7"/>
      <c r="B85" s="7">
        <v>12</v>
      </c>
      <c r="C85" s="7">
        <v>115</v>
      </c>
      <c r="D85" s="7">
        <v>11</v>
      </c>
      <c r="E85" s="7">
        <v>4</v>
      </c>
      <c r="F85" s="8">
        <v>0.1618</v>
      </c>
      <c r="G85" s="7">
        <v>0.83799999999999997</v>
      </c>
      <c r="H85" s="7">
        <v>1E-3</v>
      </c>
      <c r="I85" s="7">
        <v>3.2000000000000001E-2</v>
      </c>
      <c r="J85" s="7">
        <v>1.754</v>
      </c>
      <c r="M85" s="7"/>
      <c r="N85" s="7">
        <v>12</v>
      </c>
      <c r="O85" s="7">
        <v>124</v>
      </c>
      <c r="P85" s="7">
        <v>12</v>
      </c>
      <c r="Q85" s="7">
        <v>1</v>
      </c>
      <c r="R85" s="8">
        <v>0.13</v>
      </c>
      <c r="S85" s="7">
        <v>0.87</v>
      </c>
      <c r="T85" s="7">
        <v>1E-3</v>
      </c>
      <c r="U85" s="7">
        <v>2.9000000000000001E-2</v>
      </c>
      <c r="V85" s="7">
        <v>1.486</v>
      </c>
    </row>
    <row r="86" spans="1:22" x14ac:dyDescent="0.35">
      <c r="A86" s="7"/>
      <c r="B86" s="7">
        <v>14</v>
      </c>
      <c r="C86" s="7">
        <v>100</v>
      </c>
      <c r="D86" s="7">
        <v>25</v>
      </c>
      <c r="E86" s="7">
        <v>1</v>
      </c>
      <c r="F86" s="8">
        <v>0.37140000000000001</v>
      </c>
      <c r="G86" s="7">
        <v>0.629</v>
      </c>
      <c r="H86" s="7">
        <v>2E-3</v>
      </c>
      <c r="I86" s="7">
        <v>4.3999999999999997E-2</v>
      </c>
      <c r="J86" s="7">
        <v>4.6870000000000003</v>
      </c>
      <c r="M86" s="7"/>
      <c r="N86" s="7">
        <v>14</v>
      </c>
      <c r="O86" s="7">
        <v>111</v>
      </c>
      <c r="P86" s="7">
        <v>25</v>
      </c>
      <c r="Q86" s="7">
        <v>4</v>
      </c>
      <c r="R86" s="8">
        <v>0.32590000000000002</v>
      </c>
      <c r="S86" s="7">
        <v>0.67400000000000004</v>
      </c>
      <c r="T86" s="7">
        <v>2E-3</v>
      </c>
      <c r="U86" s="7">
        <v>4.1000000000000002E-2</v>
      </c>
      <c r="V86" s="7">
        <v>4.2300000000000004</v>
      </c>
    </row>
    <row r="87" spans="1:22" x14ac:dyDescent="0.35">
      <c r="A87" s="7"/>
      <c r="B87" s="7">
        <v>16</v>
      </c>
      <c r="C87" s="7">
        <v>74</v>
      </c>
      <c r="D87" s="7">
        <v>42</v>
      </c>
      <c r="E87" s="7">
        <v>0</v>
      </c>
      <c r="F87" s="8">
        <v>0.72819999999999996</v>
      </c>
      <c r="G87" s="7">
        <v>0.27200000000000002</v>
      </c>
      <c r="H87" s="7">
        <v>2E-3</v>
      </c>
      <c r="I87" s="7">
        <v>4.1000000000000002E-2</v>
      </c>
      <c r="J87" s="7">
        <v>10.396000000000001</v>
      </c>
      <c r="M87" s="7"/>
      <c r="N87" s="7">
        <v>16</v>
      </c>
      <c r="O87" s="7">
        <v>82</v>
      </c>
      <c r="P87" s="7">
        <v>33</v>
      </c>
      <c r="Q87" s="7">
        <v>3</v>
      </c>
      <c r="R87" s="8">
        <v>0.59719999999999995</v>
      </c>
      <c r="S87" s="7">
        <v>0.40300000000000002</v>
      </c>
      <c r="T87" s="7">
        <v>2E-3</v>
      </c>
      <c r="U87" s="7">
        <v>4.3999999999999997E-2</v>
      </c>
      <c r="V87" s="7">
        <v>8.57</v>
      </c>
    </row>
    <row r="88" spans="1:22" x14ac:dyDescent="0.35">
      <c r="A88" s="7"/>
      <c r="B88" s="7">
        <v>18</v>
      </c>
      <c r="C88" s="7">
        <v>32</v>
      </c>
      <c r="D88" s="7">
        <v>28</v>
      </c>
      <c r="E88" s="7">
        <v>0</v>
      </c>
      <c r="F88" s="8">
        <v>0.96599999999999997</v>
      </c>
      <c r="G88" s="7">
        <v>3.4000000000000002E-2</v>
      </c>
      <c r="H88" s="7">
        <v>0</v>
      </c>
      <c r="I88" s="7">
        <v>1.7000000000000001E-2</v>
      </c>
      <c r="J88" s="7">
        <v>14.678000000000001</v>
      </c>
      <c r="M88" s="7"/>
      <c r="N88" s="7">
        <v>18</v>
      </c>
      <c r="O88" s="7">
        <v>46</v>
      </c>
      <c r="P88" s="7">
        <v>20</v>
      </c>
      <c r="Q88" s="7">
        <v>1</v>
      </c>
      <c r="R88" s="8">
        <v>0.77229999999999999</v>
      </c>
      <c r="S88" s="7">
        <v>0.22800000000000001</v>
      </c>
      <c r="T88" s="7">
        <v>1E-3</v>
      </c>
      <c r="U88" s="7">
        <v>3.9E-2</v>
      </c>
      <c r="V88" s="7">
        <v>11.722</v>
      </c>
    </row>
    <row r="89" spans="1:22" x14ac:dyDescent="0.35">
      <c r="A89" s="7"/>
      <c r="B89" s="7">
        <v>20</v>
      </c>
      <c r="C89" s="7">
        <v>4</v>
      </c>
      <c r="D89" s="7">
        <v>4</v>
      </c>
      <c r="E89" s="7">
        <v>0</v>
      </c>
      <c r="F89" s="8">
        <v>1</v>
      </c>
      <c r="G89" s="7">
        <v>0</v>
      </c>
      <c r="H89" s="7">
        <v>0</v>
      </c>
      <c r="I89" s="7">
        <v>0</v>
      </c>
      <c r="J89" s="7">
        <v>15.356999999999999</v>
      </c>
      <c r="M89" s="7"/>
      <c r="N89" s="7">
        <v>20</v>
      </c>
      <c r="O89" s="7">
        <v>25</v>
      </c>
      <c r="P89" s="7">
        <v>15</v>
      </c>
      <c r="Q89" s="7">
        <v>0</v>
      </c>
      <c r="R89" s="8">
        <v>0.90890000000000004</v>
      </c>
      <c r="S89" s="7">
        <v>9.0999999999999998E-2</v>
      </c>
      <c r="T89" s="7">
        <v>1E-3</v>
      </c>
      <c r="U89" s="7">
        <v>2.7E-2</v>
      </c>
      <c r="V89" s="7">
        <v>14.454000000000001</v>
      </c>
    </row>
    <row r="90" spans="1:22" x14ac:dyDescent="0.35">
      <c r="D90" s="7"/>
      <c r="E90" s="8"/>
      <c r="F90" s="7"/>
      <c r="G90" s="7"/>
      <c r="H90" s="7"/>
      <c r="I90" s="7"/>
      <c r="J90" s="7"/>
      <c r="N90" s="7">
        <v>22</v>
      </c>
      <c r="O90" s="7">
        <v>10</v>
      </c>
      <c r="P90" s="7">
        <v>8</v>
      </c>
      <c r="Q90" s="7">
        <v>0</v>
      </c>
      <c r="R90" s="8">
        <v>0.98180000000000001</v>
      </c>
      <c r="S90" s="7">
        <v>1.7999999999999999E-2</v>
      </c>
      <c r="T90" s="7">
        <v>0</v>
      </c>
      <c r="U90" s="7">
        <v>1.2999999999999999E-2</v>
      </c>
      <c r="V90" s="7">
        <v>16.056999999999999</v>
      </c>
    </row>
    <row r="91" spans="1:22" x14ac:dyDescent="0.35">
      <c r="D91" s="7"/>
      <c r="E91" s="8"/>
      <c r="F91" s="7"/>
      <c r="G91" s="7"/>
      <c r="H91" s="7"/>
      <c r="I91" s="7"/>
      <c r="J91" s="7"/>
      <c r="N91" s="7">
        <v>24</v>
      </c>
      <c r="O91" s="7">
        <v>2</v>
      </c>
      <c r="P91" s="7">
        <v>2</v>
      </c>
      <c r="Q91" s="7">
        <v>0</v>
      </c>
      <c r="R91" s="8">
        <v>1</v>
      </c>
      <c r="S91" s="7">
        <v>0</v>
      </c>
      <c r="T91" s="7">
        <v>0</v>
      </c>
      <c r="U91" s="7">
        <v>0</v>
      </c>
      <c r="V91" s="7">
        <v>16.494</v>
      </c>
    </row>
    <row r="92" spans="1:22" x14ac:dyDescent="0.35">
      <c r="D92" s="7"/>
      <c r="E92" s="8"/>
      <c r="F92" s="7"/>
      <c r="G92" s="7"/>
      <c r="H92" s="7"/>
      <c r="I92" s="7"/>
      <c r="J92" s="7"/>
      <c r="O92" s="7"/>
      <c r="P92" s="8"/>
      <c r="Q92" s="7"/>
      <c r="R92" s="7"/>
      <c r="S92" s="7"/>
      <c r="T92" s="7"/>
      <c r="U92" s="7"/>
      <c r="V92" s="7"/>
    </row>
    <row r="95" spans="1:22" x14ac:dyDescent="0.35">
      <c r="A95" s="13" t="s">
        <v>277</v>
      </c>
      <c r="B95" s="7"/>
      <c r="C95" s="7"/>
      <c r="D95" s="7"/>
      <c r="E95" s="7"/>
      <c r="F95" s="8"/>
      <c r="G95" s="7"/>
      <c r="H95" s="7"/>
      <c r="I95" s="7"/>
      <c r="J95" s="7"/>
      <c r="M95" s="13" t="s">
        <v>277</v>
      </c>
      <c r="N95" s="7"/>
      <c r="O95" s="7"/>
      <c r="P95" s="7"/>
      <c r="Q95" s="8"/>
      <c r="R95" s="7"/>
      <c r="S95" s="7"/>
      <c r="T95" s="7"/>
      <c r="U95" s="7"/>
    </row>
    <row r="96" spans="1:22" ht="37.5" x14ac:dyDescent="0.35">
      <c r="A96" s="7"/>
      <c r="B96" s="7" t="s">
        <v>160</v>
      </c>
      <c r="C96" s="7" t="s">
        <v>161</v>
      </c>
      <c r="D96" s="7" t="s">
        <v>162</v>
      </c>
      <c r="E96" s="7" t="s">
        <v>163</v>
      </c>
      <c r="F96" s="7" t="s">
        <v>164</v>
      </c>
      <c r="G96" s="7" t="s">
        <v>165</v>
      </c>
      <c r="H96" s="7" t="s">
        <v>166</v>
      </c>
      <c r="I96" s="7" t="s">
        <v>167</v>
      </c>
      <c r="J96" s="7" t="s">
        <v>168</v>
      </c>
      <c r="M96" s="7"/>
      <c r="N96" s="7" t="s">
        <v>160</v>
      </c>
      <c r="O96" s="7" t="s">
        <v>161</v>
      </c>
      <c r="P96" s="7" t="s">
        <v>162</v>
      </c>
      <c r="Q96" s="7" t="s">
        <v>163</v>
      </c>
      <c r="R96" s="7" t="s">
        <v>164</v>
      </c>
      <c r="S96" s="7" t="s">
        <v>165</v>
      </c>
      <c r="T96" s="7" t="s">
        <v>166</v>
      </c>
      <c r="U96" s="7" t="s">
        <v>167</v>
      </c>
      <c r="V96" s="7" t="s">
        <v>168</v>
      </c>
    </row>
    <row r="97" spans="1:22" x14ac:dyDescent="0.35">
      <c r="A97" s="7"/>
      <c r="B97" s="7">
        <v>0</v>
      </c>
      <c r="C97" s="7">
        <v>160</v>
      </c>
      <c r="D97" s="7">
        <v>0</v>
      </c>
      <c r="E97" s="7">
        <v>0</v>
      </c>
      <c r="F97" s="8">
        <v>0</v>
      </c>
      <c r="G97" s="7">
        <v>1</v>
      </c>
      <c r="H97" s="7">
        <v>0</v>
      </c>
      <c r="I97" s="7">
        <v>0</v>
      </c>
      <c r="J97" s="7">
        <v>0</v>
      </c>
      <c r="M97" s="7"/>
      <c r="N97" s="7">
        <v>0</v>
      </c>
      <c r="O97" s="7">
        <v>160</v>
      </c>
      <c r="P97" s="7">
        <v>0</v>
      </c>
      <c r="Q97" s="7">
        <v>0</v>
      </c>
      <c r="R97" s="8">
        <v>0</v>
      </c>
      <c r="S97" s="7">
        <v>1</v>
      </c>
      <c r="T97" s="7">
        <v>0</v>
      </c>
      <c r="U97" s="7">
        <v>0</v>
      </c>
      <c r="V97" s="7">
        <v>0</v>
      </c>
    </row>
    <row r="98" spans="1:22" x14ac:dyDescent="0.35">
      <c r="A98" s="7"/>
      <c r="B98" s="7">
        <v>2</v>
      </c>
      <c r="C98" s="7">
        <v>160</v>
      </c>
      <c r="D98" s="7">
        <v>0</v>
      </c>
      <c r="E98" s="7">
        <v>0</v>
      </c>
      <c r="F98" s="8">
        <v>0</v>
      </c>
      <c r="G98" s="7">
        <v>1</v>
      </c>
      <c r="H98" s="7">
        <v>0</v>
      </c>
      <c r="I98" s="7">
        <v>0</v>
      </c>
      <c r="J98" s="7">
        <v>0</v>
      </c>
      <c r="M98" s="7"/>
      <c r="N98" s="7">
        <v>2</v>
      </c>
      <c r="O98" s="7">
        <v>160</v>
      </c>
      <c r="P98" s="7">
        <v>0</v>
      </c>
      <c r="Q98" s="7">
        <v>0</v>
      </c>
      <c r="R98" s="8">
        <v>0</v>
      </c>
      <c r="S98" s="7">
        <v>1</v>
      </c>
      <c r="T98" s="7">
        <v>0</v>
      </c>
      <c r="U98" s="7">
        <v>0</v>
      </c>
      <c r="V98" s="7">
        <v>0</v>
      </c>
    </row>
    <row r="99" spans="1:22" x14ac:dyDescent="0.35">
      <c r="A99" s="7"/>
      <c r="B99" s="7">
        <v>4</v>
      </c>
      <c r="C99" s="7">
        <v>160</v>
      </c>
      <c r="D99" s="7">
        <v>0</v>
      </c>
      <c r="E99" s="7">
        <v>3</v>
      </c>
      <c r="F99" s="8">
        <v>0</v>
      </c>
      <c r="G99" s="7">
        <v>1</v>
      </c>
      <c r="H99" s="7">
        <v>0</v>
      </c>
      <c r="I99" s="7">
        <v>0</v>
      </c>
      <c r="J99" s="7">
        <v>0</v>
      </c>
      <c r="M99" s="7"/>
      <c r="N99" s="7">
        <v>4</v>
      </c>
      <c r="O99" s="7">
        <v>160</v>
      </c>
      <c r="P99" s="7">
        <v>0</v>
      </c>
      <c r="Q99" s="7">
        <v>0</v>
      </c>
      <c r="R99" s="8">
        <v>0</v>
      </c>
      <c r="S99" s="7">
        <v>1</v>
      </c>
      <c r="T99" s="7">
        <v>0</v>
      </c>
      <c r="U99" s="7">
        <v>0</v>
      </c>
      <c r="V99" s="7">
        <v>0</v>
      </c>
    </row>
    <row r="100" spans="1:22" x14ac:dyDescent="0.35">
      <c r="A100" s="7"/>
      <c r="B100" s="7">
        <v>6</v>
      </c>
      <c r="C100" s="7">
        <v>157</v>
      </c>
      <c r="D100" s="7">
        <v>0</v>
      </c>
      <c r="E100" s="7">
        <v>5</v>
      </c>
      <c r="F100" s="8">
        <v>0</v>
      </c>
      <c r="G100" s="7">
        <v>1</v>
      </c>
      <c r="H100" s="7">
        <v>0</v>
      </c>
      <c r="I100" s="7">
        <v>0</v>
      </c>
      <c r="J100" s="7">
        <v>0</v>
      </c>
      <c r="M100" s="7"/>
      <c r="N100" s="7">
        <v>6</v>
      </c>
      <c r="O100" s="7">
        <v>160</v>
      </c>
      <c r="P100" s="7">
        <v>0</v>
      </c>
      <c r="Q100" s="7">
        <v>7</v>
      </c>
      <c r="R100" s="8">
        <v>0</v>
      </c>
      <c r="S100" s="7">
        <v>1</v>
      </c>
      <c r="T100" s="7">
        <v>0</v>
      </c>
      <c r="U100" s="7">
        <v>0</v>
      </c>
      <c r="V100" s="7">
        <v>0</v>
      </c>
    </row>
    <row r="101" spans="1:22" x14ac:dyDescent="0.35">
      <c r="A101" s="7"/>
      <c r="B101" s="7">
        <v>8</v>
      </c>
      <c r="C101" s="7">
        <v>152</v>
      </c>
      <c r="D101" s="7">
        <v>0</v>
      </c>
      <c r="E101" s="7">
        <v>5</v>
      </c>
      <c r="F101" s="8">
        <v>0</v>
      </c>
      <c r="G101" s="7">
        <v>1</v>
      </c>
      <c r="H101" s="7">
        <v>0</v>
      </c>
      <c r="I101" s="7">
        <v>0</v>
      </c>
      <c r="J101" s="7">
        <v>0</v>
      </c>
      <c r="M101" s="7"/>
      <c r="N101" s="7">
        <v>8</v>
      </c>
      <c r="O101" s="7">
        <v>153</v>
      </c>
      <c r="P101" s="7">
        <v>0</v>
      </c>
      <c r="Q101" s="7">
        <v>0</v>
      </c>
      <c r="R101" s="8">
        <v>0</v>
      </c>
      <c r="S101" s="7">
        <v>1</v>
      </c>
      <c r="T101" s="7">
        <v>0</v>
      </c>
      <c r="U101" s="7">
        <v>0</v>
      </c>
      <c r="V101" s="7">
        <v>0</v>
      </c>
    </row>
    <row r="102" spans="1:22" x14ac:dyDescent="0.35">
      <c r="A102" s="7"/>
      <c r="B102" s="7">
        <v>10</v>
      </c>
      <c r="C102" s="7">
        <v>147</v>
      </c>
      <c r="D102" s="7">
        <v>1</v>
      </c>
      <c r="E102" s="7">
        <v>0</v>
      </c>
      <c r="F102" s="8">
        <v>6.7999999999999996E-3</v>
      </c>
      <c r="G102" s="7">
        <v>0.99299999999999999</v>
      </c>
      <c r="H102" s="7">
        <v>0</v>
      </c>
      <c r="I102" s="7">
        <v>7.0000000000000001E-3</v>
      </c>
      <c r="J102" s="7">
        <v>6.8000000000000005E-2</v>
      </c>
      <c r="M102" s="7"/>
      <c r="N102" s="7">
        <v>10</v>
      </c>
      <c r="O102" s="7">
        <v>153</v>
      </c>
      <c r="P102" s="7">
        <v>4</v>
      </c>
      <c r="Q102" s="7">
        <v>1</v>
      </c>
      <c r="R102" s="8">
        <v>2.6100000000000002E-2</v>
      </c>
      <c r="S102" s="7">
        <v>0.97399999999999998</v>
      </c>
      <c r="T102" s="7">
        <v>0</v>
      </c>
      <c r="U102" s="7">
        <v>1.2999999999999999E-2</v>
      </c>
      <c r="V102" s="7">
        <v>0.26100000000000001</v>
      </c>
    </row>
    <row r="103" spans="1:22" x14ac:dyDescent="0.35">
      <c r="A103" s="7"/>
      <c r="B103" s="7">
        <v>12</v>
      </c>
      <c r="C103" s="7">
        <v>146</v>
      </c>
      <c r="D103" s="7">
        <v>11</v>
      </c>
      <c r="E103" s="7">
        <v>0</v>
      </c>
      <c r="F103" s="8">
        <v>8.1600000000000006E-2</v>
      </c>
      <c r="G103" s="7">
        <v>0.91800000000000004</v>
      </c>
      <c r="H103" s="7">
        <v>1E-3</v>
      </c>
      <c r="I103" s="7">
        <v>2.3E-2</v>
      </c>
      <c r="J103" s="7">
        <v>0.96599999999999997</v>
      </c>
      <c r="M103" s="7"/>
      <c r="N103" s="7">
        <v>12</v>
      </c>
      <c r="O103" s="7">
        <v>148</v>
      </c>
      <c r="P103" s="7">
        <v>18</v>
      </c>
      <c r="Q103" s="7">
        <v>2</v>
      </c>
      <c r="R103" s="8">
        <v>0.14460000000000001</v>
      </c>
      <c r="S103" s="7">
        <v>0.85499999999999998</v>
      </c>
      <c r="T103" s="7">
        <v>1E-3</v>
      </c>
      <c r="U103" s="7">
        <v>2.9000000000000001E-2</v>
      </c>
      <c r="V103" s="7">
        <v>1.6830000000000001</v>
      </c>
    </row>
    <row r="104" spans="1:22" x14ac:dyDescent="0.35">
      <c r="A104" s="7"/>
      <c r="B104" s="7">
        <v>14</v>
      </c>
      <c r="C104" s="7">
        <v>135</v>
      </c>
      <c r="D104" s="7">
        <v>34</v>
      </c>
      <c r="E104" s="7">
        <v>0</v>
      </c>
      <c r="F104" s="8">
        <v>0.31290000000000001</v>
      </c>
      <c r="G104" s="7">
        <v>0.68700000000000006</v>
      </c>
      <c r="H104" s="7">
        <v>1E-3</v>
      </c>
      <c r="I104" s="7">
        <v>3.7999999999999999E-2</v>
      </c>
      <c r="J104" s="7">
        <v>4.2039999999999997</v>
      </c>
      <c r="M104" s="7"/>
      <c r="N104" s="7">
        <v>14</v>
      </c>
      <c r="O104" s="7">
        <v>128</v>
      </c>
      <c r="P104" s="7">
        <v>40</v>
      </c>
      <c r="Q104" s="7">
        <v>0</v>
      </c>
      <c r="R104" s="8">
        <v>0.41189999999999999</v>
      </c>
      <c r="S104" s="7">
        <v>0.58799999999999997</v>
      </c>
      <c r="T104" s="7">
        <v>2E-3</v>
      </c>
      <c r="U104" s="7">
        <v>0.04</v>
      </c>
      <c r="V104" s="7">
        <v>5.4249999999999998</v>
      </c>
    </row>
    <row r="105" spans="1:22" x14ac:dyDescent="0.35">
      <c r="A105" s="7"/>
      <c r="B105" s="7">
        <v>16</v>
      </c>
      <c r="C105" s="7">
        <v>101</v>
      </c>
      <c r="D105" s="7">
        <v>43</v>
      </c>
      <c r="E105" s="7">
        <v>0</v>
      </c>
      <c r="F105" s="8">
        <v>0.60540000000000005</v>
      </c>
      <c r="G105" s="7">
        <v>0.39500000000000002</v>
      </c>
      <c r="H105" s="7">
        <v>2E-3</v>
      </c>
      <c r="I105" s="7">
        <v>0.04</v>
      </c>
      <c r="J105" s="7">
        <v>8.8840000000000003</v>
      </c>
      <c r="M105" s="7"/>
      <c r="N105" s="7">
        <v>16</v>
      </c>
      <c r="O105" s="7">
        <v>88</v>
      </c>
      <c r="P105" s="7">
        <v>33</v>
      </c>
      <c r="Q105" s="7">
        <v>1</v>
      </c>
      <c r="R105" s="8">
        <v>0.63239999999999996</v>
      </c>
      <c r="S105" s="7">
        <v>0.36799999999999999</v>
      </c>
      <c r="T105" s="7">
        <v>2E-3</v>
      </c>
      <c r="U105" s="7">
        <v>3.9E-2</v>
      </c>
      <c r="V105" s="7">
        <v>8.9540000000000006</v>
      </c>
    </row>
    <row r="106" spans="1:22" x14ac:dyDescent="0.35">
      <c r="A106" s="7"/>
      <c r="B106" s="7">
        <v>18</v>
      </c>
      <c r="C106" s="7">
        <v>58</v>
      </c>
      <c r="D106" s="7">
        <v>38</v>
      </c>
      <c r="E106" s="7">
        <v>0</v>
      </c>
      <c r="F106" s="8">
        <v>0.8639</v>
      </c>
      <c r="G106" s="7">
        <v>0.13600000000000001</v>
      </c>
      <c r="H106" s="7">
        <v>1E-3</v>
      </c>
      <c r="I106" s="7">
        <v>2.8000000000000001E-2</v>
      </c>
      <c r="J106" s="7">
        <v>13.537000000000001</v>
      </c>
      <c r="M106" s="7"/>
      <c r="N106" s="7">
        <v>18</v>
      </c>
      <c r="O106" s="7">
        <v>54</v>
      </c>
      <c r="P106" s="7">
        <v>20</v>
      </c>
      <c r="Q106" s="7">
        <v>1</v>
      </c>
      <c r="R106" s="8">
        <v>0.76859999999999995</v>
      </c>
      <c r="S106" s="7">
        <v>0.23100000000000001</v>
      </c>
      <c r="T106" s="7">
        <v>1E-3</v>
      </c>
      <c r="U106" s="7">
        <v>3.5000000000000003E-2</v>
      </c>
      <c r="V106" s="7">
        <v>11.404</v>
      </c>
    </row>
    <row r="107" spans="1:22" x14ac:dyDescent="0.35">
      <c r="A107" s="7"/>
      <c r="B107" s="7">
        <v>20</v>
      </c>
      <c r="C107" s="7">
        <v>20</v>
      </c>
      <c r="D107" s="7">
        <v>13</v>
      </c>
      <c r="E107" s="7">
        <v>0</v>
      </c>
      <c r="F107" s="8">
        <v>0.95240000000000002</v>
      </c>
      <c r="G107" s="7">
        <v>4.8000000000000001E-2</v>
      </c>
      <c r="H107" s="7">
        <v>0</v>
      </c>
      <c r="I107" s="7">
        <v>1.7999999999999999E-2</v>
      </c>
      <c r="J107" s="7">
        <v>15.305999999999999</v>
      </c>
      <c r="M107" s="7"/>
      <c r="N107" s="7">
        <v>20</v>
      </c>
      <c r="O107" s="7">
        <v>33</v>
      </c>
      <c r="P107" s="7">
        <v>21</v>
      </c>
      <c r="Q107" s="7">
        <v>0</v>
      </c>
      <c r="R107" s="8">
        <v>0.91579999999999995</v>
      </c>
      <c r="S107" s="7">
        <v>8.4000000000000005E-2</v>
      </c>
      <c r="T107" s="7">
        <v>1E-3</v>
      </c>
      <c r="U107" s="7">
        <v>2.3E-2</v>
      </c>
      <c r="V107" s="7">
        <v>14.35</v>
      </c>
    </row>
    <row r="108" spans="1:22" x14ac:dyDescent="0.35">
      <c r="A108" s="7"/>
      <c r="B108" s="7">
        <v>22</v>
      </c>
      <c r="C108" s="7">
        <v>7</v>
      </c>
      <c r="D108" s="7">
        <v>5</v>
      </c>
      <c r="E108" s="7">
        <v>0</v>
      </c>
      <c r="F108" s="8">
        <v>0.98640000000000005</v>
      </c>
      <c r="G108" s="7">
        <v>1.4E-2</v>
      </c>
      <c r="H108" s="7">
        <v>0</v>
      </c>
      <c r="I108" s="7">
        <v>0.01</v>
      </c>
      <c r="J108" s="7">
        <v>16.053999999999998</v>
      </c>
      <c r="M108" s="7"/>
      <c r="N108" s="7">
        <v>22</v>
      </c>
      <c r="O108" s="7">
        <v>12</v>
      </c>
      <c r="P108" s="7">
        <v>7</v>
      </c>
      <c r="Q108" s="7">
        <v>0</v>
      </c>
      <c r="R108" s="8">
        <v>0.96489999999999998</v>
      </c>
      <c r="S108" s="7">
        <v>3.5000000000000003E-2</v>
      </c>
      <c r="T108" s="7">
        <v>0</v>
      </c>
      <c r="U108" s="7">
        <v>1.4999999999999999E-2</v>
      </c>
      <c r="V108" s="7">
        <v>15.43</v>
      </c>
    </row>
    <row r="109" spans="1:22" x14ac:dyDescent="0.35">
      <c r="B109" s="7">
        <v>24</v>
      </c>
      <c r="C109" s="7">
        <v>2</v>
      </c>
      <c r="D109" s="7">
        <v>2</v>
      </c>
      <c r="E109" s="7">
        <v>0</v>
      </c>
      <c r="F109" s="8">
        <v>1</v>
      </c>
      <c r="G109" s="7">
        <v>0</v>
      </c>
      <c r="H109" s="7">
        <v>0</v>
      </c>
      <c r="I109" s="7">
        <v>0</v>
      </c>
      <c r="J109" s="7">
        <v>16.381</v>
      </c>
      <c r="N109" s="7">
        <v>24</v>
      </c>
      <c r="O109" s="7">
        <v>5</v>
      </c>
      <c r="P109" s="7">
        <v>2</v>
      </c>
      <c r="Q109" s="7">
        <v>0</v>
      </c>
      <c r="R109" s="8">
        <v>0.97899999999999998</v>
      </c>
      <c r="S109" s="7">
        <v>2.1000000000000001E-2</v>
      </c>
      <c r="T109" s="7">
        <v>0</v>
      </c>
      <c r="U109" s="7">
        <v>1.2E-2</v>
      </c>
      <c r="V109" s="7">
        <v>15.766</v>
      </c>
    </row>
    <row r="110" spans="1:22" x14ac:dyDescent="0.35">
      <c r="N110" s="7">
        <v>26</v>
      </c>
      <c r="O110" s="7">
        <v>3</v>
      </c>
      <c r="P110" s="7">
        <v>3</v>
      </c>
      <c r="Q110" s="7">
        <v>0</v>
      </c>
      <c r="R110" s="8">
        <v>1</v>
      </c>
      <c r="S110" s="7">
        <v>0</v>
      </c>
      <c r="T110" s="7">
        <v>0</v>
      </c>
      <c r="U110" s="7">
        <v>0</v>
      </c>
      <c r="V110" s="7">
        <v>16.312999999999999</v>
      </c>
    </row>
    <row r="113" spans="13:22" x14ac:dyDescent="0.35">
      <c r="M113" s="13" t="s">
        <v>278</v>
      </c>
      <c r="N113" s="7"/>
      <c r="O113" s="7"/>
      <c r="P113" s="7"/>
      <c r="Q113" s="8"/>
      <c r="R113" s="7"/>
      <c r="S113" s="7"/>
      <c r="T113" s="7"/>
      <c r="U113" s="7"/>
    </row>
    <row r="114" spans="13:22" ht="37.5" x14ac:dyDescent="0.35">
      <c r="M114" s="7"/>
      <c r="N114" s="7" t="s">
        <v>160</v>
      </c>
      <c r="O114" s="7" t="s">
        <v>161</v>
      </c>
      <c r="P114" s="7" t="s">
        <v>162</v>
      </c>
      <c r="Q114" s="7" t="s">
        <v>163</v>
      </c>
      <c r="R114" s="7" t="s">
        <v>164</v>
      </c>
      <c r="S114" s="7" t="s">
        <v>165</v>
      </c>
      <c r="T114" s="7" t="s">
        <v>166</v>
      </c>
      <c r="U114" s="7" t="s">
        <v>167</v>
      </c>
      <c r="V114" s="7" t="s">
        <v>168</v>
      </c>
    </row>
    <row r="115" spans="13:22" x14ac:dyDescent="0.35">
      <c r="M115" s="7"/>
      <c r="N115" s="7">
        <v>0</v>
      </c>
      <c r="O115" s="7">
        <v>160</v>
      </c>
      <c r="P115" s="7">
        <v>0</v>
      </c>
      <c r="Q115" s="7">
        <v>0</v>
      </c>
      <c r="R115" s="8">
        <v>0</v>
      </c>
      <c r="S115" s="7">
        <v>1</v>
      </c>
      <c r="T115" s="7">
        <v>0</v>
      </c>
      <c r="U115" s="7">
        <v>0</v>
      </c>
      <c r="V115" s="7">
        <v>0</v>
      </c>
    </row>
    <row r="116" spans="13:22" x14ac:dyDescent="0.35">
      <c r="M116" s="7"/>
      <c r="N116" s="7">
        <v>2</v>
      </c>
      <c r="O116" s="7">
        <v>160</v>
      </c>
      <c r="P116" s="7">
        <v>0</v>
      </c>
      <c r="Q116" s="7">
        <v>0</v>
      </c>
      <c r="R116" s="8">
        <v>0</v>
      </c>
      <c r="S116" s="7">
        <v>1</v>
      </c>
      <c r="T116" s="7">
        <v>0</v>
      </c>
      <c r="U116" s="7">
        <v>0</v>
      </c>
      <c r="V116" s="7">
        <v>0</v>
      </c>
    </row>
    <row r="117" spans="13:22" x14ac:dyDescent="0.35">
      <c r="M117" s="7"/>
      <c r="N117" s="7">
        <v>5</v>
      </c>
      <c r="O117" s="7">
        <v>160</v>
      </c>
      <c r="P117" s="7">
        <v>0</v>
      </c>
      <c r="Q117" s="7">
        <v>1</v>
      </c>
      <c r="R117" s="8">
        <v>0</v>
      </c>
      <c r="S117" s="7">
        <v>1</v>
      </c>
      <c r="T117" s="7">
        <v>0</v>
      </c>
      <c r="U117" s="7">
        <v>0</v>
      </c>
      <c r="V117" s="7">
        <v>0</v>
      </c>
    </row>
    <row r="118" spans="13:22" x14ac:dyDescent="0.35">
      <c r="N118" s="7">
        <v>8</v>
      </c>
      <c r="O118" s="7">
        <v>159</v>
      </c>
      <c r="P118" s="7">
        <v>0</v>
      </c>
      <c r="Q118" s="7">
        <v>1</v>
      </c>
      <c r="R118" s="8">
        <v>0</v>
      </c>
      <c r="S118" s="7">
        <v>1</v>
      </c>
      <c r="T118" s="7">
        <v>0</v>
      </c>
      <c r="U118" s="7">
        <v>0</v>
      </c>
      <c r="V118" s="7">
        <v>0</v>
      </c>
    </row>
    <row r="119" spans="13:22" x14ac:dyDescent="0.35">
      <c r="N119" s="7">
        <v>11</v>
      </c>
      <c r="O119" s="7">
        <v>158</v>
      </c>
      <c r="P119" s="7">
        <v>0</v>
      </c>
      <c r="Q119" s="7">
        <v>0</v>
      </c>
      <c r="R119" s="8">
        <v>0</v>
      </c>
      <c r="S119" s="7">
        <v>1</v>
      </c>
      <c r="T119" s="7">
        <v>0</v>
      </c>
      <c r="U119" s="7">
        <v>0</v>
      </c>
      <c r="V119" s="7">
        <v>0</v>
      </c>
    </row>
    <row r="120" spans="13:22" x14ac:dyDescent="0.35">
      <c r="N120" s="7">
        <v>14</v>
      </c>
      <c r="O120" s="7">
        <v>158</v>
      </c>
      <c r="P120" s="7">
        <v>0</v>
      </c>
      <c r="Q120" s="7">
        <v>1</v>
      </c>
      <c r="R120" s="8">
        <v>0</v>
      </c>
      <c r="S120" s="7">
        <v>1</v>
      </c>
      <c r="T120" s="7">
        <v>0</v>
      </c>
      <c r="U120" s="7">
        <v>0</v>
      </c>
      <c r="V120" s="7">
        <v>0</v>
      </c>
    </row>
    <row r="121" spans="13:22" x14ac:dyDescent="0.35">
      <c r="N121" s="7">
        <v>17</v>
      </c>
      <c r="O121" s="7">
        <v>157</v>
      </c>
      <c r="P121" s="7">
        <v>2</v>
      </c>
      <c r="Q121" s="7">
        <v>0</v>
      </c>
      <c r="R121" s="8">
        <v>1.2699999999999999E-2</v>
      </c>
      <c r="S121" s="7">
        <v>0.98699999999999999</v>
      </c>
      <c r="T121" s="7">
        <v>0</v>
      </c>
      <c r="U121" s="7">
        <v>8.9999999999999993E-3</v>
      </c>
      <c r="V121" s="7">
        <v>0.217</v>
      </c>
    </row>
    <row r="122" spans="13:22" x14ac:dyDescent="0.35">
      <c r="N122" s="7">
        <v>20</v>
      </c>
      <c r="O122" s="7">
        <v>155</v>
      </c>
      <c r="P122" s="7">
        <v>1</v>
      </c>
      <c r="Q122" s="7">
        <v>1</v>
      </c>
      <c r="R122" s="8">
        <v>1.9099999999999999E-2</v>
      </c>
      <c r="S122" s="7">
        <v>0.98099999999999998</v>
      </c>
      <c r="T122" s="7">
        <v>0</v>
      </c>
      <c r="U122" s="7">
        <v>1.0999999999999999E-2</v>
      </c>
      <c r="V122" s="7">
        <v>0.34399999999999997</v>
      </c>
    </row>
    <row r="123" spans="13:22" x14ac:dyDescent="0.35">
      <c r="N123" s="7">
        <v>23</v>
      </c>
      <c r="O123" s="7">
        <v>153</v>
      </c>
      <c r="P123" s="7">
        <v>0</v>
      </c>
      <c r="Q123" s="7">
        <v>1</v>
      </c>
      <c r="R123" s="8">
        <v>1.9099999999999999E-2</v>
      </c>
      <c r="S123" s="7">
        <v>0.98099999999999998</v>
      </c>
      <c r="T123" s="7">
        <v>0</v>
      </c>
      <c r="U123" s="7">
        <v>1.0999999999999999E-2</v>
      </c>
      <c r="V123" s="7">
        <v>0.34399999999999997</v>
      </c>
    </row>
    <row r="124" spans="13:22" x14ac:dyDescent="0.35">
      <c r="N124" s="7">
        <v>26</v>
      </c>
      <c r="O124" s="7">
        <v>152</v>
      </c>
      <c r="P124" s="7">
        <v>4</v>
      </c>
      <c r="Q124" s="7">
        <v>1</v>
      </c>
      <c r="R124" s="8">
        <v>4.4900000000000002E-2</v>
      </c>
      <c r="S124" s="7">
        <v>0.95499999999999996</v>
      </c>
      <c r="T124" s="7">
        <v>0</v>
      </c>
      <c r="U124" s="7">
        <v>1.7000000000000001E-2</v>
      </c>
      <c r="V124" s="7">
        <v>1.0149999999999999</v>
      </c>
    </row>
    <row r="125" spans="13:22" x14ac:dyDescent="0.35">
      <c r="N125" s="7">
        <v>29</v>
      </c>
      <c r="O125" s="7">
        <v>147</v>
      </c>
      <c r="P125" s="7">
        <v>3</v>
      </c>
      <c r="Q125" s="7">
        <v>0</v>
      </c>
      <c r="R125" s="8">
        <v>6.4399999999999999E-2</v>
      </c>
      <c r="S125" s="7">
        <v>0.93600000000000005</v>
      </c>
      <c r="T125" s="7">
        <v>0</v>
      </c>
      <c r="U125" s="7">
        <v>0.02</v>
      </c>
      <c r="V125" s="7">
        <v>1.58</v>
      </c>
    </row>
    <row r="126" spans="13:22" x14ac:dyDescent="0.35">
      <c r="N126" s="7">
        <v>32</v>
      </c>
      <c r="O126" s="7">
        <v>144</v>
      </c>
      <c r="P126" s="7">
        <v>14</v>
      </c>
      <c r="Q126" s="7">
        <v>0</v>
      </c>
      <c r="R126" s="8">
        <v>0.15540000000000001</v>
      </c>
      <c r="S126" s="7">
        <v>0.84499999999999997</v>
      </c>
      <c r="T126" s="7">
        <v>1E-3</v>
      </c>
      <c r="U126" s="7">
        <v>2.9000000000000001E-2</v>
      </c>
      <c r="V126" s="7">
        <v>4.4909999999999997</v>
      </c>
    </row>
    <row r="127" spans="13:22" x14ac:dyDescent="0.35">
      <c r="N127" s="7">
        <v>35</v>
      </c>
      <c r="O127" s="7">
        <v>130</v>
      </c>
      <c r="P127" s="7">
        <v>7</v>
      </c>
      <c r="Q127" s="7">
        <v>1</v>
      </c>
      <c r="R127" s="8">
        <v>0.2009</v>
      </c>
      <c r="S127" s="7">
        <v>0.79900000000000004</v>
      </c>
      <c r="T127" s="7">
        <v>1E-3</v>
      </c>
      <c r="U127" s="7">
        <v>3.2000000000000001E-2</v>
      </c>
      <c r="V127" s="7">
        <v>6.0830000000000002</v>
      </c>
    </row>
    <row r="128" spans="13:22" x14ac:dyDescent="0.35">
      <c r="N128" s="7">
        <v>38</v>
      </c>
      <c r="O128" s="7">
        <v>122</v>
      </c>
      <c r="P128" s="7">
        <v>15</v>
      </c>
      <c r="Q128" s="7">
        <v>0</v>
      </c>
      <c r="R128" s="8">
        <v>0.29909999999999998</v>
      </c>
      <c r="S128" s="7">
        <v>0.70099999999999996</v>
      </c>
      <c r="T128" s="7">
        <v>1E-3</v>
      </c>
      <c r="U128" s="7">
        <v>3.6999999999999998E-2</v>
      </c>
      <c r="V128" s="7">
        <v>9.8170000000000002</v>
      </c>
    </row>
    <row r="129" spans="14:22" x14ac:dyDescent="0.35">
      <c r="N129" s="7">
        <v>41</v>
      </c>
      <c r="O129" s="7">
        <v>107</v>
      </c>
      <c r="P129" s="7">
        <v>17</v>
      </c>
      <c r="Q129" s="7">
        <v>0</v>
      </c>
      <c r="R129" s="8">
        <v>0.41049999999999998</v>
      </c>
      <c r="S129" s="7">
        <v>0.59</v>
      </c>
      <c r="T129" s="7">
        <v>2E-3</v>
      </c>
      <c r="U129" s="7">
        <v>0.04</v>
      </c>
      <c r="V129" s="7">
        <v>14.382</v>
      </c>
    </row>
    <row r="130" spans="14:22" x14ac:dyDescent="0.35">
      <c r="N130" s="7">
        <v>44</v>
      </c>
      <c r="O130" s="7">
        <v>90</v>
      </c>
      <c r="P130" s="7">
        <v>16</v>
      </c>
      <c r="Q130" s="7">
        <v>0</v>
      </c>
      <c r="R130" s="8">
        <v>0.51529999999999998</v>
      </c>
      <c r="S130" s="7">
        <v>0.48499999999999999</v>
      </c>
      <c r="T130" s="7">
        <v>2E-3</v>
      </c>
      <c r="U130" s="7">
        <v>0.04</v>
      </c>
      <c r="V130" s="7">
        <v>18.994</v>
      </c>
    </row>
    <row r="131" spans="14:22" x14ac:dyDescent="0.35">
      <c r="N131" s="7">
        <v>47</v>
      </c>
      <c r="O131" s="7">
        <v>74</v>
      </c>
      <c r="P131" s="7">
        <v>13</v>
      </c>
      <c r="Q131" s="7">
        <v>0</v>
      </c>
      <c r="R131" s="8">
        <v>0.60040000000000004</v>
      </c>
      <c r="S131" s="7">
        <v>0.4</v>
      </c>
      <c r="T131" s="7">
        <v>2E-3</v>
      </c>
      <c r="U131" s="7">
        <v>0.04</v>
      </c>
      <c r="V131" s="7">
        <v>22.995999999999999</v>
      </c>
    </row>
    <row r="132" spans="14:22" x14ac:dyDescent="0.35">
      <c r="N132" s="7">
        <v>50</v>
      </c>
      <c r="O132" s="7">
        <v>61</v>
      </c>
      <c r="P132" s="7">
        <v>13</v>
      </c>
      <c r="Q132" s="7">
        <v>0</v>
      </c>
      <c r="R132" s="8">
        <v>0.68559999999999999</v>
      </c>
      <c r="S132" s="7">
        <v>0.314</v>
      </c>
      <c r="T132" s="7">
        <v>1E-3</v>
      </c>
      <c r="U132" s="7">
        <v>3.7999999999999999E-2</v>
      </c>
      <c r="V132" s="7">
        <v>27.254000000000001</v>
      </c>
    </row>
    <row r="133" spans="14:22" x14ac:dyDescent="0.35">
      <c r="N133" s="7">
        <v>53</v>
      </c>
      <c r="O133" s="7">
        <v>48</v>
      </c>
      <c r="P133" s="7">
        <v>12</v>
      </c>
      <c r="Q133" s="7">
        <v>0</v>
      </c>
      <c r="R133" s="8">
        <v>0.76419999999999999</v>
      </c>
      <c r="S133" s="7">
        <v>0.23599999999999999</v>
      </c>
      <c r="T133" s="7">
        <v>1E-3</v>
      </c>
      <c r="U133" s="7">
        <v>3.4000000000000002E-2</v>
      </c>
      <c r="V133" s="7">
        <v>31.42</v>
      </c>
    </row>
    <row r="134" spans="14:22" x14ac:dyDescent="0.35">
      <c r="N134" s="7">
        <v>56</v>
      </c>
      <c r="O134" s="7">
        <v>36</v>
      </c>
      <c r="P134" s="7">
        <v>10</v>
      </c>
      <c r="Q134" s="7">
        <v>0</v>
      </c>
      <c r="R134" s="8">
        <v>0.82969999999999999</v>
      </c>
      <c r="S134" s="7">
        <v>0.17</v>
      </c>
      <c r="T134" s="7">
        <v>1E-3</v>
      </c>
      <c r="U134" s="7">
        <v>0.03</v>
      </c>
      <c r="V134" s="7">
        <v>35.088000000000001</v>
      </c>
    </row>
    <row r="135" spans="14:22" x14ac:dyDescent="0.35">
      <c r="N135" s="7">
        <v>59</v>
      </c>
      <c r="O135" s="7">
        <v>26</v>
      </c>
      <c r="P135" s="7">
        <v>10</v>
      </c>
      <c r="Q135" s="7">
        <v>0</v>
      </c>
      <c r="R135" s="8">
        <v>0.8952</v>
      </c>
      <c r="S135" s="7">
        <v>0.105</v>
      </c>
      <c r="T135" s="7">
        <v>1E-3</v>
      </c>
      <c r="U135" s="7">
        <v>2.5000000000000001E-2</v>
      </c>
      <c r="V135" s="7">
        <v>38.953000000000003</v>
      </c>
    </row>
    <row r="136" spans="14:22" x14ac:dyDescent="0.35">
      <c r="N136" s="7">
        <v>62</v>
      </c>
      <c r="O136" s="7">
        <v>16</v>
      </c>
      <c r="P136" s="7">
        <v>10</v>
      </c>
      <c r="Q136" s="7">
        <v>0</v>
      </c>
      <c r="R136" s="8">
        <v>0.9607</v>
      </c>
      <c r="S136" s="7">
        <v>3.9E-2</v>
      </c>
      <c r="T136" s="7">
        <v>0</v>
      </c>
      <c r="U136" s="7">
        <v>1.6E-2</v>
      </c>
      <c r="V136" s="7">
        <v>43.014000000000003</v>
      </c>
    </row>
    <row r="137" spans="14:22" x14ac:dyDescent="0.35">
      <c r="N137" s="7">
        <v>65</v>
      </c>
      <c r="O137" s="7">
        <v>6</v>
      </c>
      <c r="P137" s="7">
        <v>3</v>
      </c>
      <c r="Q137" s="7">
        <v>0</v>
      </c>
      <c r="R137" s="8">
        <v>0.98029999999999995</v>
      </c>
      <c r="S137" s="7">
        <v>0.02</v>
      </c>
      <c r="T137" s="7">
        <v>0</v>
      </c>
      <c r="U137" s="7">
        <v>1.0999999999999999E-2</v>
      </c>
      <c r="V137" s="7">
        <v>44.290999999999997</v>
      </c>
    </row>
    <row r="138" spans="14:22" x14ac:dyDescent="0.35">
      <c r="N138" s="7">
        <v>68</v>
      </c>
      <c r="O138" s="7">
        <v>3</v>
      </c>
      <c r="P138" s="7">
        <v>3</v>
      </c>
      <c r="Q138" s="7">
        <v>0</v>
      </c>
      <c r="R138" s="8">
        <v>1</v>
      </c>
      <c r="S138" s="7">
        <v>0</v>
      </c>
      <c r="T138" s="7">
        <v>0</v>
      </c>
      <c r="U138" s="7">
        <v>0</v>
      </c>
      <c r="V138" s="7">
        <v>45.628</v>
      </c>
    </row>
    <row r="145" spans="13:22" x14ac:dyDescent="0.35">
      <c r="M145" t="s">
        <v>279</v>
      </c>
    </row>
    <row r="146" spans="13:22" ht="37.5" x14ac:dyDescent="0.35">
      <c r="N146" s="7" t="s">
        <v>160</v>
      </c>
      <c r="O146" s="7" t="s">
        <v>161</v>
      </c>
      <c r="P146" s="7" t="s">
        <v>162</v>
      </c>
      <c r="Q146" s="7" t="s">
        <v>163</v>
      </c>
      <c r="R146" s="7" t="s">
        <v>164</v>
      </c>
      <c r="S146" s="7" t="s">
        <v>165</v>
      </c>
      <c r="T146" s="7" t="s">
        <v>166</v>
      </c>
      <c r="U146" s="7" t="s">
        <v>167</v>
      </c>
      <c r="V146" s="7" t="s">
        <v>168</v>
      </c>
    </row>
    <row r="147" spans="13:22" x14ac:dyDescent="0.35">
      <c r="N147" s="7">
        <v>0</v>
      </c>
      <c r="O147" s="7">
        <v>160</v>
      </c>
      <c r="P147" s="7">
        <v>0</v>
      </c>
      <c r="Q147" s="7">
        <v>0</v>
      </c>
      <c r="R147" s="8">
        <v>0</v>
      </c>
      <c r="S147" s="7">
        <v>1</v>
      </c>
      <c r="T147" s="7">
        <v>0</v>
      </c>
      <c r="U147" s="7">
        <v>0</v>
      </c>
      <c r="V147" s="7">
        <v>0</v>
      </c>
    </row>
    <row r="148" spans="13:22" x14ac:dyDescent="0.35">
      <c r="N148" s="7">
        <v>2</v>
      </c>
      <c r="O148" s="7">
        <v>160</v>
      </c>
      <c r="P148" s="7">
        <v>0</v>
      </c>
      <c r="Q148" s="7">
        <v>0</v>
      </c>
      <c r="R148" s="8">
        <v>0</v>
      </c>
      <c r="S148" s="7">
        <v>1</v>
      </c>
      <c r="T148" s="7">
        <v>0</v>
      </c>
      <c r="U148" s="7">
        <v>0</v>
      </c>
      <c r="V148" s="7">
        <v>0</v>
      </c>
    </row>
    <row r="149" spans="13:22" x14ac:dyDescent="0.35">
      <c r="N149" s="7">
        <v>5</v>
      </c>
      <c r="O149" s="7">
        <v>160</v>
      </c>
      <c r="P149" s="7">
        <v>0</v>
      </c>
      <c r="Q149" s="7">
        <v>16</v>
      </c>
      <c r="R149" s="8">
        <v>0</v>
      </c>
      <c r="S149" s="7">
        <v>1</v>
      </c>
      <c r="T149" s="7">
        <v>0</v>
      </c>
      <c r="U149" s="7">
        <v>0</v>
      </c>
      <c r="V149" s="7">
        <v>0</v>
      </c>
    </row>
    <row r="150" spans="13:22" x14ac:dyDescent="0.35">
      <c r="N150" s="7">
        <v>8</v>
      </c>
      <c r="O150" s="7">
        <v>144</v>
      </c>
      <c r="P150" s="7">
        <v>0</v>
      </c>
      <c r="Q150" s="7">
        <v>1</v>
      </c>
      <c r="R150" s="8">
        <v>0</v>
      </c>
      <c r="S150" s="7">
        <v>1</v>
      </c>
      <c r="T150" s="7">
        <v>0</v>
      </c>
      <c r="U150" s="7">
        <v>0</v>
      </c>
      <c r="V150" s="7">
        <v>0</v>
      </c>
    </row>
    <row r="151" spans="13:22" x14ac:dyDescent="0.35">
      <c r="N151" s="7">
        <v>11</v>
      </c>
      <c r="O151" s="7">
        <v>143</v>
      </c>
      <c r="P151" s="7">
        <v>0</v>
      </c>
      <c r="Q151" s="7">
        <v>2</v>
      </c>
      <c r="R151" s="8">
        <v>0</v>
      </c>
      <c r="S151" s="7">
        <v>1</v>
      </c>
      <c r="T151" s="7">
        <v>0</v>
      </c>
      <c r="U151" s="7">
        <v>0</v>
      </c>
      <c r="V151" s="7">
        <v>0</v>
      </c>
    </row>
    <row r="152" spans="13:22" x14ac:dyDescent="0.35">
      <c r="N152" s="7">
        <v>14</v>
      </c>
      <c r="O152" s="7">
        <v>141</v>
      </c>
      <c r="P152" s="7">
        <v>1</v>
      </c>
      <c r="Q152" s="7">
        <v>4</v>
      </c>
      <c r="R152" s="8">
        <v>7.1000000000000004E-3</v>
      </c>
      <c r="S152" s="7">
        <v>0.99299999999999999</v>
      </c>
      <c r="T152" s="7">
        <v>0</v>
      </c>
      <c r="U152" s="7">
        <v>7.0000000000000001E-3</v>
      </c>
      <c r="V152" s="7">
        <v>9.9000000000000005E-2</v>
      </c>
    </row>
    <row r="153" spans="13:22" x14ac:dyDescent="0.35">
      <c r="N153" s="7">
        <v>17</v>
      </c>
      <c r="O153" s="7">
        <v>136</v>
      </c>
      <c r="P153" s="7">
        <v>4</v>
      </c>
      <c r="Q153" s="7">
        <v>4</v>
      </c>
      <c r="R153" s="8">
        <v>3.6299999999999999E-2</v>
      </c>
      <c r="S153" s="7">
        <v>0.96399999999999997</v>
      </c>
      <c r="T153" s="7">
        <v>0</v>
      </c>
      <c r="U153" s="7">
        <v>1.6E-2</v>
      </c>
      <c r="V153" s="7">
        <v>0.59599999999999997</v>
      </c>
    </row>
    <row r="154" spans="13:22" x14ac:dyDescent="0.35">
      <c r="N154" s="7">
        <v>20</v>
      </c>
      <c r="O154" s="7">
        <v>128</v>
      </c>
      <c r="P154" s="7">
        <v>0</v>
      </c>
      <c r="Q154" s="7">
        <v>4</v>
      </c>
      <c r="R154" s="8">
        <v>3.6299999999999999E-2</v>
      </c>
      <c r="S154" s="7">
        <v>0.96399999999999997</v>
      </c>
      <c r="T154" s="7">
        <v>0</v>
      </c>
      <c r="U154" s="7">
        <v>1.6E-2</v>
      </c>
      <c r="V154" s="7">
        <v>0.59599999999999997</v>
      </c>
    </row>
    <row r="155" spans="13:22" x14ac:dyDescent="0.35">
      <c r="N155" s="7">
        <v>23</v>
      </c>
      <c r="O155" s="7">
        <v>124</v>
      </c>
      <c r="P155" s="7">
        <v>5</v>
      </c>
      <c r="Q155" s="7">
        <v>0</v>
      </c>
      <c r="R155" s="8">
        <v>7.5200000000000003E-2</v>
      </c>
      <c r="S155" s="7">
        <v>0.92500000000000004</v>
      </c>
      <c r="T155" s="7">
        <v>1E-3</v>
      </c>
      <c r="U155" s="7">
        <v>2.3E-2</v>
      </c>
      <c r="V155" s="7">
        <v>1.49</v>
      </c>
    </row>
    <row r="156" spans="13:22" x14ac:dyDescent="0.35">
      <c r="N156" s="7">
        <v>26</v>
      </c>
      <c r="O156" s="7">
        <v>119</v>
      </c>
      <c r="P156" s="7">
        <v>3</v>
      </c>
      <c r="Q156" s="7">
        <v>1</v>
      </c>
      <c r="R156" s="8">
        <v>9.8500000000000004E-2</v>
      </c>
      <c r="S156" s="7">
        <v>0.90200000000000002</v>
      </c>
      <c r="T156" s="7">
        <v>1E-3</v>
      </c>
      <c r="U156" s="7">
        <v>2.5999999999999999E-2</v>
      </c>
      <c r="V156" s="7">
        <v>2.0960000000000001</v>
      </c>
    </row>
    <row r="157" spans="13:22" x14ac:dyDescent="0.35">
      <c r="N157" s="7">
        <v>29</v>
      </c>
      <c r="O157" s="7">
        <v>115</v>
      </c>
      <c r="P157" s="7">
        <v>4</v>
      </c>
      <c r="Q157" s="7">
        <v>0</v>
      </c>
      <c r="R157" s="8">
        <v>0.1298</v>
      </c>
      <c r="S157" s="7">
        <v>0.87</v>
      </c>
      <c r="T157" s="7">
        <v>1E-3</v>
      </c>
      <c r="U157" s="7">
        <v>2.9000000000000001E-2</v>
      </c>
      <c r="V157" s="7">
        <v>3.0049999999999999</v>
      </c>
    </row>
    <row r="158" spans="13:22" x14ac:dyDescent="0.35">
      <c r="N158" s="7">
        <v>32</v>
      </c>
      <c r="O158" s="7">
        <v>111</v>
      </c>
      <c r="P158" s="7">
        <v>8</v>
      </c>
      <c r="Q158" s="7">
        <v>0</v>
      </c>
      <c r="R158" s="8">
        <v>0.1925</v>
      </c>
      <c r="S158" s="7">
        <v>0.80700000000000005</v>
      </c>
      <c r="T158" s="7">
        <v>1E-3</v>
      </c>
      <c r="U158" s="7">
        <v>3.5000000000000003E-2</v>
      </c>
      <c r="V158" s="7">
        <v>5.0119999999999996</v>
      </c>
    </row>
    <row r="159" spans="13:22" x14ac:dyDescent="0.35">
      <c r="N159" s="7">
        <v>35</v>
      </c>
      <c r="O159" s="7">
        <v>103</v>
      </c>
      <c r="P159" s="7">
        <v>2</v>
      </c>
      <c r="Q159" s="7">
        <v>0</v>
      </c>
      <c r="R159" s="8">
        <v>0.2082</v>
      </c>
      <c r="S159" s="7">
        <v>0.79200000000000004</v>
      </c>
      <c r="T159" s="7">
        <v>1E-3</v>
      </c>
      <c r="U159" s="7">
        <v>3.5999999999999997E-2</v>
      </c>
      <c r="V159" s="7">
        <v>5.5609999999999999</v>
      </c>
    </row>
    <row r="160" spans="13:22" x14ac:dyDescent="0.35">
      <c r="N160" s="7">
        <v>38</v>
      </c>
      <c r="O160" s="7">
        <v>101</v>
      </c>
      <c r="P160" s="7">
        <v>6</v>
      </c>
      <c r="Q160" s="7">
        <v>0</v>
      </c>
      <c r="R160" s="8">
        <v>0.25530000000000003</v>
      </c>
      <c r="S160" s="7">
        <v>0.745</v>
      </c>
      <c r="T160" s="7">
        <v>1E-3</v>
      </c>
      <c r="U160" s="7">
        <v>3.7999999999999999E-2</v>
      </c>
      <c r="V160" s="7">
        <v>7.3479999999999999</v>
      </c>
    </row>
    <row r="161" spans="14:22" x14ac:dyDescent="0.35">
      <c r="N161" s="7">
        <v>41</v>
      </c>
      <c r="O161" s="7">
        <v>95</v>
      </c>
      <c r="P161" s="7">
        <v>11</v>
      </c>
      <c r="Q161" s="7">
        <v>0</v>
      </c>
      <c r="R161" s="8">
        <v>0.34150000000000003</v>
      </c>
      <c r="S161" s="7">
        <v>0.65900000000000003</v>
      </c>
      <c r="T161" s="7">
        <v>2E-3</v>
      </c>
      <c r="U161" s="7">
        <v>4.2000000000000003E-2</v>
      </c>
      <c r="V161" s="7">
        <v>10.884</v>
      </c>
    </row>
    <row r="162" spans="14:22" x14ac:dyDescent="0.35">
      <c r="N162" s="7">
        <v>44</v>
      </c>
      <c r="O162" s="7">
        <v>84</v>
      </c>
      <c r="P162" s="7">
        <v>13</v>
      </c>
      <c r="Q162" s="7">
        <v>0</v>
      </c>
      <c r="R162" s="8">
        <v>0.44340000000000002</v>
      </c>
      <c r="S162" s="7">
        <v>0.55700000000000005</v>
      </c>
      <c r="T162" s="7">
        <v>2E-3</v>
      </c>
      <c r="U162" s="7">
        <v>4.3999999999999997E-2</v>
      </c>
      <c r="V162" s="7">
        <v>15.368</v>
      </c>
    </row>
    <row r="163" spans="14:22" x14ac:dyDescent="0.35">
      <c r="N163" s="7">
        <v>47</v>
      </c>
      <c r="O163" s="7">
        <v>71</v>
      </c>
      <c r="P163" s="7">
        <v>15</v>
      </c>
      <c r="Q163" s="7">
        <v>0</v>
      </c>
      <c r="R163" s="8">
        <v>0.56100000000000005</v>
      </c>
      <c r="S163" s="7">
        <v>0.439</v>
      </c>
      <c r="T163" s="7">
        <v>2E-3</v>
      </c>
      <c r="U163" s="7">
        <v>4.3999999999999997E-2</v>
      </c>
      <c r="V163" s="7">
        <v>20.895</v>
      </c>
    </row>
    <row r="164" spans="14:22" x14ac:dyDescent="0.35">
      <c r="N164" s="7">
        <v>50</v>
      </c>
      <c r="O164" s="7">
        <v>56</v>
      </c>
      <c r="P164" s="7">
        <v>13</v>
      </c>
      <c r="Q164" s="7">
        <v>0</v>
      </c>
      <c r="R164" s="8">
        <v>0.66290000000000004</v>
      </c>
      <c r="S164" s="7">
        <v>0.33700000000000002</v>
      </c>
      <c r="T164" s="7">
        <v>2E-3</v>
      </c>
      <c r="U164" s="7">
        <v>4.2000000000000003E-2</v>
      </c>
      <c r="V164" s="7">
        <v>25.99</v>
      </c>
    </row>
    <row r="165" spans="14:22" x14ac:dyDescent="0.35">
      <c r="N165" s="7">
        <v>53</v>
      </c>
      <c r="O165" s="7">
        <v>43</v>
      </c>
      <c r="P165" s="7">
        <v>10</v>
      </c>
      <c r="Q165" s="7">
        <v>0</v>
      </c>
      <c r="R165" s="8">
        <v>0.74129999999999996</v>
      </c>
      <c r="S165" s="7">
        <v>0.25900000000000001</v>
      </c>
      <c r="T165" s="7">
        <v>2E-3</v>
      </c>
      <c r="U165" s="7">
        <v>3.9E-2</v>
      </c>
      <c r="V165" s="7">
        <v>30.145</v>
      </c>
    </row>
    <row r="166" spans="14:22" x14ac:dyDescent="0.35">
      <c r="N166" s="7">
        <v>56</v>
      </c>
      <c r="O166" s="7">
        <v>33</v>
      </c>
      <c r="P166" s="7">
        <v>9</v>
      </c>
      <c r="Q166" s="7">
        <v>0</v>
      </c>
      <c r="R166" s="8">
        <v>0.81189999999999996</v>
      </c>
      <c r="S166" s="7">
        <v>0.188</v>
      </c>
      <c r="T166" s="7">
        <v>1E-3</v>
      </c>
      <c r="U166" s="7">
        <v>3.5000000000000003E-2</v>
      </c>
      <c r="V166" s="7">
        <v>34.095999999999997</v>
      </c>
    </row>
    <row r="167" spans="14:22" x14ac:dyDescent="0.35">
      <c r="N167" s="7">
        <v>59</v>
      </c>
      <c r="O167" s="7">
        <v>24</v>
      </c>
      <c r="P167" s="7">
        <v>8</v>
      </c>
      <c r="Q167" s="7">
        <v>0</v>
      </c>
      <c r="R167" s="8">
        <v>0.87460000000000004</v>
      </c>
      <c r="S167" s="7">
        <v>0.125</v>
      </c>
      <c r="T167" s="7">
        <v>1E-3</v>
      </c>
      <c r="U167" s="7">
        <v>2.9000000000000001E-2</v>
      </c>
      <c r="V167" s="7">
        <v>37.795999999999999</v>
      </c>
    </row>
    <row r="168" spans="14:22" x14ac:dyDescent="0.35">
      <c r="N168" s="7">
        <v>62</v>
      </c>
      <c r="O168" s="7">
        <v>16</v>
      </c>
      <c r="P168" s="7">
        <v>8</v>
      </c>
      <c r="Q168" s="7">
        <v>0</v>
      </c>
      <c r="R168" s="8">
        <v>0.93730000000000002</v>
      </c>
      <c r="S168" s="7">
        <v>6.3E-2</v>
      </c>
      <c r="T168" s="7">
        <v>0</v>
      </c>
      <c r="U168" s="7">
        <v>2.1000000000000001E-2</v>
      </c>
      <c r="V168" s="7">
        <v>41.685000000000002</v>
      </c>
    </row>
    <row r="169" spans="14:22" x14ac:dyDescent="0.35">
      <c r="N169" s="7">
        <v>65</v>
      </c>
      <c r="O169" s="7">
        <v>8</v>
      </c>
      <c r="P169" s="7">
        <v>6</v>
      </c>
      <c r="Q169" s="7">
        <v>0</v>
      </c>
      <c r="R169" s="8">
        <v>0.98429999999999995</v>
      </c>
      <c r="S169" s="7">
        <v>1.6E-2</v>
      </c>
      <c r="T169" s="7">
        <v>0</v>
      </c>
      <c r="U169" s="7">
        <v>1.0999999999999999E-2</v>
      </c>
      <c r="V169" s="7">
        <v>44.741999999999997</v>
      </c>
    </row>
    <row r="170" spans="14:22" x14ac:dyDescent="0.35">
      <c r="N170" s="7">
        <v>68</v>
      </c>
      <c r="O170" s="7">
        <v>2</v>
      </c>
      <c r="P170" s="7">
        <v>1</v>
      </c>
      <c r="Q170" s="7">
        <v>0</v>
      </c>
      <c r="R170" s="8">
        <v>0.99219999999999997</v>
      </c>
      <c r="S170" s="7">
        <v>8.0000000000000002E-3</v>
      </c>
      <c r="T170" s="7">
        <v>0</v>
      </c>
      <c r="U170" s="7">
        <v>8.0000000000000002E-3</v>
      </c>
      <c r="V170" s="7">
        <v>45.274999999999999</v>
      </c>
    </row>
    <row r="171" spans="14:22" x14ac:dyDescent="0.35">
      <c r="N171" s="7">
        <v>71</v>
      </c>
      <c r="O171" s="7">
        <v>1</v>
      </c>
      <c r="P171" s="7">
        <v>0</v>
      </c>
      <c r="Q171" s="7">
        <v>0</v>
      </c>
      <c r="R171" s="8">
        <v>0.99219999999999997</v>
      </c>
      <c r="S171" s="7">
        <v>8.0000000000000002E-3</v>
      </c>
      <c r="T171" s="7">
        <v>0</v>
      </c>
      <c r="U171" s="7">
        <v>8.0000000000000002E-3</v>
      </c>
      <c r="V171" s="7">
        <v>45.274999999999999</v>
      </c>
    </row>
    <row r="172" spans="14:22" x14ac:dyDescent="0.35">
      <c r="N172" s="7">
        <v>74</v>
      </c>
      <c r="O172" s="7">
        <v>1</v>
      </c>
      <c r="P172" s="7">
        <v>1</v>
      </c>
      <c r="Q172" s="7">
        <v>0</v>
      </c>
      <c r="R172" s="8">
        <v>1</v>
      </c>
      <c r="S172" s="7">
        <v>0</v>
      </c>
      <c r="T172" s="7">
        <v>0</v>
      </c>
      <c r="U172" s="7">
        <v>0</v>
      </c>
      <c r="V172" s="7">
        <v>45.854999999999997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AF88"/>
  <sheetViews>
    <sheetView zoomScale="70" zoomScaleNormal="70" workbookViewId="0">
      <selection activeCell="U19" sqref="U19"/>
    </sheetView>
  </sheetViews>
  <sheetFormatPr defaultRowHeight="14.5" x14ac:dyDescent="0.35"/>
  <sheetData>
    <row r="3" spans="1:32" x14ac:dyDescent="0.35">
      <c r="A3" s="6" t="s">
        <v>155</v>
      </c>
      <c r="L3" s="6" t="s">
        <v>158</v>
      </c>
      <c r="W3" s="6" t="s">
        <v>159</v>
      </c>
    </row>
    <row r="5" spans="1:32" x14ac:dyDescent="0.35">
      <c r="A5" t="s">
        <v>270</v>
      </c>
      <c r="L5" t="s">
        <v>270</v>
      </c>
      <c r="W5" t="s">
        <v>270</v>
      </c>
    </row>
    <row r="6" spans="1:32" ht="37.5" x14ac:dyDescent="0.35">
      <c r="A6" s="7"/>
      <c r="B6" s="7" t="s">
        <v>160</v>
      </c>
      <c r="C6" s="7" t="s">
        <v>161</v>
      </c>
      <c r="D6" s="7" t="s">
        <v>162</v>
      </c>
      <c r="E6" s="7" t="s">
        <v>163</v>
      </c>
      <c r="F6" s="7" t="s">
        <v>164</v>
      </c>
      <c r="G6" s="7" t="s">
        <v>165</v>
      </c>
      <c r="H6" s="7" t="s">
        <v>166</v>
      </c>
      <c r="I6" s="7" t="s">
        <v>167</v>
      </c>
      <c r="J6" s="7" t="s">
        <v>168</v>
      </c>
      <c r="M6" s="7" t="s">
        <v>160</v>
      </c>
      <c r="N6" s="7" t="s">
        <v>161</v>
      </c>
      <c r="O6" s="7" t="s">
        <v>162</v>
      </c>
      <c r="P6" s="7" t="s">
        <v>163</v>
      </c>
      <c r="Q6" s="7" t="s">
        <v>164</v>
      </c>
      <c r="R6" s="7" t="s">
        <v>165</v>
      </c>
      <c r="S6" s="7" t="s">
        <v>166</v>
      </c>
      <c r="T6" s="7" t="s">
        <v>167</v>
      </c>
      <c r="U6" s="7" t="s">
        <v>168</v>
      </c>
      <c r="X6" s="7" t="s">
        <v>160</v>
      </c>
      <c r="Y6" s="7" t="s">
        <v>161</v>
      </c>
      <c r="Z6" s="7" t="s">
        <v>162</v>
      </c>
      <c r="AA6" s="7" t="s">
        <v>163</v>
      </c>
      <c r="AB6" s="7" t="s">
        <v>164</v>
      </c>
      <c r="AC6" s="7" t="s">
        <v>165</v>
      </c>
      <c r="AD6" s="7" t="s">
        <v>166</v>
      </c>
      <c r="AE6" s="7" t="s">
        <v>167</v>
      </c>
      <c r="AF6" s="7" t="s">
        <v>168</v>
      </c>
    </row>
    <row r="7" spans="1:32" x14ac:dyDescent="0.35">
      <c r="A7" s="7"/>
      <c r="B7" s="7">
        <v>0</v>
      </c>
      <c r="C7" s="7">
        <v>160</v>
      </c>
      <c r="D7" s="7">
        <v>0</v>
      </c>
      <c r="E7" s="7">
        <v>0</v>
      </c>
      <c r="F7" s="8">
        <v>0</v>
      </c>
      <c r="G7" s="7">
        <v>1</v>
      </c>
      <c r="H7" s="7">
        <v>0</v>
      </c>
      <c r="I7" s="7">
        <v>0</v>
      </c>
      <c r="J7" s="7">
        <v>0</v>
      </c>
      <c r="M7" s="7">
        <v>0</v>
      </c>
      <c r="N7" s="7">
        <v>160</v>
      </c>
      <c r="O7" s="7">
        <v>0</v>
      </c>
      <c r="P7" s="7">
        <v>0</v>
      </c>
      <c r="Q7" s="8">
        <v>0</v>
      </c>
      <c r="R7" s="7">
        <v>1</v>
      </c>
      <c r="S7" s="7">
        <v>0</v>
      </c>
      <c r="T7" s="7">
        <v>0</v>
      </c>
      <c r="U7" s="7">
        <v>0</v>
      </c>
      <c r="X7" s="7">
        <v>0</v>
      </c>
      <c r="Y7" s="7">
        <v>160</v>
      </c>
      <c r="Z7" s="7">
        <v>0</v>
      </c>
      <c r="AA7" s="7">
        <v>0</v>
      </c>
      <c r="AB7" s="8">
        <v>0</v>
      </c>
      <c r="AC7" s="7">
        <v>1</v>
      </c>
      <c r="AD7" s="7">
        <v>0</v>
      </c>
      <c r="AE7" s="7">
        <v>0</v>
      </c>
      <c r="AF7" s="7">
        <v>0</v>
      </c>
    </row>
    <row r="8" spans="1:32" x14ac:dyDescent="0.35">
      <c r="A8" s="7"/>
      <c r="B8" s="7">
        <v>2</v>
      </c>
      <c r="C8" s="7">
        <v>160</v>
      </c>
      <c r="D8" s="7">
        <v>0</v>
      </c>
      <c r="E8" s="7">
        <v>1</v>
      </c>
      <c r="F8" s="8">
        <v>0</v>
      </c>
      <c r="G8" s="7">
        <v>1</v>
      </c>
      <c r="H8" s="7">
        <v>0</v>
      </c>
      <c r="I8" s="7">
        <v>0</v>
      </c>
      <c r="J8" s="7">
        <v>0</v>
      </c>
      <c r="M8" s="7">
        <v>2</v>
      </c>
      <c r="N8" s="7">
        <v>160</v>
      </c>
      <c r="O8" s="7">
        <v>0</v>
      </c>
      <c r="P8" s="7">
        <v>4</v>
      </c>
      <c r="Q8" s="8">
        <v>0</v>
      </c>
      <c r="R8" s="7">
        <v>1</v>
      </c>
      <c r="S8" s="7">
        <v>0</v>
      </c>
      <c r="T8" s="7">
        <v>0</v>
      </c>
      <c r="U8" s="7">
        <v>0</v>
      </c>
      <c r="X8" s="7">
        <v>2</v>
      </c>
      <c r="Y8" s="7">
        <v>160</v>
      </c>
      <c r="Z8" s="7">
        <v>0</v>
      </c>
      <c r="AA8" s="7">
        <v>6</v>
      </c>
      <c r="AB8" s="8">
        <v>0</v>
      </c>
      <c r="AC8" s="7">
        <v>1</v>
      </c>
      <c r="AD8" s="7">
        <v>0</v>
      </c>
      <c r="AE8" s="7">
        <v>0</v>
      </c>
      <c r="AF8" s="7">
        <v>0</v>
      </c>
    </row>
    <row r="9" spans="1:32" x14ac:dyDescent="0.35">
      <c r="A9" s="7"/>
      <c r="B9" s="7">
        <v>4</v>
      </c>
      <c r="C9" s="7">
        <v>159</v>
      </c>
      <c r="D9" s="7">
        <v>0</v>
      </c>
      <c r="E9" s="7">
        <v>3</v>
      </c>
      <c r="F9" s="8">
        <v>0</v>
      </c>
      <c r="G9" s="7">
        <v>1</v>
      </c>
      <c r="H9" s="7">
        <v>0</v>
      </c>
      <c r="I9" s="7">
        <v>0</v>
      </c>
      <c r="J9" s="7">
        <v>0</v>
      </c>
      <c r="M9" s="7">
        <v>4</v>
      </c>
      <c r="N9" s="7">
        <v>156</v>
      </c>
      <c r="O9" s="7">
        <v>0</v>
      </c>
      <c r="P9" s="7">
        <v>7</v>
      </c>
      <c r="Q9" s="8">
        <v>0</v>
      </c>
      <c r="R9" s="7">
        <v>1</v>
      </c>
      <c r="S9" s="7">
        <v>0</v>
      </c>
      <c r="T9" s="7">
        <v>0</v>
      </c>
      <c r="U9" s="7">
        <v>0</v>
      </c>
      <c r="X9" s="7">
        <v>4</v>
      </c>
      <c r="Y9" s="7">
        <v>154</v>
      </c>
      <c r="Z9" s="7">
        <v>0</v>
      </c>
      <c r="AA9" s="7">
        <v>6</v>
      </c>
      <c r="AB9" s="8">
        <v>0</v>
      </c>
      <c r="AC9" s="7">
        <v>1</v>
      </c>
      <c r="AD9" s="7">
        <v>0</v>
      </c>
      <c r="AE9" s="7">
        <v>0</v>
      </c>
      <c r="AF9" s="7">
        <v>0</v>
      </c>
    </row>
    <row r="10" spans="1:32" x14ac:dyDescent="0.35">
      <c r="A10" s="7"/>
      <c r="B10" s="7">
        <v>6</v>
      </c>
      <c r="C10" s="7">
        <v>156</v>
      </c>
      <c r="D10" s="7">
        <v>0</v>
      </c>
      <c r="E10" s="7">
        <v>21</v>
      </c>
      <c r="F10" s="8">
        <v>0</v>
      </c>
      <c r="G10" s="7">
        <v>1</v>
      </c>
      <c r="H10" s="7">
        <v>0</v>
      </c>
      <c r="I10" s="7">
        <v>0</v>
      </c>
      <c r="J10" s="7">
        <v>0</v>
      </c>
      <c r="M10" s="7">
        <v>6</v>
      </c>
      <c r="N10" s="7">
        <v>149</v>
      </c>
      <c r="O10" s="7">
        <v>1</v>
      </c>
      <c r="P10" s="7">
        <v>6</v>
      </c>
      <c r="Q10" s="8">
        <v>6.7000000000000002E-3</v>
      </c>
      <c r="R10" s="7">
        <v>0.99299999999999999</v>
      </c>
      <c r="S10" s="7">
        <v>0</v>
      </c>
      <c r="T10" s="7">
        <v>7.0000000000000001E-3</v>
      </c>
      <c r="U10" s="7">
        <v>0.04</v>
      </c>
      <c r="X10" s="7">
        <v>6</v>
      </c>
      <c r="Y10" s="7">
        <v>148</v>
      </c>
      <c r="Z10" s="7">
        <v>3</v>
      </c>
      <c r="AA10" s="7">
        <v>6</v>
      </c>
      <c r="AB10" s="8">
        <v>2.0299999999999999E-2</v>
      </c>
      <c r="AC10" s="7">
        <v>0.98</v>
      </c>
      <c r="AD10" s="7">
        <v>0</v>
      </c>
      <c r="AE10" s="7">
        <v>1.2E-2</v>
      </c>
      <c r="AF10" s="7">
        <v>0.122</v>
      </c>
    </row>
    <row r="11" spans="1:32" x14ac:dyDescent="0.35">
      <c r="A11" s="7"/>
      <c r="B11" s="7">
        <v>8</v>
      </c>
      <c r="C11" s="7">
        <v>135</v>
      </c>
      <c r="D11" s="7">
        <v>0</v>
      </c>
      <c r="E11" s="7">
        <v>32</v>
      </c>
      <c r="F11" s="8">
        <v>0</v>
      </c>
      <c r="G11" s="7">
        <v>1</v>
      </c>
      <c r="H11" s="7">
        <v>0</v>
      </c>
      <c r="I11" s="7">
        <v>0</v>
      </c>
      <c r="J11" s="7">
        <v>0</v>
      </c>
      <c r="M11" s="7">
        <v>8</v>
      </c>
      <c r="N11" s="7">
        <v>142</v>
      </c>
      <c r="O11" s="7">
        <v>3</v>
      </c>
      <c r="P11" s="7">
        <v>11</v>
      </c>
      <c r="Q11" s="8">
        <v>2.7699999999999999E-2</v>
      </c>
      <c r="R11" s="7">
        <v>0.97199999999999998</v>
      </c>
      <c r="S11" s="7">
        <v>0</v>
      </c>
      <c r="T11" s="7">
        <v>1.4E-2</v>
      </c>
      <c r="U11" s="7">
        <v>0.20799999999999999</v>
      </c>
      <c r="X11" s="7">
        <v>8</v>
      </c>
      <c r="Y11" s="7">
        <v>139</v>
      </c>
      <c r="Z11" s="7">
        <v>1</v>
      </c>
      <c r="AA11" s="7">
        <v>18</v>
      </c>
      <c r="AB11" s="8">
        <v>2.7300000000000001E-2</v>
      </c>
      <c r="AC11" s="7">
        <v>0.97299999999999998</v>
      </c>
      <c r="AD11" s="7">
        <v>0</v>
      </c>
      <c r="AE11" s="7">
        <v>1.2999999999999999E-2</v>
      </c>
      <c r="AF11" s="7">
        <v>0.17799999999999999</v>
      </c>
    </row>
    <row r="12" spans="1:32" x14ac:dyDescent="0.35">
      <c r="A12" s="7"/>
      <c r="B12" s="7">
        <v>10</v>
      </c>
      <c r="C12" s="7">
        <v>103</v>
      </c>
      <c r="D12" s="7">
        <v>0</v>
      </c>
      <c r="E12" s="7">
        <v>28</v>
      </c>
      <c r="F12" s="8">
        <v>0</v>
      </c>
      <c r="G12" s="7">
        <v>1</v>
      </c>
      <c r="H12" s="7">
        <v>0</v>
      </c>
      <c r="I12" s="7">
        <v>0</v>
      </c>
      <c r="J12" s="7">
        <v>0</v>
      </c>
      <c r="M12" s="7">
        <v>10</v>
      </c>
      <c r="N12" s="7">
        <v>128</v>
      </c>
      <c r="O12" s="7">
        <v>6</v>
      </c>
      <c r="P12" s="7">
        <v>13</v>
      </c>
      <c r="Q12" s="8">
        <v>7.3300000000000004E-2</v>
      </c>
      <c r="R12" s="7">
        <v>0.92700000000000005</v>
      </c>
      <c r="S12" s="7">
        <v>0</v>
      </c>
      <c r="T12" s="7">
        <v>2.1999999999999999E-2</v>
      </c>
      <c r="U12" s="7">
        <v>0.66400000000000003</v>
      </c>
      <c r="X12" s="7">
        <v>10</v>
      </c>
      <c r="Y12" s="7">
        <v>120</v>
      </c>
      <c r="Z12" s="7">
        <v>2</v>
      </c>
      <c r="AA12" s="7">
        <v>21</v>
      </c>
      <c r="AB12" s="8">
        <v>4.3499999999999997E-2</v>
      </c>
      <c r="AC12" s="7">
        <v>0.95599999999999996</v>
      </c>
      <c r="AD12" s="7">
        <v>0</v>
      </c>
      <c r="AE12" s="7">
        <v>1.7000000000000001E-2</v>
      </c>
      <c r="AF12" s="7">
        <v>0.34</v>
      </c>
    </row>
    <row r="13" spans="1:32" x14ac:dyDescent="0.35">
      <c r="A13" s="7"/>
      <c r="B13" s="7">
        <v>12</v>
      </c>
      <c r="C13" s="7">
        <v>75</v>
      </c>
      <c r="D13" s="7">
        <v>5</v>
      </c>
      <c r="E13" s="7">
        <v>7</v>
      </c>
      <c r="F13" s="8">
        <v>6.6699999999999995E-2</v>
      </c>
      <c r="G13" s="7">
        <v>0.93300000000000005</v>
      </c>
      <c r="H13" s="7">
        <v>1E-3</v>
      </c>
      <c r="I13" s="7">
        <v>2.9000000000000001E-2</v>
      </c>
      <c r="J13" s="7">
        <v>0.8</v>
      </c>
      <c r="M13" s="7">
        <v>12</v>
      </c>
      <c r="N13" s="7">
        <v>109</v>
      </c>
      <c r="O13" s="7">
        <v>4</v>
      </c>
      <c r="P13" s="7">
        <v>2</v>
      </c>
      <c r="Q13" s="8">
        <v>0.10730000000000001</v>
      </c>
      <c r="R13" s="7">
        <v>0.89300000000000002</v>
      </c>
      <c r="S13" s="7">
        <v>1E-3</v>
      </c>
      <c r="T13" s="7">
        <v>2.7E-2</v>
      </c>
      <c r="U13" s="7">
        <v>1.0720000000000001</v>
      </c>
      <c r="X13" s="7">
        <v>12</v>
      </c>
      <c r="Y13" s="7">
        <v>97</v>
      </c>
      <c r="Z13" s="7">
        <v>2</v>
      </c>
      <c r="AA13" s="7">
        <v>4</v>
      </c>
      <c r="AB13" s="8">
        <v>6.3299999999999995E-2</v>
      </c>
      <c r="AC13" s="7">
        <v>0.93700000000000006</v>
      </c>
      <c r="AD13" s="7">
        <v>0</v>
      </c>
      <c r="AE13" s="7">
        <v>2.1999999999999999E-2</v>
      </c>
      <c r="AF13" s="7">
        <v>0.57699999999999996</v>
      </c>
    </row>
    <row r="14" spans="1:32" x14ac:dyDescent="0.35">
      <c r="A14" s="7"/>
      <c r="B14" s="7">
        <v>14</v>
      </c>
      <c r="C14" s="7">
        <v>63</v>
      </c>
      <c r="D14" s="7">
        <v>6</v>
      </c>
      <c r="E14" s="7">
        <v>1</v>
      </c>
      <c r="F14" s="8">
        <v>0.15559999999999999</v>
      </c>
      <c r="G14" s="7">
        <v>0.84399999999999997</v>
      </c>
      <c r="H14" s="7">
        <v>2E-3</v>
      </c>
      <c r="I14" s="7">
        <v>4.2999999999999997E-2</v>
      </c>
      <c r="J14" s="7">
        <v>2.044</v>
      </c>
      <c r="M14" s="7">
        <v>14</v>
      </c>
      <c r="N14" s="7">
        <v>103</v>
      </c>
      <c r="O14" s="7">
        <v>9</v>
      </c>
      <c r="P14" s="7">
        <v>2</v>
      </c>
      <c r="Q14" s="8">
        <v>0.18529999999999999</v>
      </c>
      <c r="R14" s="7">
        <v>0.81499999999999995</v>
      </c>
      <c r="S14" s="7">
        <v>1E-3</v>
      </c>
      <c r="T14" s="7">
        <v>3.5000000000000003E-2</v>
      </c>
      <c r="U14" s="7">
        <v>2.1640000000000001</v>
      </c>
      <c r="X14" s="7">
        <v>14</v>
      </c>
      <c r="Y14" s="7">
        <v>91</v>
      </c>
      <c r="Z14" s="7">
        <v>2</v>
      </c>
      <c r="AA14" s="7">
        <v>4</v>
      </c>
      <c r="AB14" s="8">
        <v>8.3799999999999999E-2</v>
      </c>
      <c r="AC14" s="7">
        <v>0.91600000000000004</v>
      </c>
      <c r="AD14" s="7">
        <v>1E-3</v>
      </c>
      <c r="AE14" s="7">
        <v>2.5999999999999999E-2</v>
      </c>
      <c r="AF14" s="7">
        <v>0.86499999999999999</v>
      </c>
    </row>
    <row r="15" spans="1:32" x14ac:dyDescent="0.35">
      <c r="A15" s="7"/>
      <c r="B15" s="7">
        <v>16</v>
      </c>
      <c r="C15" s="7">
        <v>56</v>
      </c>
      <c r="D15" s="7">
        <v>7</v>
      </c>
      <c r="E15" s="7">
        <v>0</v>
      </c>
      <c r="F15" s="8">
        <v>0.2611</v>
      </c>
      <c r="G15" s="7">
        <v>0.73899999999999999</v>
      </c>
      <c r="H15" s="7">
        <v>3.0000000000000001E-3</v>
      </c>
      <c r="I15" s="7">
        <v>5.2999999999999999E-2</v>
      </c>
      <c r="J15" s="7">
        <v>3.7330000000000001</v>
      </c>
      <c r="M15" s="7">
        <v>16</v>
      </c>
      <c r="N15" s="7">
        <v>92</v>
      </c>
      <c r="O15" s="7">
        <v>7</v>
      </c>
      <c r="P15" s="7">
        <v>4</v>
      </c>
      <c r="Q15" s="8">
        <v>0.24729999999999999</v>
      </c>
      <c r="R15" s="7">
        <v>0.753</v>
      </c>
      <c r="S15" s="7">
        <v>2E-3</v>
      </c>
      <c r="T15" s="7">
        <v>0.04</v>
      </c>
      <c r="U15" s="7">
        <v>3.1560000000000001</v>
      </c>
      <c r="X15" s="7">
        <v>16</v>
      </c>
      <c r="Y15" s="7">
        <v>85</v>
      </c>
      <c r="Z15" s="7">
        <v>1</v>
      </c>
      <c r="AA15" s="7">
        <v>4</v>
      </c>
      <c r="AB15" s="8">
        <v>9.4600000000000004E-2</v>
      </c>
      <c r="AC15" s="7">
        <v>0.90500000000000003</v>
      </c>
      <c r="AD15" s="7">
        <v>1E-3</v>
      </c>
      <c r="AE15" s="7">
        <v>2.8000000000000001E-2</v>
      </c>
      <c r="AF15" s="7">
        <v>1.0369999999999999</v>
      </c>
    </row>
    <row r="16" spans="1:32" x14ac:dyDescent="0.35">
      <c r="A16" s="7"/>
      <c r="B16" s="7">
        <v>18</v>
      </c>
      <c r="C16" s="7">
        <v>49</v>
      </c>
      <c r="D16" s="7">
        <v>11</v>
      </c>
      <c r="E16" s="7">
        <v>0</v>
      </c>
      <c r="F16" s="8">
        <v>0.42699999999999999</v>
      </c>
      <c r="G16" s="7">
        <v>0.57299999999999995</v>
      </c>
      <c r="H16" s="7">
        <v>4.0000000000000001E-3</v>
      </c>
      <c r="I16" s="7">
        <v>0.06</v>
      </c>
      <c r="J16" s="7">
        <v>6.7190000000000003</v>
      </c>
      <c r="M16" s="7">
        <v>18</v>
      </c>
      <c r="N16" s="7">
        <v>81</v>
      </c>
      <c r="O16" s="7">
        <v>11</v>
      </c>
      <c r="P16" s="7">
        <v>2</v>
      </c>
      <c r="Q16" s="8">
        <v>0.34949999999999998</v>
      </c>
      <c r="R16" s="7">
        <v>0.65100000000000002</v>
      </c>
      <c r="S16" s="7">
        <v>2E-3</v>
      </c>
      <c r="T16" s="7">
        <v>4.4999999999999998E-2</v>
      </c>
      <c r="U16" s="7">
        <v>4.9960000000000004</v>
      </c>
      <c r="X16" s="7">
        <v>18</v>
      </c>
      <c r="Y16" s="7">
        <v>80</v>
      </c>
      <c r="Z16" s="7">
        <v>5</v>
      </c>
      <c r="AA16" s="7">
        <v>2</v>
      </c>
      <c r="AB16" s="8">
        <v>0.1512</v>
      </c>
      <c r="AC16" s="7">
        <v>0.84899999999999998</v>
      </c>
      <c r="AD16" s="7">
        <v>1E-3</v>
      </c>
      <c r="AE16" s="7">
        <v>3.5999999999999997E-2</v>
      </c>
      <c r="AF16" s="7">
        <v>2.056</v>
      </c>
    </row>
    <row r="17" spans="1:32" x14ac:dyDescent="0.35">
      <c r="A17" s="7"/>
      <c r="B17" s="7">
        <v>20</v>
      </c>
      <c r="C17" s="7">
        <v>38</v>
      </c>
      <c r="D17" s="7">
        <v>6</v>
      </c>
      <c r="E17" s="7">
        <v>0</v>
      </c>
      <c r="F17" s="8">
        <v>0.51749999999999996</v>
      </c>
      <c r="G17" s="7">
        <v>0.48299999999999998</v>
      </c>
      <c r="H17" s="7">
        <v>4.0000000000000001E-3</v>
      </c>
      <c r="I17" s="7">
        <v>6.0999999999999999E-2</v>
      </c>
      <c r="J17" s="7">
        <v>8.5289999999999999</v>
      </c>
      <c r="M17" s="7">
        <v>20</v>
      </c>
      <c r="N17" s="7">
        <v>68</v>
      </c>
      <c r="O17" s="7">
        <v>13</v>
      </c>
      <c r="P17" s="7">
        <v>0</v>
      </c>
      <c r="Q17" s="8">
        <v>0.47389999999999999</v>
      </c>
      <c r="R17" s="7">
        <v>0.52600000000000002</v>
      </c>
      <c r="S17" s="7">
        <v>2E-3</v>
      </c>
      <c r="T17" s="7">
        <v>4.8000000000000001E-2</v>
      </c>
      <c r="U17" s="7">
        <v>7.4829999999999997</v>
      </c>
      <c r="X17" s="7">
        <v>20</v>
      </c>
      <c r="Y17" s="7">
        <v>73</v>
      </c>
      <c r="Z17" s="7">
        <v>8</v>
      </c>
      <c r="AA17" s="7">
        <v>0</v>
      </c>
      <c r="AB17" s="8">
        <v>0.2442</v>
      </c>
      <c r="AC17" s="7">
        <v>0.75600000000000001</v>
      </c>
      <c r="AD17" s="7">
        <v>2E-3</v>
      </c>
      <c r="AE17" s="7">
        <v>4.3999999999999997E-2</v>
      </c>
      <c r="AF17" s="7">
        <v>3.9159999999999999</v>
      </c>
    </row>
    <row r="18" spans="1:32" x14ac:dyDescent="0.35">
      <c r="A18" s="7"/>
      <c r="B18" s="7">
        <v>22</v>
      </c>
      <c r="C18" s="7">
        <v>32</v>
      </c>
      <c r="D18" s="7">
        <v>16</v>
      </c>
      <c r="E18" s="7">
        <v>0</v>
      </c>
      <c r="F18" s="8">
        <v>0.75870000000000004</v>
      </c>
      <c r="G18" s="7">
        <v>0.24099999999999999</v>
      </c>
      <c r="H18" s="7">
        <v>3.0000000000000001E-3</v>
      </c>
      <c r="I18" s="7">
        <v>5.1999999999999998E-2</v>
      </c>
      <c r="J18" s="7">
        <v>13.837</v>
      </c>
      <c r="M18" s="7">
        <v>22</v>
      </c>
      <c r="N18" s="7">
        <v>55</v>
      </c>
      <c r="O18" s="7">
        <v>21</v>
      </c>
      <c r="P18" s="7">
        <v>0</v>
      </c>
      <c r="Q18" s="8">
        <v>0.67469999999999997</v>
      </c>
      <c r="R18" s="7">
        <v>0.32500000000000001</v>
      </c>
      <c r="S18" s="7">
        <v>2E-3</v>
      </c>
      <c r="T18" s="7">
        <v>4.4999999999999998E-2</v>
      </c>
      <c r="U18" s="7">
        <v>11.903</v>
      </c>
      <c r="X18" s="7">
        <v>22</v>
      </c>
      <c r="Y18" s="7">
        <v>65</v>
      </c>
      <c r="Z18" s="7">
        <v>6</v>
      </c>
      <c r="AA18" s="7">
        <v>0</v>
      </c>
      <c r="AB18" s="8">
        <v>0.314</v>
      </c>
      <c r="AC18" s="7">
        <v>0.68600000000000005</v>
      </c>
      <c r="AD18" s="7">
        <v>2E-3</v>
      </c>
      <c r="AE18" s="7">
        <v>4.9000000000000002E-2</v>
      </c>
      <c r="AF18" s="7">
        <v>5.4509999999999996</v>
      </c>
    </row>
    <row r="19" spans="1:32" x14ac:dyDescent="0.35">
      <c r="A19" s="7"/>
      <c r="B19" s="7">
        <v>24</v>
      </c>
      <c r="C19" s="7">
        <v>16</v>
      </c>
      <c r="D19" s="7">
        <v>5</v>
      </c>
      <c r="E19" s="7">
        <v>0</v>
      </c>
      <c r="F19" s="8">
        <v>0.83409999999999995</v>
      </c>
      <c r="G19" s="7">
        <v>0.16600000000000001</v>
      </c>
      <c r="H19" s="7">
        <v>2E-3</v>
      </c>
      <c r="I19" s="7">
        <v>4.5999999999999999E-2</v>
      </c>
      <c r="J19" s="7">
        <v>15.646000000000001</v>
      </c>
      <c r="M19" s="7">
        <v>24</v>
      </c>
      <c r="N19" s="7">
        <v>34</v>
      </c>
      <c r="O19" s="7">
        <v>14</v>
      </c>
      <c r="P19" s="7">
        <v>0</v>
      </c>
      <c r="Q19" s="8">
        <v>0.80869999999999997</v>
      </c>
      <c r="R19" s="7">
        <v>0.191</v>
      </c>
      <c r="S19" s="7">
        <v>1E-3</v>
      </c>
      <c r="T19" s="7">
        <v>3.7999999999999999E-2</v>
      </c>
      <c r="U19" s="7">
        <v>15.117000000000001</v>
      </c>
      <c r="X19" s="7">
        <v>24</v>
      </c>
      <c r="Y19" s="7">
        <v>59</v>
      </c>
      <c r="Z19" s="7">
        <v>22</v>
      </c>
      <c r="AA19" s="7">
        <v>0</v>
      </c>
      <c r="AB19" s="8">
        <v>0.56979999999999997</v>
      </c>
      <c r="AC19" s="7">
        <v>0.43</v>
      </c>
      <c r="AD19" s="7">
        <v>3.0000000000000001E-3</v>
      </c>
      <c r="AE19" s="7">
        <v>5.2999999999999999E-2</v>
      </c>
      <c r="AF19" s="7">
        <v>11.59</v>
      </c>
    </row>
    <row r="20" spans="1:32" x14ac:dyDescent="0.35">
      <c r="A20" s="7"/>
      <c r="B20" s="7">
        <v>26</v>
      </c>
      <c r="C20" s="7">
        <v>11</v>
      </c>
      <c r="D20" s="7">
        <v>5</v>
      </c>
      <c r="E20" s="7">
        <v>0</v>
      </c>
      <c r="F20" s="8">
        <v>0.90949999999999998</v>
      </c>
      <c r="G20" s="7">
        <v>0.09</v>
      </c>
      <c r="H20" s="7">
        <v>1E-3</v>
      </c>
      <c r="I20" s="7">
        <v>3.5000000000000003E-2</v>
      </c>
      <c r="J20" s="7">
        <v>17.606000000000002</v>
      </c>
      <c r="M20" s="7">
        <v>26</v>
      </c>
      <c r="N20" s="7">
        <v>20</v>
      </c>
      <c r="O20" s="7">
        <v>10</v>
      </c>
      <c r="P20" s="7">
        <v>0</v>
      </c>
      <c r="Q20" s="8">
        <v>0.90429999999999999</v>
      </c>
      <c r="R20" s="7">
        <v>9.6000000000000002E-2</v>
      </c>
      <c r="S20" s="7">
        <v>1E-3</v>
      </c>
      <c r="T20" s="7">
        <v>2.9000000000000001E-2</v>
      </c>
      <c r="U20" s="7">
        <v>17.603999999999999</v>
      </c>
      <c r="X20" s="7">
        <v>26</v>
      </c>
      <c r="Y20" s="7">
        <v>37</v>
      </c>
      <c r="Z20" s="7">
        <v>17</v>
      </c>
      <c r="AA20" s="7">
        <v>0</v>
      </c>
      <c r="AB20" s="8">
        <v>0.76749999999999996</v>
      </c>
      <c r="AC20" s="7">
        <v>0.23300000000000001</v>
      </c>
      <c r="AD20" s="7">
        <v>2E-3</v>
      </c>
      <c r="AE20" s="7">
        <v>4.4999999999999998E-2</v>
      </c>
      <c r="AF20" s="7">
        <v>16.73</v>
      </c>
    </row>
    <row r="21" spans="1:32" x14ac:dyDescent="0.35">
      <c r="A21" s="7"/>
      <c r="B21" s="7">
        <v>28</v>
      </c>
      <c r="C21" s="7">
        <v>6</v>
      </c>
      <c r="D21" s="7">
        <v>4</v>
      </c>
      <c r="E21" s="7">
        <v>0</v>
      </c>
      <c r="F21" s="8">
        <v>0.9698</v>
      </c>
      <c r="G21" s="7">
        <v>0.03</v>
      </c>
      <c r="H21" s="7">
        <v>0</v>
      </c>
      <c r="I21" s="7">
        <v>2.1000000000000001E-2</v>
      </c>
      <c r="J21" s="7">
        <v>19.295000000000002</v>
      </c>
      <c r="M21" s="7">
        <v>28</v>
      </c>
      <c r="N21" s="7">
        <v>10</v>
      </c>
      <c r="O21" s="7">
        <v>7</v>
      </c>
      <c r="P21" s="7">
        <v>0</v>
      </c>
      <c r="Q21" s="8">
        <v>0.97130000000000005</v>
      </c>
      <c r="R21" s="7">
        <v>2.9000000000000001E-2</v>
      </c>
      <c r="S21" s="7">
        <v>0</v>
      </c>
      <c r="T21" s="7">
        <v>1.6E-2</v>
      </c>
      <c r="U21" s="7">
        <v>19.478999999999999</v>
      </c>
      <c r="X21" s="7">
        <v>28</v>
      </c>
      <c r="Y21" s="7">
        <v>20</v>
      </c>
      <c r="Z21" s="7">
        <v>10</v>
      </c>
      <c r="AA21" s="7">
        <v>0</v>
      </c>
      <c r="AB21" s="8">
        <v>0.88370000000000004</v>
      </c>
      <c r="AC21" s="7">
        <v>0.11600000000000001</v>
      </c>
      <c r="AD21" s="7">
        <v>1E-3</v>
      </c>
      <c r="AE21" s="7">
        <v>3.5000000000000003E-2</v>
      </c>
      <c r="AF21" s="7">
        <v>19.984999999999999</v>
      </c>
    </row>
    <row r="22" spans="1:32" x14ac:dyDescent="0.35">
      <c r="A22" s="7"/>
      <c r="B22" s="7">
        <v>30</v>
      </c>
      <c r="C22" s="7">
        <v>2</v>
      </c>
      <c r="D22" s="7">
        <v>2</v>
      </c>
      <c r="E22" s="7">
        <v>0</v>
      </c>
      <c r="F22" s="8">
        <v>1</v>
      </c>
      <c r="G22" s="7">
        <v>0</v>
      </c>
      <c r="H22" s="7">
        <v>0</v>
      </c>
      <c r="I22" s="7">
        <v>0</v>
      </c>
      <c r="J22" s="7">
        <v>20.2</v>
      </c>
      <c r="M22" s="7">
        <v>30</v>
      </c>
      <c r="N22" s="7">
        <v>3</v>
      </c>
      <c r="O22" s="7">
        <v>3</v>
      </c>
      <c r="P22" s="7">
        <v>0</v>
      </c>
      <c r="Q22" s="8">
        <v>1</v>
      </c>
      <c r="R22" s="7">
        <v>0</v>
      </c>
      <c r="S22" s="7">
        <v>0</v>
      </c>
      <c r="T22" s="7">
        <v>0</v>
      </c>
      <c r="U22" s="7">
        <v>20.34</v>
      </c>
      <c r="X22" s="7">
        <v>30</v>
      </c>
      <c r="Y22" s="7">
        <v>10</v>
      </c>
      <c r="Z22" s="7">
        <v>6</v>
      </c>
      <c r="AA22" s="7">
        <v>0</v>
      </c>
      <c r="AB22" s="8">
        <v>0.95350000000000001</v>
      </c>
      <c r="AC22" s="7">
        <v>4.7E-2</v>
      </c>
      <c r="AD22" s="7">
        <v>1E-3</v>
      </c>
      <c r="AE22" s="7">
        <v>2.3E-2</v>
      </c>
      <c r="AF22" s="7">
        <v>22.077999999999999</v>
      </c>
    </row>
    <row r="23" spans="1:32" x14ac:dyDescent="0.35">
      <c r="A23" s="7"/>
      <c r="B23" s="7"/>
      <c r="C23" s="7"/>
      <c r="D23" s="7"/>
      <c r="E23" s="7"/>
      <c r="F23" s="8"/>
      <c r="G23" s="7"/>
      <c r="H23" s="7"/>
      <c r="I23" s="7"/>
      <c r="J23" s="7"/>
      <c r="M23" s="7"/>
      <c r="N23" s="7"/>
      <c r="O23" s="7"/>
      <c r="P23" s="7"/>
      <c r="Q23" s="8"/>
      <c r="R23" s="7"/>
      <c r="S23" s="7"/>
      <c r="T23" s="7"/>
      <c r="U23" s="7"/>
      <c r="X23" s="7">
        <v>32</v>
      </c>
      <c r="Y23" s="7">
        <v>4</v>
      </c>
      <c r="Z23" s="7">
        <v>3</v>
      </c>
      <c r="AA23" s="7">
        <v>0</v>
      </c>
      <c r="AB23" s="8">
        <v>0.98839999999999995</v>
      </c>
      <c r="AC23" s="7">
        <v>1.2E-2</v>
      </c>
      <c r="AD23" s="7">
        <v>0</v>
      </c>
      <c r="AE23" s="7">
        <v>1.2E-2</v>
      </c>
      <c r="AF23" s="7">
        <v>23.195</v>
      </c>
    </row>
    <row r="24" spans="1:32" x14ac:dyDescent="0.35">
      <c r="A24" s="7"/>
      <c r="B24" s="7"/>
      <c r="C24" s="7"/>
      <c r="D24" s="7"/>
      <c r="E24" s="8"/>
      <c r="F24" s="7"/>
      <c r="G24" s="7"/>
      <c r="H24" s="7"/>
      <c r="I24" s="7"/>
      <c r="J24" s="7"/>
      <c r="M24" s="7"/>
      <c r="N24" s="7"/>
      <c r="O24" s="7"/>
      <c r="P24" s="7"/>
      <c r="Q24" s="8"/>
      <c r="R24" s="7"/>
      <c r="S24" s="7"/>
      <c r="T24" s="7"/>
      <c r="U24" s="7"/>
      <c r="X24" s="7">
        <v>34</v>
      </c>
      <c r="Y24" s="7">
        <v>1</v>
      </c>
      <c r="Z24" s="7">
        <v>1</v>
      </c>
      <c r="AA24" s="7">
        <v>0</v>
      </c>
      <c r="AB24" s="8">
        <v>1</v>
      </c>
      <c r="AC24" s="7">
        <v>0</v>
      </c>
      <c r="AD24" s="7">
        <v>0</v>
      </c>
      <c r="AE24" s="7">
        <v>0</v>
      </c>
      <c r="AF24" s="7">
        <v>23.59</v>
      </c>
    </row>
    <row r="25" spans="1:32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M25" s="7"/>
      <c r="N25" s="7"/>
      <c r="O25" s="7"/>
      <c r="P25" s="7"/>
      <c r="Q25" s="7"/>
      <c r="R25" s="7"/>
      <c r="S25" s="7"/>
      <c r="T25" s="7"/>
      <c r="U25" s="7"/>
      <c r="X25" s="7"/>
      <c r="Y25" s="7"/>
      <c r="Z25" s="7"/>
      <c r="AA25" s="7"/>
      <c r="AB25" s="7"/>
      <c r="AC25" s="7"/>
      <c r="AD25" s="7"/>
      <c r="AE25" s="7"/>
      <c r="AF25" s="7"/>
    </row>
    <row r="26" spans="1:32" x14ac:dyDescent="0.35">
      <c r="A26" s="13" t="s">
        <v>271</v>
      </c>
      <c r="B26" s="7"/>
      <c r="C26" s="7"/>
      <c r="D26" s="7"/>
      <c r="E26" s="8"/>
      <c r="F26" s="7"/>
      <c r="G26" s="7"/>
      <c r="H26" s="7"/>
      <c r="I26" s="7"/>
      <c r="J26" s="7"/>
      <c r="L26" s="13" t="s">
        <v>271</v>
      </c>
      <c r="M26" s="7"/>
      <c r="N26" s="7"/>
      <c r="O26" s="7"/>
      <c r="P26" s="8"/>
      <c r="Q26" s="7"/>
      <c r="R26" s="7"/>
      <c r="S26" s="7"/>
      <c r="T26" s="7"/>
      <c r="U26" s="7"/>
      <c r="W26" s="13" t="s">
        <v>271</v>
      </c>
      <c r="X26" s="7"/>
      <c r="Y26" s="7"/>
      <c r="Z26" s="7"/>
      <c r="AA26" s="8"/>
      <c r="AB26" s="7"/>
      <c r="AC26" s="7"/>
      <c r="AD26" s="7"/>
      <c r="AE26" s="7"/>
      <c r="AF26" s="7"/>
    </row>
    <row r="27" spans="1:32" ht="37.5" x14ac:dyDescent="0.35">
      <c r="A27" s="7"/>
      <c r="B27" s="7" t="s">
        <v>160</v>
      </c>
      <c r="C27" s="7" t="s">
        <v>161</v>
      </c>
      <c r="D27" s="7" t="s">
        <v>162</v>
      </c>
      <c r="E27" s="7" t="s">
        <v>163</v>
      </c>
      <c r="F27" s="7" t="s">
        <v>164</v>
      </c>
      <c r="G27" s="7" t="s">
        <v>165</v>
      </c>
      <c r="H27" s="7" t="s">
        <v>166</v>
      </c>
      <c r="I27" s="7" t="s">
        <v>167</v>
      </c>
      <c r="J27" s="7" t="s">
        <v>168</v>
      </c>
      <c r="M27" s="7" t="s">
        <v>160</v>
      </c>
      <c r="N27" s="7" t="s">
        <v>161</v>
      </c>
      <c r="O27" s="7" t="s">
        <v>162</v>
      </c>
      <c r="P27" s="7" t="s">
        <v>163</v>
      </c>
      <c r="Q27" s="7" t="s">
        <v>164</v>
      </c>
      <c r="R27" s="7" t="s">
        <v>165</v>
      </c>
      <c r="S27" s="7" t="s">
        <v>166</v>
      </c>
      <c r="T27" s="7" t="s">
        <v>167</v>
      </c>
      <c r="U27" s="7" t="s">
        <v>168</v>
      </c>
      <c r="X27" s="7" t="s">
        <v>160</v>
      </c>
      <c r="Y27" s="7" t="s">
        <v>161</v>
      </c>
      <c r="Z27" s="7" t="s">
        <v>162</v>
      </c>
      <c r="AA27" s="7" t="s">
        <v>163</v>
      </c>
      <c r="AB27" s="7" t="s">
        <v>164</v>
      </c>
      <c r="AC27" s="7" t="s">
        <v>165</v>
      </c>
      <c r="AD27" s="7" t="s">
        <v>166</v>
      </c>
      <c r="AE27" s="7" t="s">
        <v>167</v>
      </c>
      <c r="AF27" s="7" t="s">
        <v>168</v>
      </c>
    </row>
    <row r="28" spans="1:32" x14ac:dyDescent="0.35">
      <c r="A28" s="7"/>
      <c r="B28" s="7">
        <v>0</v>
      </c>
      <c r="C28" s="7">
        <v>160</v>
      </c>
      <c r="D28" s="7">
        <v>0</v>
      </c>
      <c r="E28" s="7">
        <v>0</v>
      </c>
      <c r="F28" s="8">
        <v>0</v>
      </c>
      <c r="G28" s="7">
        <v>1</v>
      </c>
      <c r="H28" s="7">
        <v>0</v>
      </c>
      <c r="I28" s="7">
        <v>0</v>
      </c>
      <c r="J28" s="7">
        <v>0</v>
      </c>
      <c r="M28" s="7">
        <v>0</v>
      </c>
      <c r="N28" s="7">
        <v>160</v>
      </c>
      <c r="O28" s="7">
        <v>0</v>
      </c>
      <c r="P28" s="7">
        <v>0</v>
      </c>
      <c r="Q28" s="8">
        <v>0</v>
      </c>
      <c r="R28" s="7">
        <v>1</v>
      </c>
      <c r="S28" s="7">
        <v>0</v>
      </c>
      <c r="T28" s="7">
        <v>0</v>
      </c>
      <c r="U28" s="7">
        <v>0</v>
      </c>
      <c r="X28" s="7">
        <v>0</v>
      </c>
      <c r="Y28" s="7">
        <v>160</v>
      </c>
      <c r="Z28" s="7">
        <v>0</v>
      </c>
      <c r="AA28" s="7">
        <v>0</v>
      </c>
      <c r="AB28" s="8">
        <v>0</v>
      </c>
      <c r="AC28" s="7">
        <v>1</v>
      </c>
      <c r="AD28" s="7">
        <v>0</v>
      </c>
      <c r="AE28" s="7">
        <v>0</v>
      </c>
      <c r="AF28" s="7">
        <v>0</v>
      </c>
    </row>
    <row r="29" spans="1:32" x14ac:dyDescent="0.35">
      <c r="A29" s="7"/>
      <c r="B29" s="7">
        <v>2</v>
      </c>
      <c r="C29" s="7">
        <v>160</v>
      </c>
      <c r="D29" s="7">
        <v>0</v>
      </c>
      <c r="E29" s="7">
        <v>0</v>
      </c>
      <c r="F29" s="8">
        <v>0</v>
      </c>
      <c r="G29" s="7">
        <v>1</v>
      </c>
      <c r="H29" s="7">
        <v>0</v>
      </c>
      <c r="I29" s="7">
        <v>0</v>
      </c>
      <c r="J29" s="7">
        <v>0</v>
      </c>
      <c r="M29" s="7">
        <v>2</v>
      </c>
      <c r="N29" s="7">
        <v>160</v>
      </c>
      <c r="O29" s="7">
        <v>0</v>
      </c>
      <c r="P29" s="7">
        <v>3</v>
      </c>
      <c r="Q29" s="8">
        <v>0</v>
      </c>
      <c r="R29" s="7">
        <v>1</v>
      </c>
      <c r="S29" s="7">
        <v>0</v>
      </c>
      <c r="T29" s="7">
        <v>0</v>
      </c>
      <c r="U29" s="7">
        <v>0</v>
      </c>
      <c r="X29" s="7">
        <v>2</v>
      </c>
      <c r="Y29" s="7">
        <v>160</v>
      </c>
      <c r="Z29" s="7">
        <v>0</v>
      </c>
      <c r="AA29" s="7">
        <v>2</v>
      </c>
      <c r="AB29" s="8">
        <v>0</v>
      </c>
      <c r="AC29" s="7">
        <v>1</v>
      </c>
      <c r="AD29" s="7">
        <v>0</v>
      </c>
      <c r="AE29" s="7">
        <v>0</v>
      </c>
      <c r="AF29" s="7">
        <v>0</v>
      </c>
    </row>
    <row r="30" spans="1:32" x14ac:dyDescent="0.35">
      <c r="A30" s="7"/>
      <c r="B30" s="7">
        <v>4</v>
      </c>
      <c r="C30" s="7">
        <v>160</v>
      </c>
      <c r="D30" s="7">
        <v>0</v>
      </c>
      <c r="E30" s="7">
        <v>0</v>
      </c>
      <c r="F30" s="8">
        <v>0</v>
      </c>
      <c r="G30" s="7">
        <v>1</v>
      </c>
      <c r="H30" s="7">
        <v>0</v>
      </c>
      <c r="I30" s="7">
        <v>0</v>
      </c>
      <c r="J30" s="7">
        <v>0</v>
      </c>
      <c r="M30" s="7">
        <v>4</v>
      </c>
      <c r="N30" s="7">
        <v>157</v>
      </c>
      <c r="O30" s="7">
        <v>0</v>
      </c>
      <c r="P30" s="7">
        <v>4</v>
      </c>
      <c r="Q30" s="8">
        <v>0</v>
      </c>
      <c r="R30" s="7">
        <v>1</v>
      </c>
      <c r="S30" s="7">
        <v>0</v>
      </c>
      <c r="T30" s="7">
        <v>0</v>
      </c>
      <c r="U30" s="7">
        <v>0</v>
      </c>
      <c r="X30" s="7">
        <v>4</v>
      </c>
      <c r="Y30" s="7">
        <v>158</v>
      </c>
      <c r="Z30" s="7">
        <v>0</v>
      </c>
      <c r="AA30" s="7">
        <v>3</v>
      </c>
      <c r="AB30" s="8">
        <v>0</v>
      </c>
      <c r="AC30" s="7">
        <v>1</v>
      </c>
      <c r="AD30" s="7">
        <v>0</v>
      </c>
      <c r="AE30" s="7">
        <v>0</v>
      </c>
      <c r="AF30" s="7">
        <v>0</v>
      </c>
    </row>
    <row r="31" spans="1:32" x14ac:dyDescent="0.35">
      <c r="A31" s="7"/>
      <c r="B31" s="7">
        <v>6</v>
      </c>
      <c r="C31" s="7">
        <v>160</v>
      </c>
      <c r="D31" s="7">
        <v>0</v>
      </c>
      <c r="E31" s="7">
        <v>13</v>
      </c>
      <c r="F31" s="8">
        <v>0</v>
      </c>
      <c r="G31" s="7">
        <v>1</v>
      </c>
      <c r="H31" s="7">
        <v>0</v>
      </c>
      <c r="I31" s="7">
        <v>0</v>
      </c>
      <c r="J31" s="7">
        <v>0</v>
      </c>
      <c r="M31" s="7">
        <v>6</v>
      </c>
      <c r="N31" s="7">
        <v>153</v>
      </c>
      <c r="O31" s="7">
        <v>1</v>
      </c>
      <c r="P31" s="7">
        <v>7</v>
      </c>
      <c r="Q31" s="8">
        <v>6.4999999999999997E-3</v>
      </c>
      <c r="R31" s="7">
        <v>0.99299999999999999</v>
      </c>
      <c r="S31" s="7">
        <v>0</v>
      </c>
      <c r="T31" s="7">
        <v>7.0000000000000001E-3</v>
      </c>
      <c r="U31" s="7">
        <v>3.9E-2</v>
      </c>
      <c r="X31" s="7">
        <v>6</v>
      </c>
      <c r="Y31" s="7">
        <v>155</v>
      </c>
      <c r="Z31" s="7">
        <v>1</v>
      </c>
      <c r="AA31" s="7">
        <v>6</v>
      </c>
      <c r="AB31" s="8">
        <v>6.4999999999999997E-3</v>
      </c>
      <c r="AC31" s="7">
        <v>0.99399999999999999</v>
      </c>
      <c r="AD31" s="7">
        <v>0</v>
      </c>
      <c r="AE31" s="7">
        <v>6.0000000000000001E-3</v>
      </c>
      <c r="AF31" s="7">
        <v>3.9E-2</v>
      </c>
    </row>
    <row r="32" spans="1:32" x14ac:dyDescent="0.35">
      <c r="A32" s="7"/>
      <c r="B32" s="7">
        <v>8</v>
      </c>
      <c r="C32" s="7">
        <v>147</v>
      </c>
      <c r="D32" s="7">
        <v>0</v>
      </c>
      <c r="E32" s="7">
        <v>26</v>
      </c>
      <c r="F32" s="8">
        <v>0</v>
      </c>
      <c r="G32" s="7">
        <v>1</v>
      </c>
      <c r="H32" s="7">
        <v>0</v>
      </c>
      <c r="I32" s="7">
        <v>0</v>
      </c>
      <c r="J32" s="7">
        <v>0</v>
      </c>
      <c r="M32" s="7">
        <v>8</v>
      </c>
      <c r="N32" s="7">
        <v>145</v>
      </c>
      <c r="O32" s="7">
        <v>3</v>
      </c>
      <c r="P32" s="7">
        <v>13</v>
      </c>
      <c r="Q32" s="8">
        <v>2.7099999999999999E-2</v>
      </c>
      <c r="R32" s="7">
        <v>0.97299999999999998</v>
      </c>
      <c r="S32" s="7">
        <v>0</v>
      </c>
      <c r="T32" s="7">
        <v>1.2999999999999999E-2</v>
      </c>
      <c r="U32" s="7">
        <v>0.20399999999999999</v>
      </c>
      <c r="X32" s="7">
        <v>8</v>
      </c>
      <c r="Y32" s="7">
        <v>148</v>
      </c>
      <c r="Z32" s="7">
        <v>2</v>
      </c>
      <c r="AA32" s="7">
        <v>19</v>
      </c>
      <c r="AB32" s="8">
        <v>1.9900000000000001E-2</v>
      </c>
      <c r="AC32" s="7">
        <v>0.98</v>
      </c>
      <c r="AD32" s="7">
        <v>0</v>
      </c>
      <c r="AE32" s="7">
        <v>1.0999999999999999E-2</v>
      </c>
      <c r="AF32" s="7">
        <v>0.14599999999999999</v>
      </c>
    </row>
    <row r="33" spans="1:32" x14ac:dyDescent="0.35">
      <c r="A33" s="7"/>
      <c r="B33" s="7">
        <v>10</v>
      </c>
      <c r="C33" s="7">
        <v>121</v>
      </c>
      <c r="D33" s="7">
        <v>2</v>
      </c>
      <c r="E33" s="7">
        <v>16</v>
      </c>
      <c r="F33" s="8">
        <v>1.6500000000000001E-2</v>
      </c>
      <c r="G33" s="7">
        <v>0.98299999999999998</v>
      </c>
      <c r="H33" s="7">
        <v>0</v>
      </c>
      <c r="I33" s="7">
        <v>1.2E-2</v>
      </c>
      <c r="J33" s="7">
        <v>0.16500000000000001</v>
      </c>
      <c r="M33" s="7">
        <v>10</v>
      </c>
      <c r="N33" s="7">
        <v>129</v>
      </c>
      <c r="O33" s="7">
        <v>7</v>
      </c>
      <c r="P33" s="7">
        <v>13</v>
      </c>
      <c r="Q33" s="8">
        <v>7.9899999999999999E-2</v>
      </c>
      <c r="R33" s="7">
        <v>0.92</v>
      </c>
      <c r="S33" s="7">
        <v>1E-3</v>
      </c>
      <c r="T33" s="7">
        <v>2.3E-2</v>
      </c>
      <c r="U33" s="7">
        <v>0.73199999999999998</v>
      </c>
      <c r="X33" s="7">
        <v>10</v>
      </c>
      <c r="Y33" s="7">
        <v>127</v>
      </c>
      <c r="Z33" s="7">
        <v>6</v>
      </c>
      <c r="AA33" s="7">
        <v>17</v>
      </c>
      <c r="AB33" s="8">
        <v>6.6199999999999995E-2</v>
      </c>
      <c r="AC33" s="7">
        <v>0.93400000000000005</v>
      </c>
      <c r="AD33" s="7">
        <v>0</v>
      </c>
      <c r="AE33" s="7">
        <v>2.1000000000000001E-2</v>
      </c>
      <c r="AF33" s="7">
        <v>0.60899999999999999</v>
      </c>
    </row>
    <row r="34" spans="1:32" x14ac:dyDescent="0.35">
      <c r="A34" s="7"/>
      <c r="B34" s="7">
        <v>12</v>
      </c>
      <c r="C34" s="7">
        <v>103</v>
      </c>
      <c r="D34" s="7">
        <v>12</v>
      </c>
      <c r="E34" s="7">
        <v>9</v>
      </c>
      <c r="F34" s="8">
        <v>0.13109999999999999</v>
      </c>
      <c r="G34" s="7">
        <v>0.86899999999999999</v>
      </c>
      <c r="H34" s="7">
        <v>1E-3</v>
      </c>
      <c r="I34" s="7">
        <v>3.3000000000000002E-2</v>
      </c>
      <c r="J34" s="7">
        <v>1.54</v>
      </c>
      <c r="M34" s="7">
        <v>12</v>
      </c>
      <c r="N34" s="7">
        <v>109</v>
      </c>
      <c r="O34" s="7">
        <v>7</v>
      </c>
      <c r="P34" s="7">
        <v>2</v>
      </c>
      <c r="Q34" s="8">
        <v>0.13900000000000001</v>
      </c>
      <c r="R34" s="7">
        <v>0.86099999999999999</v>
      </c>
      <c r="S34" s="7">
        <v>1E-3</v>
      </c>
      <c r="T34" s="7">
        <v>3.1E-2</v>
      </c>
      <c r="U34" s="7">
        <v>1.4410000000000001</v>
      </c>
      <c r="X34" s="7">
        <v>12</v>
      </c>
      <c r="Y34" s="7">
        <v>104</v>
      </c>
      <c r="Z34" s="7">
        <v>9</v>
      </c>
      <c r="AA34" s="7">
        <v>2</v>
      </c>
      <c r="AB34" s="8">
        <v>0.14699999999999999</v>
      </c>
      <c r="AC34" s="7">
        <v>0.85299999999999998</v>
      </c>
      <c r="AD34" s="7">
        <v>1E-3</v>
      </c>
      <c r="AE34" s="7">
        <v>3.2000000000000001E-2</v>
      </c>
      <c r="AF34" s="7">
        <v>1.579</v>
      </c>
    </row>
    <row r="35" spans="1:32" x14ac:dyDescent="0.35">
      <c r="A35" s="7"/>
      <c r="B35" s="7">
        <v>14</v>
      </c>
      <c r="C35" s="7">
        <v>82</v>
      </c>
      <c r="D35" s="7">
        <v>14</v>
      </c>
      <c r="E35" s="7">
        <v>0</v>
      </c>
      <c r="F35" s="8">
        <v>0.27950000000000003</v>
      </c>
      <c r="G35" s="7">
        <v>0.72099999999999997</v>
      </c>
      <c r="H35" s="7">
        <v>2E-3</v>
      </c>
      <c r="I35" s="7">
        <v>4.4999999999999998E-2</v>
      </c>
      <c r="J35" s="7">
        <v>3.617</v>
      </c>
      <c r="M35" s="7">
        <v>14</v>
      </c>
      <c r="N35" s="7">
        <v>100</v>
      </c>
      <c r="O35" s="7">
        <v>24</v>
      </c>
      <c r="P35" s="7">
        <v>0</v>
      </c>
      <c r="Q35" s="8">
        <v>0.34560000000000002</v>
      </c>
      <c r="R35" s="7">
        <v>0.65400000000000003</v>
      </c>
      <c r="S35" s="7">
        <v>2E-3</v>
      </c>
      <c r="T35" s="7">
        <v>4.3999999999999997E-2</v>
      </c>
      <c r="U35" s="7">
        <v>4.3339999999999996</v>
      </c>
      <c r="X35" s="7">
        <v>14</v>
      </c>
      <c r="Y35" s="7">
        <v>93</v>
      </c>
      <c r="Z35" s="7">
        <v>31</v>
      </c>
      <c r="AA35" s="7">
        <v>0</v>
      </c>
      <c r="AB35" s="8">
        <v>0.43130000000000002</v>
      </c>
      <c r="AC35" s="7">
        <v>0.56899999999999995</v>
      </c>
      <c r="AD35" s="7">
        <v>2E-3</v>
      </c>
      <c r="AE35" s="7">
        <v>4.7E-2</v>
      </c>
      <c r="AF35" s="7">
        <v>5.56</v>
      </c>
    </row>
    <row r="36" spans="1:32" x14ac:dyDescent="0.35">
      <c r="A36" s="7"/>
      <c r="B36" s="7">
        <v>16</v>
      </c>
      <c r="C36" s="7">
        <v>68</v>
      </c>
      <c r="D36" s="7">
        <v>22</v>
      </c>
      <c r="E36" s="7">
        <v>0</v>
      </c>
      <c r="F36" s="8">
        <v>0.51259999999999994</v>
      </c>
      <c r="G36" s="7">
        <v>0.48699999999999999</v>
      </c>
      <c r="H36" s="7">
        <v>3.0000000000000001E-3</v>
      </c>
      <c r="I36" s="7">
        <v>5.0999999999999997E-2</v>
      </c>
      <c r="J36" s="7">
        <v>7.3470000000000004</v>
      </c>
      <c r="M36" s="7">
        <v>16</v>
      </c>
      <c r="N36" s="7">
        <v>76</v>
      </c>
      <c r="O36" s="7">
        <v>31</v>
      </c>
      <c r="P36" s="7">
        <v>0</v>
      </c>
      <c r="Q36" s="8">
        <v>0.61250000000000004</v>
      </c>
      <c r="R36" s="7">
        <v>0.38700000000000001</v>
      </c>
      <c r="S36" s="7">
        <v>2E-3</v>
      </c>
      <c r="T36" s="7">
        <v>4.4999999999999998E-2</v>
      </c>
      <c r="U36" s="7">
        <v>8.6039999999999992</v>
      </c>
      <c r="X36" s="7">
        <v>16</v>
      </c>
      <c r="Y36" s="7">
        <v>62</v>
      </c>
      <c r="Z36" s="7">
        <v>22</v>
      </c>
      <c r="AA36" s="7">
        <v>0</v>
      </c>
      <c r="AB36" s="8">
        <v>0.6331</v>
      </c>
      <c r="AC36" s="7">
        <v>0.36699999999999999</v>
      </c>
      <c r="AD36" s="7">
        <v>2E-3</v>
      </c>
      <c r="AE36" s="7">
        <v>4.5999999999999999E-2</v>
      </c>
      <c r="AF36" s="7">
        <v>8.7880000000000003</v>
      </c>
    </row>
    <row r="37" spans="1:32" x14ac:dyDescent="0.35">
      <c r="A37" s="7"/>
      <c r="B37" s="7">
        <v>18</v>
      </c>
      <c r="C37" s="7">
        <v>46</v>
      </c>
      <c r="D37" s="7">
        <v>30</v>
      </c>
      <c r="E37" s="7">
        <v>0</v>
      </c>
      <c r="F37" s="8">
        <v>0.83050000000000002</v>
      </c>
      <c r="G37" s="7">
        <v>0.17</v>
      </c>
      <c r="H37" s="7">
        <v>1E-3</v>
      </c>
      <c r="I37" s="7">
        <v>3.9E-2</v>
      </c>
      <c r="J37" s="7">
        <v>13.069000000000001</v>
      </c>
      <c r="M37" s="7">
        <v>18</v>
      </c>
      <c r="N37" s="7">
        <v>45</v>
      </c>
      <c r="O37" s="7">
        <v>27</v>
      </c>
      <c r="P37" s="7">
        <v>0</v>
      </c>
      <c r="Q37" s="8">
        <v>0.84499999999999997</v>
      </c>
      <c r="R37" s="7">
        <v>0.155</v>
      </c>
      <c r="S37" s="7">
        <v>1E-3</v>
      </c>
      <c r="T37" s="7">
        <v>3.4000000000000002E-2</v>
      </c>
      <c r="U37" s="7">
        <v>12.789</v>
      </c>
      <c r="X37" s="7">
        <v>18</v>
      </c>
      <c r="Y37" s="7">
        <v>40</v>
      </c>
      <c r="Z37" s="7">
        <v>23</v>
      </c>
      <c r="AA37" s="7">
        <v>0</v>
      </c>
      <c r="AB37" s="8">
        <v>0.84409999999999996</v>
      </c>
      <c r="AC37" s="7">
        <v>0.156</v>
      </c>
      <c r="AD37" s="7">
        <v>1E-3</v>
      </c>
      <c r="AE37" s="7">
        <v>3.5000000000000003E-2</v>
      </c>
      <c r="AF37" s="7">
        <v>12.585000000000001</v>
      </c>
    </row>
    <row r="38" spans="1:32" x14ac:dyDescent="0.35">
      <c r="A38" s="7"/>
      <c r="B38" s="7">
        <v>20</v>
      </c>
      <c r="C38" s="7">
        <v>16</v>
      </c>
      <c r="D38" s="7">
        <v>8</v>
      </c>
      <c r="E38" s="7">
        <v>0</v>
      </c>
      <c r="F38" s="8">
        <v>0.91520000000000001</v>
      </c>
      <c r="G38" s="7">
        <v>8.5000000000000006E-2</v>
      </c>
      <c r="H38" s="7">
        <v>1E-3</v>
      </c>
      <c r="I38" s="7">
        <v>2.9000000000000001E-2</v>
      </c>
      <c r="J38" s="7">
        <v>14.763999999999999</v>
      </c>
      <c r="M38" s="7">
        <v>20</v>
      </c>
      <c r="N38" s="7">
        <v>18</v>
      </c>
      <c r="O38" s="7">
        <v>14</v>
      </c>
      <c r="P38" s="7">
        <v>0</v>
      </c>
      <c r="Q38" s="8">
        <v>0.96560000000000001</v>
      </c>
      <c r="R38" s="7">
        <v>3.4000000000000002E-2</v>
      </c>
      <c r="S38" s="7">
        <v>0</v>
      </c>
      <c r="T38" s="7">
        <v>1.7000000000000001E-2</v>
      </c>
      <c r="U38" s="7">
        <v>15.2</v>
      </c>
      <c r="X38" s="7">
        <v>20</v>
      </c>
      <c r="Y38" s="7">
        <v>17</v>
      </c>
      <c r="Z38" s="7">
        <v>13</v>
      </c>
      <c r="AA38" s="7">
        <v>0</v>
      </c>
      <c r="AB38" s="8">
        <v>0.96330000000000005</v>
      </c>
      <c r="AC38" s="7">
        <v>3.6999999999999998E-2</v>
      </c>
      <c r="AD38" s="7">
        <v>0</v>
      </c>
      <c r="AE38" s="7">
        <v>1.7999999999999999E-2</v>
      </c>
      <c r="AF38" s="7">
        <v>14.97</v>
      </c>
    </row>
    <row r="39" spans="1:32" x14ac:dyDescent="0.35">
      <c r="A39" s="7"/>
      <c r="B39" s="7">
        <v>22</v>
      </c>
      <c r="C39" s="7">
        <v>8</v>
      </c>
      <c r="D39" s="7">
        <v>8</v>
      </c>
      <c r="E39" s="7">
        <v>0</v>
      </c>
      <c r="F39" s="8">
        <v>1</v>
      </c>
      <c r="G39" s="7">
        <v>0</v>
      </c>
      <c r="H39" s="7">
        <v>0</v>
      </c>
      <c r="I39" s="7">
        <v>0</v>
      </c>
      <c r="J39" s="7">
        <v>16.629000000000001</v>
      </c>
      <c r="M39" s="7">
        <v>22</v>
      </c>
      <c r="N39" s="7">
        <v>4</v>
      </c>
      <c r="O39" s="7">
        <v>4</v>
      </c>
      <c r="P39" s="7">
        <v>0</v>
      </c>
      <c r="Q39" s="8">
        <v>1</v>
      </c>
      <c r="R39" s="7">
        <v>0</v>
      </c>
      <c r="S39" s="7">
        <v>0</v>
      </c>
      <c r="T39" s="7">
        <v>0</v>
      </c>
      <c r="U39" s="7">
        <v>15.958</v>
      </c>
      <c r="X39" s="7">
        <v>22</v>
      </c>
      <c r="Y39" s="7">
        <v>4</v>
      </c>
      <c r="Z39" s="7">
        <v>4</v>
      </c>
      <c r="AA39" s="7">
        <v>0</v>
      </c>
      <c r="AB39" s="8">
        <v>1</v>
      </c>
      <c r="AC39" s="7">
        <v>0</v>
      </c>
      <c r="AD39" s="7">
        <v>0</v>
      </c>
      <c r="AE39" s="7">
        <v>0</v>
      </c>
      <c r="AF39" s="7">
        <v>15.776999999999999</v>
      </c>
    </row>
    <row r="40" spans="1:32" x14ac:dyDescent="0.35">
      <c r="A40" s="7"/>
      <c r="B40" s="7"/>
      <c r="C40" s="7"/>
      <c r="D40" s="7"/>
      <c r="E40" s="7"/>
      <c r="F40" s="8"/>
      <c r="G40" s="7"/>
      <c r="H40" s="7"/>
      <c r="I40" s="7"/>
      <c r="J40" s="7"/>
      <c r="M40" s="7"/>
      <c r="N40" s="7"/>
      <c r="O40" s="7"/>
      <c r="P40" s="7"/>
      <c r="Q40" s="8"/>
      <c r="R40" s="7"/>
      <c r="S40" s="7"/>
      <c r="T40" s="7"/>
      <c r="U40" s="7"/>
      <c r="X40" s="7"/>
      <c r="Y40" s="7"/>
      <c r="Z40" s="7"/>
      <c r="AA40" s="7"/>
      <c r="AB40" s="8"/>
      <c r="AC40" s="7"/>
      <c r="AD40" s="7"/>
      <c r="AE40" s="7"/>
      <c r="AF40" s="7"/>
    </row>
    <row r="41" spans="1:32" x14ac:dyDescent="0.35">
      <c r="A41" s="7"/>
      <c r="B41" s="7"/>
      <c r="C41" s="7"/>
      <c r="D41" s="7"/>
      <c r="E41" s="7"/>
      <c r="F41" s="8"/>
      <c r="G41" s="7"/>
      <c r="H41" s="7"/>
      <c r="I41" s="7"/>
      <c r="J41" s="7"/>
      <c r="M41" s="7"/>
      <c r="N41" s="7"/>
      <c r="O41" s="7"/>
      <c r="P41" s="7"/>
      <c r="Q41" s="8"/>
      <c r="R41" s="7"/>
      <c r="S41" s="7"/>
      <c r="T41" s="7"/>
      <c r="U41" s="7"/>
      <c r="X41" s="7"/>
      <c r="Y41" s="7"/>
      <c r="Z41" s="7"/>
      <c r="AA41" s="7"/>
      <c r="AB41" s="8"/>
      <c r="AC41" s="7"/>
      <c r="AD41" s="7"/>
      <c r="AE41" s="7"/>
      <c r="AF41" s="7"/>
    </row>
    <row r="42" spans="1:32" x14ac:dyDescent="0.35">
      <c r="A42" s="7"/>
      <c r="B42" s="7"/>
      <c r="C42" s="7"/>
      <c r="D42" s="7"/>
      <c r="E42" s="7"/>
      <c r="F42" s="8"/>
      <c r="G42" s="7"/>
      <c r="H42" s="7"/>
      <c r="I42" s="7"/>
      <c r="J42" s="7"/>
      <c r="M42" s="7"/>
      <c r="N42" s="7"/>
      <c r="O42" s="7"/>
      <c r="P42" s="7"/>
      <c r="Q42" s="8"/>
      <c r="R42" s="7"/>
      <c r="S42" s="7"/>
      <c r="T42" s="7"/>
      <c r="U42" s="7"/>
      <c r="X42" s="7"/>
      <c r="Y42" s="7"/>
      <c r="Z42" s="7"/>
      <c r="AA42" s="7"/>
      <c r="AB42" s="8"/>
      <c r="AC42" s="7"/>
      <c r="AD42" s="7"/>
      <c r="AE42" s="7"/>
      <c r="AF42" s="7"/>
    </row>
    <row r="43" spans="1:32" x14ac:dyDescent="0.35">
      <c r="A43" s="7"/>
      <c r="B43" s="7"/>
      <c r="C43" s="7"/>
      <c r="D43" s="7"/>
      <c r="E43" s="7"/>
      <c r="F43" s="8"/>
      <c r="G43" s="7"/>
      <c r="H43" s="7"/>
      <c r="I43" s="7"/>
      <c r="J43" s="7"/>
      <c r="M43" s="7"/>
      <c r="N43" s="7"/>
      <c r="O43" s="7"/>
      <c r="P43" s="7"/>
      <c r="Q43" s="8"/>
      <c r="R43" s="7"/>
      <c r="S43" s="7"/>
      <c r="T43" s="7"/>
      <c r="U43" s="7"/>
      <c r="X43" s="7"/>
      <c r="Y43" s="7"/>
      <c r="Z43" s="7"/>
      <c r="AA43" s="7"/>
      <c r="AB43" s="8"/>
      <c r="AC43" s="7"/>
      <c r="AD43" s="7"/>
      <c r="AE43" s="7"/>
      <c r="AF43" s="7"/>
    </row>
    <row r="44" spans="1:32" x14ac:dyDescent="0.35">
      <c r="A44" s="7"/>
      <c r="B44" s="7"/>
      <c r="C44" s="7"/>
      <c r="D44" s="7"/>
      <c r="E44" s="7"/>
      <c r="F44" s="8"/>
      <c r="G44" s="7"/>
      <c r="H44" s="7"/>
      <c r="I44" s="7"/>
      <c r="J44" s="7"/>
      <c r="M44" s="7"/>
      <c r="N44" s="7"/>
      <c r="O44" s="7"/>
      <c r="P44" s="7"/>
      <c r="Q44" s="8"/>
      <c r="R44" s="7"/>
      <c r="S44" s="7"/>
      <c r="T44" s="7"/>
      <c r="U44" s="7"/>
      <c r="X44" s="7"/>
      <c r="Y44" s="7"/>
      <c r="Z44" s="7"/>
      <c r="AA44" s="7"/>
      <c r="AB44" s="8"/>
      <c r="AC44" s="7"/>
      <c r="AD44" s="7"/>
      <c r="AE44" s="7"/>
      <c r="AF44" s="7"/>
    </row>
    <row r="45" spans="1:32" x14ac:dyDescent="0.35">
      <c r="A45" s="7"/>
      <c r="B45" s="7"/>
      <c r="C45" s="7"/>
      <c r="D45" s="8"/>
      <c r="E45" s="7"/>
      <c r="F45" s="7"/>
      <c r="G45" s="7"/>
      <c r="H45" s="7"/>
      <c r="I45" s="7"/>
      <c r="J45" s="7"/>
      <c r="M45" s="7"/>
      <c r="N45" s="7"/>
      <c r="O45" s="8"/>
      <c r="P45" s="7"/>
      <c r="Q45" s="7"/>
      <c r="R45" s="7"/>
      <c r="S45" s="7"/>
      <c r="T45" s="7"/>
      <c r="U45" s="7"/>
      <c r="X45" s="7"/>
      <c r="Y45" s="7"/>
      <c r="Z45" s="8"/>
      <c r="AA45" s="7"/>
      <c r="AB45" s="7"/>
      <c r="AC45" s="7"/>
      <c r="AD45" s="7"/>
      <c r="AE45" s="7"/>
      <c r="AF45" s="7"/>
    </row>
    <row r="46" spans="1:32" x14ac:dyDescent="0.35">
      <c r="A46" s="7"/>
      <c r="B46" s="7"/>
      <c r="C46" s="7"/>
      <c r="D46" s="8"/>
      <c r="E46" s="7"/>
      <c r="F46" s="7"/>
      <c r="G46" s="7"/>
      <c r="H46" s="7"/>
      <c r="I46" s="7"/>
      <c r="J46" s="7"/>
      <c r="M46" s="7"/>
      <c r="N46" s="7"/>
      <c r="O46" s="8"/>
      <c r="P46" s="7"/>
      <c r="Q46" s="7"/>
      <c r="R46" s="7"/>
      <c r="S46" s="7"/>
      <c r="T46" s="7"/>
      <c r="U46" s="7"/>
      <c r="X46" s="7"/>
      <c r="Y46" s="7"/>
      <c r="Z46" s="8"/>
      <c r="AA46" s="7"/>
      <c r="AB46" s="7"/>
      <c r="AC46" s="7"/>
      <c r="AD46" s="7"/>
      <c r="AE46" s="7"/>
      <c r="AF46" s="7"/>
    </row>
    <row r="47" spans="1:32" x14ac:dyDescent="0.35">
      <c r="A47" s="7"/>
      <c r="B47" s="7"/>
      <c r="C47" s="7"/>
      <c r="D47" s="8"/>
      <c r="E47" s="7"/>
      <c r="F47" s="7"/>
      <c r="G47" s="7"/>
      <c r="H47" s="7"/>
      <c r="I47" s="7"/>
      <c r="J47" s="7"/>
      <c r="M47" s="7"/>
      <c r="N47" s="7"/>
      <c r="O47" s="8"/>
      <c r="P47" s="7"/>
      <c r="Q47" s="7"/>
      <c r="R47" s="7"/>
      <c r="S47" s="7"/>
      <c r="T47" s="7"/>
      <c r="U47" s="7"/>
      <c r="X47" s="7"/>
      <c r="Y47" s="7"/>
      <c r="Z47" s="8"/>
      <c r="AA47" s="7"/>
      <c r="AB47" s="7"/>
      <c r="AC47" s="7"/>
      <c r="AD47" s="7"/>
      <c r="AE47" s="7"/>
      <c r="AF47" s="7"/>
    </row>
    <row r="48" spans="1:32" x14ac:dyDescent="0.35">
      <c r="A48" s="13" t="s">
        <v>272</v>
      </c>
      <c r="B48" s="7"/>
      <c r="C48" s="7"/>
      <c r="D48" s="8"/>
      <c r="E48" s="7"/>
      <c r="F48" s="7"/>
      <c r="G48" s="7"/>
      <c r="H48" s="7"/>
      <c r="I48" s="7"/>
      <c r="J48" s="7"/>
      <c r="L48" s="13" t="s">
        <v>272</v>
      </c>
      <c r="M48" s="7"/>
      <c r="N48" s="7"/>
      <c r="O48" s="8"/>
      <c r="P48" s="7"/>
      <c r="Q48" s="7"/>
      <c r="R48" s="7"/>
      <c r="S48" s="7"/>
      <c r="T48" s="7"/>
      <c r="U48" s="7"/>
      <c r="W48" s="13" t="s">
        <v>272</v>
      </c>
      <c r="X48" s="7"/>
      <c r="Y48" s="7"/>
      <c r="Z48" s="8"/>
      <c r="AA48" s="7"/>
      <c r="AB48" s="7"/>
      <c r="AC48" s="7"/>
      <c r="AD48" s="7"/>
      <c r="AE48" s="7"/>
      <c r="AF48" s="7"/>
    </row>
    <row r="49" spans="1:32" ht="37.5" x14ac:dyDescent="0.35">
      <c r="A49" s="7"/>
      <c r="B49" s="7" t="s">
        <v>160</v>
      </c>
      <c r="C49" s="7" t="s">
        <v>161</v>
      </c>
      <c r="D49" s="7" t="s">
        <v>162</v>
      </c>
      <c r="E49" s="7" t="s">
        <v>163</v>
      </c>
      <c r="F49" s="7" t="s">
        <v>164</v>
      </c>
      <c r="G49" s="7" t="s">
        <v>165</v>
      </c>
      <c r="H49" s="7" t="s">
        <v>166</v>
      </c>
      <c r="I49" s="7" t="s">
        <v>167</v>
      </c>
      <c r="J49" s="7" t="s">
        <v>168</v>
      </c>
      <c r="M49" s="7" t="s">
        <v>160</v>
      </c>
      <c r="N49" s="7" t="s">
        <v>161</v>
      </c>
      <c r="O49" s="7" t="s">
        <v>162</v>
      </c>
      <c r="P49" s="7" t="s">
        <v>163</v>
      </c>
      <c r="Q49" s="7" t="s">
        <v>164</v>
      </c>
      <c r="R49" s="7" t="s">
        <v>165</v>
      </c>
      <c r="S49" s="7" t="s">
        <v>166</v>
      </c>
      <c r="T49" s="7" t="s">
        <v>167</v>
      </c>
      <c r="U49" s="7" t="s">
        <v>168</v>
      </c>
      <c r="X49" s="7" t="s">
        <v>160</v>
      </c>
      <c r="Y49" s="7" t="s">
        <v>161</v>
      </c>
      <c r="Z49" s="7" t="s">
        <v>162</v>
      </c>
      <c r="AA49" s="7" t="s">
        <v>163</v>
      </c>
      <c r="AB49" s="7" t="s">
        <v>164</v>
      </c>
      <c r="AC49" s="7" t="s">
        <v>165</v>
      </c>
      <c r="AD49" s="7" t="s">
        <v>166</v>
      </c>
      <c r="AE49" s="7" t="s">
        <v>167</v>
      </c>
      <c r="AF49" s="7" t="s">
        <v>168</v>
      </c>
    </row>
    <row r="50" spans="1:32" x14ac:dyDescent="0.35">
      <c r="A50" s="7"/>
      <c r="B50" s="7">
        <v>0</v>
      </c>
      <c r="C50" s="7">
        <v>160</v>
      </c>
      <c r="D50" s="7">
        <v>0</v>
      </c>
      <c r="E50" s="7">
        <v>0</v>
      </c>
      <c r="F50" s="8">
        <v>0</v>
      </c>
      <c r="G50" s="7">
        <v>1</v>
      </c>
      <c r="H50" s="7">
        <v>0</v>
      </c>
      <c r="I50" s="7">
        <v>0</v>
      </c>
      <c r="J50" s="7">
        <v>0</v>
      </c>
      <c r="M50" s="7">
        <v>0</v>
      </c>
      <c r="N50" s="7">
        <v>160</v>
      </c>
      <c r="O50" s="7">
        <v>0</v>
      </c>
      <c r="P50" s="7">
        <v>0</v>
      </c>
      <c r="Q50" s="8">
        <v>0</v>
      </c>
      <c r="R50" s="7">
        <v>1</v>
      </c>
      <c r="S50" s="7">
        <v>0</v>
      </c>
      <c r="T50" s="7">
        <v>0</v>
      </c>
      <c r="U50" s="7">
        <v>0</v>
      </c>
      <c r="X50" s="7">
        <v>0</v>
      </c>
      <c r="Y50" s="7">
        <v>160</v>
      </c>
      <c r="Z50" s="7">
        <v>0</v>
      </c>
      <c r="AA50" s="7">
        <v>0</v>
      </c>
      <c r="AB50" s="8">
        <v>0</v>
      </c>
      <c r="AC50" s="7">
        <v>1</v>
      </c>
      <c r="AD50" s="7">
        <v>0</v>
      </c>
      <c r="AE50" s="7">
        <v>0</v>
      </c>
      <c r="AF50" s="7">
        <v>0</v>
      </c>
    </row>
    <row r="51" spans="1:32" x14ac:dyDescent="0.35">
      <c r="A51" s="7"/>
      <c r="B51" s="7">
        <v>2</v>
      </c>
      <c r="C51" s="7">
        <v>160</v>
      </c>
      <c r="D51" s="7">
        <v>0</v>
      </c>
      <c r="E51" s="7">
        <v>3</v>
      </c>
      <c r="F51" s="8">
        <v>0</v>
      </c>
      <c r="G51" s="7">
        <v>1</v>
      </c>
      <c r="H51" s="7">
        <v>0</v>
      </c>
      <c r="I51" s="7">
        <v>0</v>
      </c>
      <c r="J51" s="7">
        <v>0</v>
      </c>
      <c r="M51" s="7">
        <v>2</v>
      </c>
      <c r="N51" s="7">
        <v>160</v>
      </c>
      <c r="O51" s="7">
        <v>0</v>
      </c>
      <c r="P51" s="7">
        <v>3</v>
      </c>
      <c r="Q51" s="8">
        <v>0</v>
      </c>
      <c r="R51" s="7">
        <v>1</v>
      </c>
      <c r="S51" s="7">
        <v>0</v>
      </c>
      <c r="T51" s="7">
        <v>0</v>
      </c>
      <c r="U51" s="7">
        <v>0</v>
      </c>
      <c r="X51" s="7">
        <v>2</v>
      </c>
      <c r="Y51" s="7">
        <v>160</v>
      </c>
      <c r="Z51" s="7">
        <v>0</v>
      </c>
      <c r="AA51" s="7">
        <v>4</v>
      </c>
      <c r="AB51" s="8">
        <v>0</v>
      </c>
      <c r="AC51" s="7">
        <v>1</v>
      </c>
      <c r="AD51" s="7">
        <v>0</v>
      </c>
      <c r="AE51" s="7">
        <v>0</v>
      </c>
      <c r="AF51" s="7">
        <v>0</v>
      </c>
    </row>
    <row r="52" spans="1:32" x14ac:dyDescent="0.35">
      <c r="A52" s="7"/>
      <c r="B52" s="7">
        <v>4</v>
      </c>
      <c r="C52" s="7">
        <v>157</v>
      </c>
      <c r="D52" s="7">
        <v>0</v>
      </c>
      <c r="E52" s="7">
        <v>1</v>
      </c>
      <c r="F52" s="8">
        <v>0</v>
      </c>
      <c r="G52" s="7">
        <v>1</v>
      </c>
      <c r="H52" s="7">
        <v>0</v>
      </c>
      <c r="I52" s="7">
        <v>0</v>
      </c>
      <c r="J52" s="7">
        <v>0</v>
      </c>
      <c r="M52" s="7">
        <v>4</v>
      </c>
      <c r="N52" s="7">
        <v>157</v>
      </c>
      <c r="O52" s="7">
        <v>0</v>
      </c>
      <c r="P52" s="7">
        <v>1</v>
      </c>
      <c r="Q52" s="8">
        <v>0</v>
      </c>
      <c r="R52" s="7">
        <v>1</v>
      </c>
      <c r="S52" s="7">
        <v>0</v>
      </c>
      <c r="T52" s="7">
        <v>0</v>
      </c>
      <c r="U52" s="7">
        <v>0</v>
      </c>
      <c r="X52" s="7">
        <v>4</v>
      </c>
      <c r="Y52" s="7">
        <v>156</v>
      </c>
      <c r="Z52" s="7">
        <v>0</v>
      </c>
      <c r="AA52" s="7">
        <v>2</v>
      </c>
      <c r="AB52" s="8">
        <v>0</v>
      </c>
      <c r="AC52" s="7">
        <v>1</v>
      </c>
      <c r="AD52" s="7">
        <v>0</v>
      </c>
      <c r="AE52" s="7">
        <v>0</v>
      </c>
      <c r="AF52" s="7">
        <v>0</v>
      </c>
    </row>
    <row r="53" spans="1:32" x14ac:dyDescent="0.35">
      <c r="A53" s="7"/>
      <c r="B53" s="7">
        <v>6</v>
      </c>
      <c r="C53" s="7">
        <v>156</v>
      </c>
      <c r="D53" s="7">
        <v>0</v>
      </c>
      <c r="E53" s="7">
        <v>6</v>
      </c>
      <c r="F53" s="8">
        <v>0</v>
      </c>
      <c r="G53" s="7">
        <v>1</v>
      </c>
      <c r="H53" s="7">
        <v>0</v>
      </c>
      <c r="I53" s="7">
        <v>0</v>
      </c>
      <c r="J53" s="7">
        <v>0</v>
      </c>
      <c r="M53" s="7">
        <v>6</v>
      </c>
      <c r="N53" s="7">
        <v>156</v>
      </c>
      <c r="O53" s="7">
        <v>0</v>
      </c>
      <c r="P53" s="7">
        <v>3</v>
      </c>
      <c r="Q53" s="8">
        <v>0</v>
      </c>
      <c r="R53" s="7">
        <v>1</v>
      </c>
      <c r="S53" s="7">
        <v>0</v>
      </c>
      <c r="T53" s="7">
        <v>0</v>
      </c>
      <c r="U53" s="7">
        <v>0</v>
      </c>
      <c r="X53" s="7">
        <v>6</v>
      </c>
      <c r="Y53" s="7">
        <v>154</v>
      </c>
      <c r="Z53" s="7">
        <v>1</v>
      </c>
      <c r="AA53" s="7">
        <v>2</v>
      </c>
      <c r="AB53" s="8">
        <v>6.4999999999999997E-3</v>
      </c>
      <c r="AC53" s="7">
        <v>0.99399999999999999</v>
      </c>
      <c r="AD53" s="7">
        <v>0</v>
      </c>
      <c r="AE53" s="7">
        <v>6.0000000000000001E-3</v>
      </c>
      <c r="AF53" s="7">
        <v>3.9E-2</v>
      </c>
    </row>
    <row r="54" spans="1:32" x14ac:dyDescent="0.35">
      <c r="A54" s="7"/>
      <c r="B54" s="7">
        <v>8</v>
      </c>
      <c r="C54" s="7">
        <v>150</v>
      </c>
      <c r="D54" s="7">
        <v>0</v>
      </c>
      <c r="E54" s="7">
        <v>24</v>
      </c>
      <c r="F54" s="8">
        <v>0</v>
      </c>
      <c r="G54" s="7">
        <v>1</v>
      </c>
      <c r="H54" s="7">
        <v>0</v>
      </c>
      <c r="I54" s="7">
        <v>0</v>
      </c>
      <c r="J54" s="7">
        <v>0</v>
      </c>
      <c r="M54" s="7">
        <v>8</v>
      </c>
      <c r="N54" s="7">
        <v>153</v>
      </c>
      <c r="O54" s="7">
        <v>2</v>
      </c>
      <c r="P54" s="7">
        <v>8</v>
      </c>
      <c r="Q54" s="8">
        <v>1.3100000000000001E-2</v>
      </c>
      <c r="R54" s="7">
        <v>0.98699999999999999</v>
      </c>
      <c r="S54" s="7">
        <v>0</v>
      </c>
      <c r="T54" s="7">
        <v>8.9999999999999993E-3</v>
      </c>
      <c r="U54" s="7">
        <v>0.105</v>
      </c>
      <c r="X54" s="7">
        <v>8</v>
      </c>
      <c r="Y54" s="7">
        <v>151</v>
      </c>
      <c r="Z54" s="7">
        <v>0</v>
      </c>
      <c r="AA54" s="7">
        <v>14</v>
      </c>
      <c r="AB54" s="8">
        <v>6.4999999999999997E-3</v>
      </c>
      <c r="AC54" s="7">
        <v>0.99399999999999999</v>
      </c>
      <c r="AD54" s="7">
        <v>0</v>
      </c>
      <c r="AE54" s="7">
        <v>6.0000000000000001E-3</v>
      </c>
      <c r="AF54" s="7">
        <v>3.9E-2</v>
      </c>
    </row>
    <row r="55" spans="1:32" x14ac:dyDescent="0.35">
      <c r="A55" s="7"/>
      <c r="B55" s="7">
        <v>10</v>
      </c>
      <c r="C55" s="7">
        <v>126</v>
      </c>
      <c r="D55" s="7">
        <v>0</v>
      </c>
      <c r="E55" s="7">
        <v>19</v>
      </c>
      <c r="F55" s="8">
        <v>0</v>
      </c>
      <c r="G55" s="7">
        <v>1</v>
      </c>
      <c r="H55" s="7">
        <v>0</v>
      </c>
      <c r="I55" s="7">
        <v>0</v>
      </c>
      <c r="J55" s="7">
        <v>0</v>
      </c>
      <c r="M55" s="7">
        <v>10</v>
      </c>
      <c r="N55" s="7">
        <v>143</v>
      </c>
      <c r="O55" s="7">
        <v>3</v>
      </c>
      <c r="P55" s="7">
        <v>8</v>
      </c>
      <c r="Q55" s="8">
        <v>3.3799999999999997E-2</v>
      </c>
      <c r="R55" s="7">
        <v>0.96599999999999997</v>
      </c>
      <c r="S55" s="7">
        <v>0</v>
      </c>
      <c r="T55" s="7">
        <v>1.4999999999999999E-2</v>
      </c>
      <c r="U55" s="7">
        <v>0.312</v>
      </c>
      <c r="X55" s="7">
        <v>10</v>
      </c>
      <c r="Y55" s="7">
        <v>137</v>
      </c>
      <c r="Z55" s="7">
        <v>1</v>
      </c>
      <c r="AA55" s="7">
        <v>7</v>
      </c>
      <c r="AB55" s="8">
        <v>1.37E-2</v>
      </c>
      <c r="AC55" s="7">
        <v>0.98599999999999999</v>
      </c>
      <c r="AD55" s="7">
        <v>0</v>
      </c>
      <c r="AE55" s="7">
        <v>0.01</v>
      </c>
      <c r="AF55" s="7">
        <v>0.111</v>
      </c>
    </row>
    <row r="56" spans="1:32" x14ac:dyDescent="0.35">
      <c r="A56" s="7"/>
      <c r="B56" s="7">
        <v>12</v>
      </c>
      <c r="C56" s="7">
        <v>107</v>
      </c>
      <c r="D56" s="7">
        <v>2</v>
      </c>
      <c r="E56" s="7">
        <v>6</v>
      </c>
      <c r="F56" s="8">
        <v>1.8700000000000001E-2</v>
      </c>
      <c r="G56" s="7">
        <v>0.98099999999999998</v>
      </c>
      <c r="H56" s="7">
        <v>0</v>
      </c>
      <c r="I56" s="7">
        <v>1.2999999999999999E-2</v>
      </c>
      <c r="J56" s="7">
        <v>0.224</v>
      </c>
      <c r="M56" s="7">
        <v>12</v>
      </c>
      <c r="N56" s="7">
        <v>132</v>
      </c>
      <c r="O56" s="7">
        <v>3</v>
      </c>
      <c r="P56" s="7">
        <v>4</v>
      </c>
      <c r="Q56" s="8">
        <v>5.57E-2</v>
      </c>
      <c r="R56" s="7">
        <v>0.94399999999999995</v>
      </c>
      <c r="S56" s="7">
        <v>0</v>
      </c>
      <c r="T56" s="7">
        <v>1.9E-2</v>
      </c>
      <c r="U56" s="7">
        <v>0.57499999999999996</v>
      </c>
      <c r="X56" s="7">
        <v>12</v>
      </c>
      <c r="Y56" s="7">
        <v>129</v>
      </c>
      <c r="Z56" s="7">
        <v>1</v>
      </c>
      <c r="AA56" s="7">
        <v>2</v>
      </c>
      <c r="AB56" s="8">
        <v>2.1399999999999999E-2</v>
      </c>
      <c r="AC56" s="7">
        <v>0.97899999999999998</v>
      </c>
      <c r="AD56" s="7">
        <v>0</v>
      </c>
      <c r="AE56" s="7">
        <v>1.2E-2</v>
      </c>
      <c r="AF56" s="7">
        <v>0.20300000000000001</v>
      </c>
    </row>
    <row r="57" spans="1:32" x14ac:dyDescent="0.35">
      <c r="A57" s="7"/>
      <c r="B57" s="7">
        <v>14</v>
      </c>
      <c r="C57" s="7">
        <v>99</v>
      </c>
      <c r="D57" s="7">
        <v>4</v>
      </c>
      <c r="E57" s="7">
        <v>2</v>
      </c>
      <c r="F57" s="8">
        <v>5.8299999999999998E-2</v>
      </c>
      <c r="G57" s="7">
        <v>0.94199999999999995</v>
      </c>
      <c r="H57" s="7">
        <v>1E-3</v>
      </c>
      <c r="I57" s="7">
        <v>2.3E-2</v>
      </c>
      <c r="J57" s="7">
        <v>0.77900000000000003</v>
      </c>
      <c r="M57" s="7">
        <v>14</v>
      </c>
      <c r="N57" s="7">
        <v>125</v>
      </c>
      <c r="O57" s="7">
        <v>4</v>
      </c>
      <c r="P57" s="7">
        <v>3</v>
      </c>
      <c r="Q57" s="8">
        <v>8.5999999999999993E-2</v>
      </c>
      <c r="R57" s="7">
        <v>0.91400000000000003</v>
      </c>
      <c r="S57" s="7">
        <v>1E-3</v>
      </c>
      <c r="T57" s="7">
        <v>2.4E-2</v>
      </c>
      <c r="U57" s="7">
        <v>0.998</v>
      </c>
      <c r="X57" s="7">
        <v>14</v>
      </c>
      <c r="Y57" s="7">
        <v>126</v>
      </c>
      <c r="Z57" s="7">
        <v>2</v>
      </c>
      <c r="AA57" s="7">
        <v>3</v>
      </c>
      <c r="AB57" s="8">
        <v>3.6900000000000002E-2</v>
      </c>
      <c r="AC57" s="7">
        <v>0.96299999999999997</v>
      </c>
      <c r="AD57" s="7">
        <v>0</v>
      </c>
      <c r="AE57" s="7">
        <v>1.6E-2</v>
      </c>
      <c r="AF57" s="7">
        <v>0.42099999999999999</v>
      </c>
    </row>
    <row r="58" spans="1:32" x14ac:dyDescent="0.35">
      <c r="A58" s="7"/>
      <c r="B58" s="7">
        <v>16</v>
      </c>
      <c r="C58" s="7">
        <v>93</v>
      </c>
      <c r="D58" s="7">
        <v>3</v>
      </c>
      <c r="E58" s="7">
        <v>4</v>
      </c>
      <c r="F58" s="8">
        <v>8.8700000000000001E-2</v>
      </c>
      <c r="G58" s="7">
        <v>0.91100000000000003</v>
      </c>
      <c r="H58" s="7">
        <v>1E-3</v>
      </c>
      <c r="I58" s="7">
        <v>2.8000000000000001E-2</v>
      </c>
      <c r="J58" s="7">
        <v>1.2649999999999999</v>
      </c>
      <c r="M58" s="7">
        <v>16</v>
      </c>
      <c r="N58" s="7">
        <v>118</v>
      </c>
      <c r="O58" s="7">
        <v>8</v>
      </c>
      <c r="P58" s="7">
        <v>1</v>
      </c>
      <c r="Q58" s="8">
        <v>0.1479</v>
      </c>
      <c r="R58" s="7">
        <v>0.85199999999999998</v>
      </c>
      <c r="S58" s="7">
        <v>1E-3</v>
      </c>
      <c r="T58" s="7">
        <v>3.1E-2</v>
      </c>
      <c r="U58" s="7">
        <v>1.99</v>
      </c>
      <c r="X58" s="7">
        <v>16</v>
      </c>
      <c r="Y58" s="7">
        <v>121</v>
      </c>
      <c r="Z58" s="7">
        <v>3</v>
      </c>
      <c r="AA58" s="7">
        <v>1</v>
      </c>
      <c r="AB58" s="8">
        <v>6.08E-2</v>
      </c>
      <c r="AC58" s="7">
        <v>0.93899999999999995</v>
      </c>
      <c r="AD58" s="7">
        <v>0</v>
      </c>
      <c r="AE58" s="7">
        <v>2.1000000000000001E-2</v>
      </c>
      <c r="AF58" s="7">
        <v>0.80300000000000005</v>
      </c>
    </row>
    <row r="59" spans="1:32" x14ac:dyDescent="0.35">
      <c r="A59" s="7"/>
      <c r="B59" s="7">
        <v>18</v>
      </c>
      <c r="C59" s="7">
        <v>86</v>
      </c>
      <c r="D59" s="7">
        <v>5</v>
      </c>
      <c r="E59" s="7">
        <v>0</v>
      </c>
      <c r="F59" s="8">
        <v>0.14169999999999999</v>
      </c>
      <c r="G59" s="7">
        <v>0.85799999999999998</v>
      </c>
      <c r="H59" s="7">
        <v>1E-3</v>
      </c>
      <c r="I59" s="7">
        <v>3.5000000000000003E-2</v>
      </c>
      <c r="J59" s="7">
        <v>2.2189999999999999</v>
      </c>
      <c r="M59" s="7">
        <v>18</v>
      </c>
      <c r="N59" s="7">
        <v>109</v>
      </c>
      <c r="O59" s="7">
        <v>11</v>
      </c>
      <c r="P59" s="7">
        <v>0</v>
      </c>
      <c r="Q59" s="8">
        <v>0.2339</v>
      </c>
      <c r="R59" s="7">
        <v>0.76600000000000001</v>
      </c>
      <c r="S59" s="7">
        <v>1E-3</v>
      </c>
      <c r="T59" s="7">
        <v>3.6999999999999998E-2</v>
      </c>
      <c r="U59" s="7">
        <v>3.5369999999999999</v>
      </c>
      <c r="X59" s="7">
        <v>18</v>
      </c>
      <c r="Y59" s="7">
        <v>117</v>
      </c>
      <c r="Z59" s="7">
        <v>4</v>
      </c>
      <c r="AA59" s="7">
        <v>0</v>
      </c>
      <c r="AB59" s="8">
        <v>9.2899999999999996E-2</v>
      </c>
      <c r="AC59" s="7">
        <v>0.90700000000000003</v>
      </c>
      <c r="AD59" s="7">
        <v>1E-3</v>
      </c>
      <c r="AE59" s="7">
        <v>2.5999999999999999E-2</v>
      </c>
      <c r="AF59" s="7">
        <v>1.381</v>
      </c>
    </row>
    <row r="60" spans="1:32" x14ac:dyDescent="0.35">
      <c r="A60" s="7"/>
      <c r="B60" s="7">
        <v>20</v>
      </c>
      <c r="C60" s="7">
        <v>81</v>
      </c>
      <c r="D60" s="7">
        <v>13</v>
      </c>
      <c r="E60" s="7">
        <v>0</v>
      </c>
      <c r="F60" s="8">
        <v>0.27950000000000003</v>
      </c>
      <c r="G60" s="7">
        <v>0.72099999999999997</v>
      </c>
      <c r="H60" s="7">
        <v>2E-3</v>
      </c>
      <c r="I60" s="7">
        <v>4.5999999999999999E-2</v>
      </c>
      <c r="J60" s="7">
        <v>4.9740000000000002</v>
      </c>
      <c r="M60" s="7">
        <v>20</v>
      </c>
      <c r="N60" s="7">
        <v>98</v>
      </c>
      <c r="O60" s="7">
        <v>11</v>
      </c>
      <c r="P60" s="7">
        <v>0</v>
      </c>
      <c r="Q60" s="8">
        <v>0.31990000000000002</v>
      </c>
      <c r="R60" s="7">
        <v>0.68</v>
      </c>
      <c r="S60" s="7">
        <v>2E-3</v>
      </c>
      <c r="T60" s="7">
        <v>4.1000000000000002E-2</v>
      </c>
      <c r="U60" s="7">
        <v>5.2569999999999997</v>
      </c>
      <c r="X60" s="7">
        <v>20</v>
      </c>
      <c r="Y60" s="7">
        <v>113</v>
      </c>
      <c r="Z60" s="7">
        <v>7</v>
      </c>
      <c r="AA60" s="7">
        <v>0</v>
      </c>
      <c r="AB60" s="8">
        <v>0.14910000000000001</v>
      </c>
      <c r="AC60" s="7">
        <v>0.85099999999999998</v>
      </c>
      <c r="AD60" s="7">
        <v>1E-3</v>
      </c>
      <c r="AE60" s="7">
        <v>3.2000000000000001E-2</v>
      </c>
      <c r="AF60" s="7">
        <v>2.5049999999999999</v>
      </c>
    </row>
    <row r="61" spans="1:32" x14ac:dyDescent="0.35">
      <c r="A61" s="7"/>
      <c r="B61" s="7">
        <v>22</v>
      </c>
      <c r="C61" s="7">
        <v>68</v>
      </c>
      <c r="D61" s="7">
        <v>14</v>
      </c>
      <c r="E61" s="7">
        <v>0</v>
      </c>
      <c r="F61" s="8">
        <v>0.42780000000000001</v>
      </c>
      <c r="G61" s="7">
        <v>0.57199999999999995</v>
      </c>
      <c r="H61" s="7">
        <v>3.0000000000000001E-3</v>
      </c>
      <c r="I61" s="7">
        <v>5.0999999999999997E-2</v>
      </c>
      <c r="J61" s="7">
        <v>8.2379999999999995</v>
      </c>
      <c r="M61" s="7">
        <v>22</v>
      </c>
      <c r="N61" s="7">
        <v>87</v>
      </c>
      <c r="O61" s="7">
        <v>13</v>
      </c>
      <c r="P61" s="7">
        <v>1</v>
      </c>
      <c r="Q61" s="8">
        <v>0.42149999999999999</v>
      </c>
      <c r="R61" s="7">
        <v>0.57799999999999996</v>
      </c>
      <c r="S61" s="7">
        <v>2E-3</v>
      </c>
      <c r="T61" s="7">
        <v>4.2999999999999997E-2</v>
      </c>
      <c r="U61" s="7">
        <v>7.4930000000000003</v>
      </c>
      <c r="X61" s="7">
        <v>22</v>
      </c>
      <c r="Y61" s="7">
        <v>106</v>
      </c>
      <c r="Z61" s="7">
        <v>13</v>
      </c>
      <c r="AA61" s="7">
        <v>1</v>
      </c>
      <c r="AB61" s="8">
        <v>0.2535</v>
      </c>
      <c r="AC61" s="7">
        <v>0.747</v>
      </c>
      <c r="AD61" s="7">
        <v>2E-3</v>
      </c>
      <c r="AE61" s="7">
        <v>3.9E-2</v>
      </c>
      <c r="AF61" s="7">
        <v>4.8</v>
      </c>
    </row>
    <row r="62" spans="1:32" x14ac:dyDescent="0.35">
      <c r="A62" s="7"/>
      <c r="B62" s="7">
        <v>24</v>
      </c>
      <c r="C62" s="7">
        <v>54</v>
      </c>
      <c r="D62" s="7">
        <v>10</v>
      </c>
      <c r="E62" s="7">
        <v>0</v>
      </c>
      <c r="F62" s="8">
        <v>0.53380000000000005</v>
      </c>
      <c r="G62" s="7">
        <v>0.46600000000000003</v>
      </c>
      <c r="H62" s="7">
        <v>3.0000000000000001E-3</v>
      </c>
      <c r="I62" s="7">
        <v>5.0999999999999997E-2</v>
      </c>
      <c r="J62" s="7">
        <v>10.781000000000001</v>
      </c>
      <c r="M62" s="7">
        <v>24</v>
      </c>
      <c r="N62" s="7">
        <v>73</v>
      </c>
      <c r="O62" s="7">
        <v>19</v>
      </c>
      <c r="P62" s="7">
        <v>0</v>
      </c>
      <c r="Q62" s="8">
        <v>0.57210000000000005</v>
      </c>
      <c r="R62" s="7">
        <v>0.42799999999999999</v>
      </c>
      <c r="S62" s="7">
        <v>2E-3</v>
      </c>
      <c r="T62" s="7">
        <v>4.3999999999999997E-2</v>
      </c>
      <c r="U62" s="7">
        <v>11.106</v>
      </c>
      <c r="X62" s="7">
        <v>24</v>
      </c>
      <c r="Y62" s="7">
        <v>92</v>
      </c>
      <c r="Z62" s="7">
        <v>21</v>
      </c>
      <c r="AA62" s="7">
        <v>0</v>
      </c>
      <c r="AB62" s="8">
        <v>0.4239</v>
      </c>
      <c r="AC62" s="7">
        <v>0.57599999999999996</v>
      </c>
      <c r="AD62" s="7">
        <v>2E-3</v>
      </c>
      <c r="AE62" s="7">
        <v>4.3999999999999997E-2</v>
      </c>
      <c r="AF62" s="7">
        <v>8.89</v>
      </c>
    </row>
    <row r="63" spans="1:32" x14ac:dyDescent="0.35">
      <c r="A63" s="7"/>
      <c r="B63" s="7">
        <v>26</v>
      </c>
      <c r="C63" s="7">
        <v>44</v>
      </c>
      <c r="D63" s="7">
        <v>11</v>
      </c>
      <c r="E63" s="7">
        <v>0</v>
      </c>
      <c r="F63" s="8">
        <v>0.65029999999999999</v>
      </c>
      <c r="G63" s="7">
        <v>0.35</v>
      </c>
      <c r="H63" s="7">
        <v>2E-3</v>
      </c>
      <c r="I63" s="7">
        <v>4.9000000000000002E-2</v>
      </c>
      <c r="J63" s="7">
        <v>13.811</v>
      </c>
      <c r="M63" s="7">
        <v>26</v>
      </c>
      <c r="N63" s="7">
        <v>54</v>
      </c>
      <c r="O63" s="7">
        <v>16</v>
      </c>
      <c r="P63" s="7">
        <v>0</v>
      </c>
      <c r="Q63" s="8">
        <v>0.69889999999999997</v>
      </c>
      <c r="R63" s="7">
        <v>0.30099999999999999</v>
      </c>
      <c r="S63" s="7">
        <v>2E-3</v>
      </c>
      <c r="T63" s="7">
        <v>4.1000000000000002E-2</v>
      </c>
      <c r="U63" s="7">
        <v>14.403</v>
      </c>
      <c r="X63" s="7">
        <v>26</v>
      </c>
      <c r="Y63" s="7">
        <v>71</v>
      </c>
      <c r="Z63" s="7">
        <v>17</v>
      </c>
      <c r="AA63" s="7">
        <v>0</v>
      </c>
      <c r="AB63" s="8">
        <v>0.56179999999999997</v>
      </c>
      <c r="AC63" s="7">
        <v>0.438</v>
      </c>
      <c r="AD63" s="7">
        <v>2E-3</v>
      </c>
      <c r="AE63" s="7">
        <v>4.4999999999999998E-2</v>
      </c>
      <c r="AF63" s="7">
        <v>12.477</v>
      </c>
    </row>
    <row r="64" spans="1:32" x14ac:dyDescent="0.35">
      <c r="A64" s="7"/>
      <c r="B64" s="7">
        <v>28</v>
      </c>
      <c r="C64" s="7">
        <v>33</v>
      </c>
      <c r="D64" s="7">
        <v>11</v>
      </c>
      <c r="E64" s="7">
        <v>0</v>
      </c>
      <c r="F64" s="8">
        <v>0.76690000000000003</v>
      </c>
      <c r="G64" s="7">
        <v>0.23300000000000001</v>
      </c>
      <c r="H64" s="7">
        <v>2E-3</v>
      </c>
      <c r="I64" s="7">
        <v>4.2999999999999997E-2</v>
      </c>
      <c r="J64" s="7">
        <v>17.074999999999999</v>
      </c>
      <c r="M64" s="7">
        <v>28</v>
      </c>
      <c r="N64" s="7">
        <v>38</v>
      </c>
      <c r="O64" s="7">
        <v>13</v>
      </c>
      <c r="P64" s="7">
        <v>0</v>
      </c>
      <c r="Q64" s="8">
        <v>0.80189999999999995</v>
      </c>
      <c r="R64" s="7">
        <v>0.19800000000000001</v>
      </c>
      <c r="S64" s="7">
        <v>1E-3</v>
      </c>
      <c r="T64" s="7">
        <v>3.5000000000000003E-2</v>
      </c>
      <c r="U64" s="7">
        <v>17.286999999999999</v>
      </c>
      <c r="X64" s="7">
        <v>28</v>
      </c>
      <c r="Y64" s="7">
        <v>54</v>
      </c>
      <c r="Z64" s="7">
        <v>24</v>
      </c>
      <c r="AA64" s="7">
        <v>0</v>
      </c>
      <c r="AB64" s="8">
        <v>0.75660000000000005</v>
      </c>
      <c r="AC64" s="7">
        <v>0.24299999999999999</v>
      </c>
      <c r="AD64" s="7">
        <v>1E-3</v>
      </c>
      <c r="AE64" s="7">
        <v>3.9E-2</v>
      </c>
      <c r="AF64" s="7">
        <v>17.93</v>
      </c>
    </row>
    <row r="65" spans="1:32" x14ac:dyDescent="0.35">
      <c r="A65" s="7"/>
      <c r="B65" s="7">
        <v>30</v>
      </c>
      <c r="C65" s="7">
        <v>22</v>
      </c>
      <c r="D65" s="7">
        <v>10</v>
      </c>
      <c r="E65" s="7">
        <v>0</v>
      </c>
      <c r="F65" s="8">
        <v>0.87280000000000002</v>
      </c>
      <c r="G65" s="7">
        <v>0.127</v>
      </c>
      <c r="H65" s="7">
        <v>1E-3</v>
      </c>
      <c r="I65" s="7">
        <v>3.4000000000000002E-2</v>
      </c>
      <c r="J65" s="7">
        <v>20.254000000000001</v>
      </c>
      <c r="M65" s="7">
        <v>30</v>
      </c>
      <c r="N65" s="7">
        <v>25</v>
      </c>
      <c r="O65" s="7">
        <v>9</v>
      </c>
      <c r="P65" s="7">
        <v>0</v>
      </c>
      <c r="Q65" s="8">
        <v>0.87319999999999998</v>
      </c>
      <c r="R65" s="7">
        <v>0.127</v>
      </c>
      <c r="S65" s="7">
        <v>1E-3</v>
      </c>
      <c r="T65" s="7">
        <v>0.03</v>
      </c>
      <c r="U65" s="7">
        <v>19.427</v>
      </c>
      <c r="X65" s="7">
        <v>30</v>
      </c>
      <c r="Y65" s="7">
        <v>30</v>
      </c>
      <c r="Z65" s="7">
        <v>14</v>
      </c>
      <c r="AA65" s="7">
        <v>0</v>
      </c>
      <c r="AB65" s="8">
        <v>0.87019999999999997</v>
      </c>
      <c r="AC65" s="7">
        <v>0.13</v>
      </c>
      <c r="AD65" s="7">
        <v>1E-3</v>
      </c>
      <c r="AE65" s="7">
        <v>0.03</v>
      </c>
      <c r="AF65" s="7">
        <v>21.338000000000001</v>
      </c>
    </row>
    <row r="66" spans="1:32" x14ac:dyDescent="0.35">
      <c r="A66" s="7"/>
      <c r="B66" s="7">
        <v>32</v>
      </c>
      <c r="C66" s="7">
        <v>12</v>
      </c>
      <c r="D66" s="7">
        <v>6</v>
      </c>
      <c r="E66" s="7">
        <v>0</v>
      </c>
      <c r="F66" s="8">
        <v>0.93640000000000001</v>
      </c>
      <c r="G66" s="7">
        <v>6.4000000000000001E-2</v>
      </c>
      <c r="H66" s="7">
        <v>1E-3</v>
      </c>
      <c r="I66" s="7">
        <v>2.5000000000000001E-2</v>
      </c>
      <c r="J66" s="7">
        <v>22.288</v>
      </c>
      <c r="M66" s="7">
        <v>32</v>
      </c>
      <c r="N66" s="7">
        <v>16</v>
      </c>
      <c r="O66" s="7">
        <v>6</v>
      </c>
      <c r="P66" s="7">
        <v>0</v>
      </c>
      <c r="Q66" s="8">
        <v>0.92079999999999995</v>
      </c>
      <c r="R66" s="7">
        <v>7.9000000000000001E-2</v>
      </c>
      <c r="S66" s="7">
        <v>1E-3</v>
      </c>
      <c r="T66" s="7">
        <v>2.4E-2</v>
      </c>
      <c r="U66" s="7">
        <v>20.948</v>
      </c>
      <c r="X66" s="7">
        <v>32</v>
      </c>
      <c r="Y66" s="7">
        <v>16</v>
      </c>
      <c r="Z66" s="7">
        <v>6</v>
      </c>
      <c r="AA66" s="7">
        <v>0</v>
      </c>
      <c r="AB66" s="8">
        <v>0.91890000000000005</v>
      </c>
      <c r="AC66" s="7">
        <v>8.1000000000000003E-2</v>
      </c>
      <c r="AD66" s="7">
        <v>1E-3</v>
      </c>
      <c r="AE66" s="7">
        <v>2.5000000000000001E-2</v>
      </c>
      <c r="AF66" s="7">
        <v>22.896000000000001</v>
      </c>
    </row>
    <row r="67" spans="1:32" x14ac:dyDescent="0.35">
      <c r="A67" s="7"/>
      <c r="B67" s="7">
        <v>34</v>
      </c>
      <c r="C67" s="7">
        <v>6</v>
      </c>
      <c r="D67" s="7">
        <v>2</v>
      </c>
      <c r="E67" s="7">
        <v>0</v>
      </c>
      <c r="F67" s="8">
        <v>0.95760000000000001</v>
      </c>
      <c r="G67" s="7">
        <v>4.2000000000000003E-2</v>
      </c>
      <c r="H67" s="7">
        <v>0</v>
      </c>
      <c r="I67" s="7">
        <v>2.1000000000000001E-2</v>
      </c>
      <c r="J67" s="7">
        <v>23.009</v>
      </c>
      <c r="M67" s="7">
        <v>34</v>
      </c>
      <c r="N67" s="7">
        <v>10</v>
      </c>
      <c r="O67" s="7">
        <v>5</v>
      </c>
      <c r="P67" s="7">
        <v>0</v>
      </c>
      <c r="Q67" s="8">
        <v>0.96040000000000003</v>
      </c>
      <c r="R67" s="7">
        <v>0.04</v>
      </c>
      <c r="S67" s="7">
        <v>0</v>
      </c>
      <c r="T67" s="7">
        <v>1.7000000000000001E-2</v>
      </c>
      <c r="U67" s="7">
        <v>22.295999999999999</v>
      </c>
      <c r="X67" s="7">
        <v>34</v>
      </c>
      <c r="Y67" s="7">
        <v>10</v>
      </c>
      <c r="Z67" s="7">
        <v>3</v>
      </c>
      <c r="AA67" s="7">
        <v>0</v>
      </c>
      <c r="AB67" s="8">
        <v>0.94320000000000004</v>
      </c>
      <c r="AC67" s="7">
        <v>5.7000000000000002E-2</v>
      </c>
      <c r="AD67" s="7">
        <v>0</v>
      </c>
      <c r="AE67" s="7">
        <v>2.1000000000000001E-2</v>
      </c>
      <c r="AF67" s="7">
        <v>23.724</v>
      </c>
    </row>
    <row r="68" spans="1:32" x14ac:dyDescent="0.35">
      <c r="A68" s="7"/>
      <c r="B68" s="7">
        <v>36</v>
      </c>
      <c r="C68" s="7">
        <v>4</v>
      </c>
      <c r="D68" s="7">
        <v>1</v>
      </c>
      <c r="E68" s="7">
        <v>0</v>
      </c>
      <c r="F68" s="8">
        <v>0.96819999999999995</v>
      </c>
      <c r="G68" s="7">
        <v>3.2000000000000001E-2</v>
      </c>
      <c r="H68" s="7">
        <v>0</v>
      </c>
      <c r="I68" s="7">
        <v>1.7999999999999999E-2</v>
      </c>
      <c r="J68" s="7">
        <v>23.390999999999998</v>
      </c>
      <c r="M68" s="7">
        <v>36</v>
      </c>
      <c r="N68" s="7">
        <v>5</v>
      </c>
      <c r="O68" s="7">
        <v>3</v>
      </c>
      <c r="P68" s="7">
        <v>0</v>
      </c>
      <c r="Q68" s="8">
        <v>0.98419999999999996</v>
      </c>
      <c r="R68" s="7">
        <v>1.6E-2</v>
      </c>
      <c r="S68" s="7">
        <v>0</v>
      </c>
      <c r="T68" s="7">
        <v>1.0999999999999999E-2</v>
      </c>
      <c r="U68" s="7">
        <v>23.151</v>
      </c>
      <c r="X68" s="7">
        <v>36</v>
      </c>
      <c r="Y68" s="7">
        <v>7</v>
      </c>
      <c r="Z68" s="7">
        <v>3</v>
      </c>
      <c r="AA68" s="7">
        <v>0</v>
      </c>
      <c r="AB68" s="8">
        <v>0.96750000000000003</v>
      </c>
      <c r="AC68" s="7">
        <v>3.2000000000000001E-2</v>
      </c>
      <c r="AD68" s="7">
        <v>0</v>
      </c>
      <c r="AE68" s="7">
        <v>1.6E-2</v>
      </c>
      <c r="AF68" s="7">
        <v>24.6</v>
      </c>
    </row>
    <row r="69" spans="1:32" x14ac:dyDescent="0.35">
      <c r="B69" s="7">
        <v>38</v>
      </c>
      <c r="C69" s="7">
        <v>3</v>
      </c>
      <c r="D69" s="7">
        <v>3</v>
      </c>
      <c r="E69" s="7">
        <v>0</v>
      </c>
      <c r="F69" s="8">
        <v>1</v>
      </c>
      <c r="G69" s="7">
        <v>0</v>
      </c>
      <c r="H69" s="7">
        <v>0</v>
      </c>
      <c r="I69" s="7">
        <v>0</v>
      </c>
      <c r="J69" s="7">
        <v>24.597999999999999</v>
      </c>
      <c r="M69" s="7">
        <v>38</v>
      </c>
      <c r="N69" s="7">
        <v>2</v>
      </c>
      <c r="O69" s="7">
        <v>2</v>
      </c>
      <c r="P69" s="7">
        <v>0</v>
      </c>
      <c r="Q69" s="8">
        <v>1</v>
      </c>
      <c r="R69" s="7">
        <v>0</v>
      </c>
      <c r="S69" s="7">
        <v>0</v>
      </c>
      <c r="T69" s="7">
        <v>0</v>
      </c>
      <c r="U69" s="7">
        <v>23.754000000000001</v>
      </c>
      <c r="X69" s="7">
        <v>38</v>
      </c>
      <c r="Y69" s="7">
        <v>4</v>
      </c>
      <c r="Z69" s="7">
        <v>2</v>
      </c>
      <c r="AA69" s="7">
        <v>0</v>
      </c>
      <c r="AB69" s="8">
        <v>0.98380000000000001</v>
      </c>
      <c r="AC69" s="7">
        <v>1.6E-2</v>
      </c>
      <c r="AD69" s="7">
        <v>0</v>
      </c>
      <c r="AE69" s="7">
        <v>1.0999999999999999E-2</v>
      </c>
      <c r="AF69" s="7">
        <v>25.216999999999999</v>
      </c>
    </row>
    <row r="70" spans="1:32" x14ac:dyDescent="0.35">
      <c r="M70" s="7"/>
      <c r="N70" s="7"/>
      <c r="O70" s="7"/>
      <c r="P70" s="7"/>
      <c r="Q70" s="8"/>
      <c r="R70" s="7"/>
      <c r="S70" s="7"/>
      <c r="T70" s="7"/>
      <c r="U70" s="7"/>
      <c r="X70" s="7">
        <v>40</v>
      </c>
      <c r="Y70" s="7">
        <v>2</v>
      </c>
      <c r="Z70" s="7">
        <v>1</v>
      </c>
      <c r="AA70" s="7">
        <v>0</v>
      </c>
      <c r="AB70" s="8">
        <v>0.9919</v>
      </c>
      <c r="AC70" s="7">
        <v>8.0000000000000002E-3</v>
      </c>
      <c r="AD70" s="7">
        <v>0</v>
      </c>
      <c r="AE70" s="7">
        <v>8.0000000000000002E-3</v>
      </c>
      <c r="AF70" s="7">
        <v>25.541</v>
      </c>
    </row>
    <row r="71" spans="1:32" x14ac:dyDescent="0.35">
      <c r="M71" s="7"/>
      <c r="N71" s="7"/>
      <c r="O71" s="7"/>
      <c r="P71" s="7"/>
      <c r="Q71" s="8"/>
      <c r="R71" s="7"/>
      <c r="S71" s="7"/>
      <c r="T71" s="7"/>
      <c r="U71" s="7"/>
      <c r="X71" s="7">
        <v>42</v>
      </c>
      <c r="Y71" s="7">
        <v>1</v>
      </c>
      <c r="Z71" s="7">
        <v>1</v>
      </c>
      <c r="AA71" s="7">
        <v>0</v>
      </c>
      <c r="AB71" s="8">
        <v>1</v>
      </c>
      <c r="AC71" s="7">
        <v>0</v>
      </c>
      <c r="AD71" s="7">
        <v>0</v>
      </c>
      <c r="AE71" s="7">
        <v>0</v>
      </c>
      <c r="AF71" s="7">
        <v>25.882000000000001</v>
      </c>
    </row>
    <row r="73" spans="1:32" x14ac:dyDescent="0.35">
      <c r="A73" s="13" t="s">
        <v>273</v>
      </c>
      <c r="B73" s="7"/>
      <c r="C73" s="7"/>
      <c r="D73" s="8"/>
      <c r="E73" s="7"/>
      <c r="F73" s="7"/>
      <c r="G73" s="7"/>
      <c r="H73" s="7"/>
      <c r="I73" s="7"/>
      <c r="J73" s="7"/>
      <c r="L73" s="13" t="s">
        <v>273</v>
      </c>
      <c r="M73" s="7"/>
      <c r="N73" s="7"/>
      <c r="O73" s="8"/>
      <c r="P73" s="7"/>
      <c r="Q73" s="7"/>
      <c r="R73" s="7"/>
      <c r="S73" s="7"/>
      <c r="T73" s="7"/>
      <c r="U73" s="7"/>
      <c r="W73" s="13" t="s">
        <v>273</v>
      </c>
      <c r="X73" s="7"/>
      <c r="Y73" s="7"/>
      <c r="Z73" s="8"/>
      <c r="AA73" s="7"/>
      <c r="AB73" s="7"/>
      <c r="AC73" s="7"/>
      <c r="AD73" s="7"/>
      <c r="AE73" s="7"/>
      <c r="AF73" s="7"/>
    </row>
    <row r="74" spans="1:32" ht="37.5" x14ac:dyDescent="0.35">
      <c r="A74" s="7"/>
      <c r="B74" s="7" t="s">
        <v>160</v>
      </c>
      <c r="C74" s="7" t="s">
        <v>161</v>
      </c>
      <c r="D74" s="7" t="s">
        <v>162</v>
      </c>
      <c r="E74" s="7" t="s">
        <v>163</v>
      </c>
      <c r="F74" s="7" t="s">
        <v>164</v>
      </c>
      <c r="G74" s="7" t="s">
        <v>165</v>
      </c>
      <c r="H74" s="7" t="s">
        <v>166</v>
      </c>
      <c r="I74" s="7" t="s">
        <v>167</v>
      </c>
      <c r="J74" s="7" t="s">
        <v>168</v>
      </c>
      <c r="M74" s="7" t="s">
        <v>160</v>
      </c>
      <c r="N74" s="7" t="s">
        <v>161</v>
      </c>
      <c r="O74" s="7" t="s">
        <v>162</v>
      </c>
      <c r="P74" s="7" t="s">
        <v>163</v>
      </c>
      <c r="Q74" s="7" t="s">
        <v>164</v>
      </c>
      <c r="R74" s="7" t="s">
        <v>165</v>
      </c>
      <c r="S74" s="7" t="s">
        <v>166</v>
      </c>
      <c r="T74" s="7" t="s">
        <v>167</v>
      </c>
      <c r="U74" s="7" t="s">
        <v>168</v>
      </c>
      <c r="X74" s="7" t="s">
        <v>160</v>
      </c>
      <c r="Y74" s="7" t="s">
        <v>161</v>
      </c>
      <c r="Z74" s="7" t="s">
        <v>162</v>
      </c>
      <c r="AA74" s="7" t="s">
        <v>163</v>
      </c>
      <c r="AB74" s="7" t="s">
        <v>164</v>
      </c>
      <c r="AC74" s="7" t="s">
        <v>165</v>
      </c>
      <c r="AD74" s="7" t="s">
        <v>166</v>
      </c>
      <c r="AE74" s="7" t="s">
        <v>167</v>
      </c>
      <c r="AF74" s="7" t="s">
        <v>168</v>
      </c>
    </row>
    <row r="75" spans="1:32" x14ac:dyDescent="0.35">
      <c r="A75" s="7"/>
      <c r="B75" s="7">
        <v>0</v>
      </c>
      <c r="C75" s="7">
        <v>160</v>
      </c>
      <c r="D75" s="7">
        <v>0</v>
      </c>
      <c r="E75" s="7">
        <v>0</v>
      </c>
      <c r="F75" s="8">
        <v>0</v>
      </c>
      <c r="G75" s="7">
        <v>1</v>
      </c>
      <c r="H75" s="7">
        <v>0</v>
      </c>
      <c r="I75" s="7">
        <v>0</v>
      </c>
      <c r="J75" s="7">
        <v>0</v>
      </c>
      <c r="M75" s="7">
        <v>0</v>
      </c>
      <c r="N75" s="7">
        <v>160</v>
      </c>
      <c r="O75" s="7">
        <v>0</v>
      </c>
      <c r="P75" s="7">
        <v>0</v>
      </c>
      <c r="Q75" s="8">
        <v>0</v>
      </c>
      <c r="R75" s="7">
        <v>1</v>
      </c>
      <c r="S75" s="7">
        <v>0</v>
      </c>
      <c r="T75" s="7">
        <v>0</v>
      </c>
      <c r="U75" s="7">
        <v>0</v>
      </c>
      <c r="X75" s="7">
        <v>0</v>
      </c>
      <c r="Y75" s="7">
        <v>160</v>
      </c>
      <c r="Z75" s="7">
        <v>0</v>
      </c>
      <c r="AA75" s="7">
        <v>0</v>
      </c>
      <c r="AB75" s="8">
        <v>0</v>
      </c>
      <c r="AC75" s="7">
        <v>1</v>
      </c>
      <c r="AD75" s="7">
        <v>0</v>
      </c>
      <c r="AE75" s="7">
        <v>0</v>
      </c>
      <c r="AF75" s="7">
        <v>0</v>
      </c>
    </row>
    <row r="76" spans="1:32" x14ac:dyDescent="0.35">
      <c r="A76" s="7"/>
      <c r="B76" s="7">
        <v>2</v>
      </c>
      <c r="C76" s="7">
        <v>160</v>
      </c>
      <c r="D76" s="7">
        <v>0</v>
      </c>
      <c r="E76" s="7">
        <v>1</v>
      </c>
      <c r="F76" s="8">
        <v>0</v>
      </c>
      <c r="G76" s="7">
        <v>1</v>
      </c>
      <c r="H76" s="7">
        <v>0</v>
      </c>
      <c r="I76" s="7">
        <v>0</v>
      </c>
      <c r="J76" s="7">
        <v>0</v>
      </c>
      <c r="M76" s="7">
        <v>2</v>
      </c>
      <c r="N76" s="7">
        <v>160</v>
      </c>
      <c r="O76" s="7">
        <v>0</v>
      </c>
      <c r="P76" s="7">
        <v>2</v>
      </c>
      <c r="Q76" s="8">
        <v>0</v>
      </c>
      <c r="R76" s="7">
        <v>1</v>
      </c>
      <c r="S76" s="7">
        <v>0</v>
      </c>
      <c r="T76" s="7">
        <v>0</v>
      </c>
      <c r="U76" s="7">
        <v>0</v>
      </c>
      <c r="X76" s="7">
        <v>2</v>
      </c>
      <c r="Y76" s="7">
        <v>160</v>
      </c>
      <c r="Z76" s="7">
        <v>0</v>
      </c>
      <c r="AA76" s="7">
        <v>1</v>
      </c>
      <c r="AB76" s="8">
        <v>0</v>
      </c>
      <c r="AC76" s="7">
        <v>1</v>
      </c>
      <c r="AD76" s="7">
        <v>0</v>
      </c>
      <c r="AE76" s="7">
        <v>0</v>
      </c>
      <c r="AF76" s="7">
        <v>0</v>
      </c>
    </row>
    <row r="77" spans="1:32" x14ac:dyDescent="0.35">
      <c r="A77" s="7"/>
      <c r="B77" s="7">
        <v>4</v>
      </c>
      <c r="C77" s="7">
        <v>159</v>
      </c>
      <c r="D77" s="7">
        <v>0</v>
      </c>
      <c r="E77" s="7">
        <v>1</v>
      </c>
      <c r="F77" s="8">
        <v>0</v>
      </c>
      <c r="G77" s="7">
        <v>1</v>
      </c>
      <c r="H77" s="7">
        <v>0</v>
      </c>
      <c r="I77" s="7">
        <v>0</v>
      </c>
      <c r="J77" s="7">
        <v>0</v>
      </c>
      <c r="M77" s="7">
        <v>4</v>
      </c>
      <c r="N77" s="7">
        <v>158</v>
      </c>
      <c r="O77" s="7">
        <v>0</v>
      </c>
      <c r="P77" s="7">
        <v>4</v>
      </c>
      <c r="Q77" s="8">
        <v>0</v>
      </c>
      <c r="R77" s="7">
        <v>1</v>
      </c>
      <c r="S77" s="7">
        <v>0</v>
      </c>
      <c r="T77" s="7">
        <v>0</v>
      </c>
      <c r="U77" s="7">
        <v>0</v>
      </c>
      <c r="X77" s="7">
        <v>4</v>
      </c>
      <c r="Y77" s="7">
        <v>159</v>
      </c>
      <c r="Z77" s="7">
        <v>0</v>
      </c>
      <c r="AA77" s="7">
        <v>1</v>
      </c>
      <c r="AB77" s="8">
        <v>0</v>
      </c>
      <c r="AC77" s="7">
        <v>1</v>
      </c>
      <c r="AD77" s="7">
        <v>0</v>
      </c>
      <c r="AE77" s="7">
        <v>0</v>
      </c>
      <c r="AF77" s="7">
        <v>0</v>
      </c>
    </row>
    <row r="78" spans="1:32" x14ac:dyDescent="0.35">
      <c r="A78" s="7"/>
      <c r="B78" s="7">
        <v>6</v>
      </c>
      <c r="C78" s="7">
        <v>158</v>
      </c>
      <c r="D78" s="7">
        <v>0</v>
      </c>
      <c r="E78" s="7">
        <v>4</v>
      </c>
      <c r="F78" s="8">
        <v>0</v>
      </c>
      <c r="G78" s="7">
        <v>1</v>
      </c>
      <c r="H78" s="7">
        <v>0</v>
      </c>
      <c r="I78" s="7">
        <v>0</v>
      </c>
      <c r="J78" s="7">
        <v>0</v>
      </c>
      <c r="M78" s="7">
        <v>6</v>
      </c>
      <c r="N78" s="7">
        <v>154</v>
      </c>
      <c r="O78" s="7">
        <v>1</v>
      </c>
      <c r="P78" s="7">
        <v>4</v>
      </c>
      <c r="Q78" s="8">
        <v>6.4999999999999997E-3</v>
      </c>
      <c r="R78" s="7">
        <v>0.99399999999999999</v>
      </c>
      <c r="S78" s="7">
        <v>0</v>
      </c>
      <c r="T78" s="7">
        <v>6.0000000000000001E-3</v>
      </c>
      <c r="U78" s="7">
        <v>3.9E-2</v>
      </c>
      <c r="X78" s="7">
        <v>6</v>
      </c>
      <c r="Y78" s="7">
        <v>158</v>
      </c>
      <c r="Z78" s="7">
        <v>2</v>
      </c>
      <c r="AA78" s="7">
        <v>2</v>
      </c>
      <c r="AB78" s="8">
        <v>1.2699999999999999E-2</v>
      </c>
      <c r="AC78" s="7">
        <v>0.98699999999999999</v>
      </c>
      <c r="AD78" s="7">
        <v>0</v>
      </c>
      <c r="AE78" s="7">
        <v>8.9999999999999993E-3</v>
      </c>
      <c r="AF78" s="7">
        <v>7.5999999999999998E-2</v>
      </c>
    </row>
    <row r="79" spans="1:32" x14ac:dyDescent="0.35">
      <c r="A79" s="7"/>
      <c r="B79" s="7">
        <v>8</v>
      </c>
      <c r="C79" s="7">
        <v>154</v>
      </c>
      <c r="D79" s="7">
        <v>0</v>
      </c>
      <c r="E79" s="7">
        <v>18</v>
      </c>
      <c r="F79" s="8">
        <v>0</v>
      </c>
      <c r="G79" s="7">
        <v>1</v>
      </c>
      <c r="H79" s="7">
        <v>0</v>
      </c>
      <c r="I79" s="7">
        <v>0</v>
      </c>
      <c r="J79" s="7">
        <v>0</v>
      </c>
      <c r="M79" s="7">
        <v>8</v>
      </c>
      <c r="N79" s="7">
        <v>149</v>
      </c>
      <c r="O79" s="7">
        <v>4</v>
      </c>
      <c r="P79" s="7">
        <v>1</v>
      </c>
      <c r="Q79" s="8">
        <v>3.32E-2</v>
      </c>
      <c r="R79" s="7">
        <v>0.96699999999999997</v>
      </c>
      <c r="S79" s="7">
        <v>0</v>
      </c>
      <c r="T79" s="7">
        <v>1.4999999999999999E-2</v>
      </c>
      <c r="U79" s="7">
        <v>0.252</v>
      </c>
      <c r="X79" s="7">
        <v>8</v>
      </c>
      <c r="Y79" s="7">
        <v>154</v>
      </c>
      <c r="Z79" s="7">
        <v>2</v>
      </c>
      <c r="AA79" s="7">
        <v>3</v>
      </c>
      <c r="AB79" s="8">
        <v>2.5499999999999998E-2</v>
      </c>
      <c r="AC79" s="7">
        <v>0.97499999999999998</v>
      </c>
      <c r="AD79" s="7">
        <v>0</v>
      </c>
      <c r="AE79" s="7">
        <v>1.2999999999999999E-2</v>
      </c>
      <c r="AF79" s="7">
        <v>0.17899999999999999</v>
      </c>
    </row>
    <row r="80" spans="1:32" x14ac:dyDescent="0.35">
      <c r="A80" s="7"/>
      <c r="B80" s="7">
        <v>10</v>
      </c>
      <c r="C80" s="7">
        <v>136</v>
      </c>
      <c r="D80" s="7">
        <v>1</v>
      </c>
      <c r="E80" s="7">
        <v>19</v>
      </c>
      <c r="F80" s="8">
        <v>7.4000000000000003E-3</v>
      </c>
      <c r="G80" s="7">
        <v>0.99299999999999999</v>
      </c>
      <c r="H80" s="7">
        <v>0</v>
      </c>
      <c r="I80" s="7">
        <v>7.0000000000000001E-3</v>
      </c>
      <c r="J80" s="7">
        <v>7.3999999999999996E-2</v>
      </c>
      <c r="M80" s="7">
        <v>10</v>
      </c>
      <c r="N80" s="7">
        <v>144</v>
      </c>
      <c r="O80" s="7">
        <v>3</v>
      </c>
      <c r="P80" s="7">
        <v>3</v>
      </c>
      <c r="Q80" s="8">
        <v>5.33E-2</v>
      </c>
      <c r="R80" s="7">
        <v>0.94699999999999995</v>
      </c>
      <c r="S80" s="7">
        <v>0</v>
      </c>
      <c r="T80" s="7">
        <v>1.7999999999999999E-2</v>
      </c>
      <c r="U80" s="7">
        <v>0.45400000000000001</v>
      </c>
      <c r="X80" s="7">
        <v>10</v>
      </c>
      <c r="Y80" s="7">
        <v>149</v>
      </c>
      <c r="Z80" s="7">
        <v>4</v>
      </c>
      <c r="AA80" s="7">
        <v>4</v>
      </c>
      <c r="AB80" s="8">
        <v>5.16E-2</v>
      </c>
      <c r="AC80" s="7">
        <v>0.94799999999999995</v>
      </c>
      <c r="AD80" s="7">
        <v>0</v>
      </c>
      <c r="AE80" s="7">
        <v>1.7999999999999999E-2</v>
      </c>
      <c r="AF80" s="7">
        <v>0.44</v>
      </c>
    </row>
    <row r="81" spans="1:32" x14ac:dyDescent="0.35">
      <c r="A81" s="7"/>
      <c r="B81" s="7">
        <v>12</v>
      </c>
      <c r="C81" s="7">
        <v>116</v>
      </c>
      <c r="D81" s="7">
        <v>10</v>
      </c>
      <c r="E81" s="7">
        <v>3</v>
      </c>
      <c r="F81" s="8">
        <v>9.2899999999999996E-2</v>
      </c>
      <c r="G81" s="7">
        <v>0.90700000000000003</v>
      </c>
      <c r="H81" s="7">
        <v>1E-3</v>
      </c>
      <c r="I81" s="7">
        <v>2.7E-2</v>
      </c>
      <c r="J81" s="7">
        <v>1.1000000000000001</v>
      </c>
      <c r="M81" s="7">
        <v>12</v>
      </c>
      <c r="N81" s="7">
        <v>138</v>
      </c>
      <c r="O81" s="7">
        <v>13</v>
      </c>
      <c r="P81" s="7">
        <v>0</v>
      </c>
      <c r="Q81" s="8">
        <v>0.14249999999999999</v>
      </c>
      <c r="R81" s="7">
        <v>0.85799999999999998</v>
      </c>
      <c r="S81" s="7">
        <v>1E-3</v>
      </c>
      <c r="T81" s="7">
        <v>2.9000000000000001E-2</v>
      </c>
      <c r="U81" s="7">
        <v>1.524</v>
      </c>
      <c r="X81" s="7">
        <v>12</v>
      </c>
      <c r="Y81" s="7">
        <v>141</v>
      </c>
      <c r="Z81" s="7">
        <v>7</v>
      </c>
      <c r="AA81" s="7">
        <v>0</v>
      </c>
      <c r="AB81" s="8">
        <v>9.8699999999999996E-2</v>
      </c>
      <c r="AC81" s="7">
        <v>0.90100000000000002</v>
      </c>
      <c r="AD81" s="7">
        <v>1E-3</v>
      </c>
      <c r="AE81" s="7">
        <v>2.4E-2</v>
      </c>
      <c r="AF81" s="7">
        <v>1.0049999999999999</v>
      </c>
    </row>
    <row r="82" spans="1:32" x14ac:dyDescent="0.35">
      <c r="A82" s="7"/>
      <c r="B82" s="7">
        <v>14</v>
      </c>
      <c r="C82" s="7">
        <v>103</v>
      </c>
      <c r="D82" s="7">
        <v>25</v>
      </c>
      <c r="E82" s="7">
        <v>0</v>
      </c>
      <c r="F82" s="8">
        <v>0.31309999999999999</v>
      </c>
      <c r="G82" s="7">
        <v>0.68700000000000006</v>
      </c>
      <c r="H82" s="7">
        <v>2E-3</v>
      </c>
      <c r="I82" s="7">
        <v>4.2999999999999997E-2</v>
      </c>
      <c r="J82" s="7">
        <v>4.1829999999999998</v>
      </c>
      <c r="M82" s="7">
        <v>14</v>
      </c>
      <c r="N82" s="7">
        <v>125</v>
      </c>
      <c r="O82" s="7">
        <v>24</v>
      </c>
      <c r="P82" s="7">
        <v>0</v>
      </c>
      <c r="Q82" s="8">
        <v>0.30709999999999998</v>
      </c>
      <c r="R82" s="7">
        <v>0.69299999999999995</v>
      </c>
      <c r="S82" s="7">
        <v>1E-3</v>
      </c>
      <c r="T82" s="7">
        <v>3.7999999999999999E-2</v>
      </c>
      <c r="U82" s="7">
        <v>3.8290000000000002</v>
      </c>
      <c r="X82" s="7">
        <v>14</v>
      </c>
      <c r="Y82" s="7">
        <v>134</v>
      </c>
      <c r="Z82" s="7">
        <v>36</v>
      </c>
      <c r="AA82" s="7">
        <v>0</v>
      </c>
      <c r="AB82" s="8">
        <v>0.34089999999999998</v>
      </c>
      <c r="AC82" s="7">
        <v>0.65900000000000003</v>
      </c>
      <c r="AD82" s="7">
        <v>2E-3</v>
      </c>
      <c r="AE82" s="7">
        <v>3.9E-2</v>
      </c>
      <c r="AF82" s="7">
        <v>4.3949999999999996</v>
      </c>
    </row>
    <row r="83" spans="1:32" x14ac:dyDescent="0.35">
      <c r="A83" s="7"/>
      <c r="B83" s="7">
        <v>16</v>
      </c>
      <c r="C83" s="7">
        <v>78</v>
      </c>
      <c r="D83" s="7">
        <v>19</v>
      </c>
      <c r="E83" s="7">
        <v>0</v>
      </c>
      <c r="F83" s="8">
        <v>0.48039999999999999</v>
      </c>
      <c r="G83" s="7">
        <v>0.52</v>
      </c>
      <c r="H83" s="7">
        <v>2E-3</v>
      </c>
      <c r="I83" s="7">
        <v>4.7E-2</v>
      </c>
      <c r="J83" s="7">
        <v>6.86</v>
      </c>
      <c r="M83" s="7">
        <v>16</v>
      </c>
      <c r="N83" s="7">
        <v>101</v>
      </c>
      <c r="O83" s="7">
        <v>30</v>
      </c>
      <c r="P83" s="7">
        <v>0</v>
      </c>
      <c r="Q83" s="8">
        <v>0.51290000000000002</v>
      </c>
      <c r="R83" s="7">
        <v>0.48699999999999999</v>
      </c>
      <c r="S83" s="7">
        <v>2E-3</v>
      </c>
      <c r="T83" s="7">
        <v>4.1000000000000002E-2</v>
      </c>
      <c r="U83" s="7">
        <v>7.1219999999999999</v>
      </c>
      <c r="X83" s="7">
        <v>16</v>
      </c>
      <c r="Y83" s="7">
        <v>98</v>
      </c>
      <c r="Z83" s="7">
        <v>39</v>
      </c>
      <c r="AA83" s="7">
        <v>0</v>
      </c>
      <c r="AB83" s="8">
        <v>0.60319999999999996</v>
      </c>
      <c r="AC83" s="7">
        <v>0.39700000000000002</v>
      </c>
      <c r="AD83" s="7">
        <v>2E-3</v>
      </c>
      <c r="AE83" s="7">
        <v>0.04</v>
      </c>
      <c r="AF83" s="7">
        <v>8.5920000000000005</v>
      </c>
    </row>
    <row r="84" spans="1:32" x14ac:dyDescent="0.35">
      <c r="A84" s="7"/>
      <c r="B84" s="7">
        <v>18</v>
      </c>
      <c r="C84" s="7">
        <v>59</v>
      </c>
      <c r="D84" s="7">
        <v>40</v>
      </c>
      <c r="E84" s="7">
        <v>1</v>
      </c>
      <c r="F84" s="8">
        <v>0.8327</v>
      </c>
      <c r="G84" s="7">
        <v>0.16700000000000001</v>
      </c>
      <c r="H84" s="7">
        <v>1E-3</v>
      </c>
      <c r="I84" s="7">
        <v>3.5000000000000003E-2</v>
      </c>
      <c r="J84" s="7">
        <v>13.201000000000001</v>
      </c>
      <c r="M84" s="7">
        <v>18</v>
      </c>
      <c r="N84" s="7">
        <v>71</v>
      </c>
      <c r="O84" s="7">
        <v>35</v>
      </c>
      <c r="P84" s="7">
        <v>0</v>
      </c>
      <c r="Q84" s="8">
        <v>0.753</v>
      </c>
      <c r="R84" s="7">
        <v>0.247</v>
      </c>
      <c r="S84" s="7">
        <v>1E-3</v>
      </c>
      <c r="T84" s="7">
        <v>3.5999999999999997E-2</v>
      </c>
      <c r="U84" s="7">
        <v>11.444000000000001</v>
      </c>
      <c r="X84" s="7">
        <v>18</v>
      </c>
      <c r="Y84" s="7">
        <v>59</v>
      </c>
      <c r="Z84" s="7">
        <v>35</v>
      </c>
      <c r="AA84" s="7">
        <v>0</v>
      </c>
      <c r="AB84" s="8">
        <v>0.83860000000000001</v>
      </c>
      <c r="AC84" s="7">
        <v>0.161</v>
      </c>
      <c r="AD84" s="7">
        <v>1E-3</v>
      </c>
      <c r="AE84" s="7">
        <v>0.03</v>
      </c>
      <c r="AF84" s="7">
        <v>12.829000000000001</v>
      </c>
    </row>
    <row r="85" spans="1:32" x14ac:dyDescent="0.35">
      <c r="A85" s="7"/>
      <c r="B85" s="7">
        <v>20</v>
      </c>
      <c r="C85" s="7">
        <v>18</v>
      </c>
      <c r="D85" s="7">
        <v>12</v>
      </c>
      <c r="E85" s="7">
        <v>0</v>
      </c>
      <c r="F85" s="8">
        <v>0.94420000000000004</v>
      </c>
      <c r="G85" s="7">
        <v>5.6000000000000001E-2</v>
      </c>
      <c r="H85" s="7">
        <v>0</v>
      </c>
      <c r="I85" s="7">
        <v>2.1999999999999999E-2</v>
      </c>
      <c r="J85" s="7">
        <v>15.432</v>
      </c>
      <c r="M85" s="7">
        <v>20</v>
      </c>
      <c r="N85" s="7">
        <v>36</v>
      </c>
      <c r="O85" s="7">
        <v>20</v>
      </c>
      <c r="P85" s="7">
        <v>0</v>
      </c>
      <c r="Q85" s="8">
        <v>0.89019999999999999</v>
      </c>
      <c r="R85" s="7">
        <v>0.11</v>
      </c>
      <c r="S85" s="7">
        <v>1E-3</v>
      </c>
      <c r="T85" s="7">
        <v>2.5999999999999999E-2</v>
      </c>
      <c r="U85" s="7">
        <v>14.188000000000001</v>
      </c>
      <c r="X85" s="7">
        <v>20</v>
      </c>
      <c r="Y85" s="7">
        <v>24</v>
      </c>
      <c r="Z85" s="7">
        <v>18</v>
      </c>
      <c r="AA85" s="7">
        <v>0</v>
      </c>
      <c r="AB85" s="8">
        <v>0.95960000000000001</v>
      </c>
      <c r="AC85" s="7">
        <v>0.04</v>
      </c>
      <c r="AD85" s="7">
        <v>0</v>
      </c>
      <c r="AE85" s="7">
        <v>1.6E-2</v>
      </c>
      <c r="AF85" s="7">
        <v>15.250999999999999</v>
      </c>
    </row>
    <row r="86" spans="1:32" x14ac:dyDescent="0.35">
      <c r="A86" s="7"/>
      <c r="B86" s="7">
        <v>22</v>
      </c>
      <c r="C86" s="7">
        <v>6</v>
      </c>
      <c r="D86" s="7">
        <v>4</v>
      </c>
      <c r="E86" s="7">
        <v>0</v>
      </c>
      <c r="F86" s="8">
        <v>0.98140000000000005</v>
      </c>
      <c r="G86" s="7">
        <v>1.9E-2</v>
      </c>
      <c r="H86" s="7">
        <v>0</v>
      </c>
      <c r="I86" s="7">
        <v>1.2999999999999999E-2</v>
      </c>
      <c r="J86" s="7">
        <v>16.25</v>
      </c>
      <c r="M86" s="7">
        <v>22</v>
      </c>
      <c r="N86" s="7">
        <v>16</v>
      </c>
      <c r="O86" s="7">
        <v>8</v>
      </c>
      <c r="P86" s="7">
        <v>0</v>
      </c>
      <c r="Q86" s="8">
        <v>0.94510000000000005</v>
      </c>
      <c r="R86" s="7">
        <v>5.5E-2</v>
      </c>
      <c r="S86" s="7">
        <v>0</v>
      </c>
      <c r="T86" s="7">
        <v>1.9E-2</v>
      </c>
      <c r="U86" s="7">
        <v>15.395</v>
      </c>
      <c r="X86" s="7">
        <v>22</v>
      </c>
      <c r="Y86" s="7">
        <v>6</v>
      </c>
      <c r="Z86" s="7">
        <v>5</v>
      </c>
      <c r="AA86" s="7">
        <v>0</v>
      </c>
      <c r="AB86" s="8">
        <v>0.99329999999999996</v>
      </c>
      <c r="AC86" s="7">
        <v>7.0000000000000001E-3</v>
      </c>
      <c r="AD86" s="7">
        <v>0</v>
      </c>
      <c r="AE86" s="7">
        <v>7.0000000000000001E-3</v>
      </c>
      <c r="AF86" s="7">
        <v>15.991</v>
      </c>
    </row>
    <row r="87" spans="1:32" x14ac:dyDescent="0.35">
      <c r="A87" s="7"/>
      <c r="B87" s="7">
        <v>24</v>
      </c>
      <c r="C87" s="7">
        <v>2</v>
      </c>
      <c r="D87" s="7">
        <v>2</v>
      </c>
      <c r="E87" s="7">
        <v>0</v>
      </c>
      <c r="F87" s="8">
        <v>1</v>
      </c>
      <c r="G87" s="7">
        <v>0</v>
      </c>
      <c r="H87" s="7">
        <v>0</v>
      </c>
      <c r="I87" s="7">
        <v>0</v>
      </c>
      <c r="J87" s="7">
        <v>16.696000000000002</v>
      </c>
      <c r="M87" s="7">
        <v>24</v>
      </c>
      <c r="N87" s="7">
        <v>8</v>
      </c>
      <c r="O87" s="7">
        <v>5</v>
      </c>
      <c r="P87" s="7">
        <v>0</v>
      </c>
      <c r="Q87" s="8">
        <v>0.97940000000000005</v>
      </c>
      <c r="R87" s="7">
        <v>2.1000000000000001E-2</v>
      </c>
      <c r="S87" s="7">
        <v>0</v>
      </c>
      <c r="T87" s="7">
        <v>1.2E-2</v>
      </c>
      <c r="U87" s="7">
        <v>16.218</v>
      </c>
      <c r="X87" s="7">
        <v>24</v>
      </c>
      <c r="Y87" s="7">
        <v>1</v>
      </c>
      <c r="Z87" s="7">
        <v>1</v>
      </c>
      <c r="AA87" s="7">
        <v>0</v>
      </c>
      <c r="AB87" s="8">
        <v>1</v>
      </c>
      <c r="AC87" s="7">
        <v>0</v>
      </c>
      <c r="AD87" s="7">
        <v>0</v>
      </c>
      <c r="AE87" s="7">
        <v>0</v>
      </c>
      <c r="AF87" s="7">
        <v>16.152000000000001</v>
      </c>
    </row>
    <row r="88" spans="1:32" x14ac:dyDescent="0.35">
      <c r="M88" s="7">
        <v>26</v>
      </c>
      <c r="N88" s="7">
        <v>3</v>
      </c>
      <c r="O88" s="7">
        <v>3</v>
      </c>
      <c r="P88" s="7">
        <v>0</v>
      </c>
      <c r="Q88" s="8">
        <v>1</v>
      </c>
      <c r="R88" s="7">
        <v>0</v>
      </c>
      <c r="S88" s="7">
        <v>0</v>
      </c>
      <c r="T88" s="7">
        <v>0</v>
      </c>
      <c r="U88" s="7">
        <v>16.753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55" zoomScaleNormal="55" workbookViewId="0">
      <selection activeCell="R25" sqref="R25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45"/>
  <sheetViews>
    <sheetView zoomScale="70" zoomScaleNormal="70" workbookViewId="0">
      <selection activeCell="B91" sqref="B91"/>
    </sheetView>
  </sheetViews>
  <sheetFormatPr defaultColWidth="10.90625" defaultRowHeight="14.5" x14ac:dyDescent="0.35"/>
  <cols>
    <col min="1" max="1" width="21" customWidth="1"/>
    <col min="7" max="7" width="20.7265625" customWidth="1"/>
    <col min="19" max="19" width="17" customWidth="1"/>
    <col min="25" max="25" width="14.26953125" customWidth="1"/>
  </cols>
  <sheetData>
    <row r="1" spans="1:35" x14ac:dyDescent="0.35">
      <c r="A1" s="6" t="s">
        <v>181</v>
      </c>
    </row>
    <row r="3" spans="1:35" x14ac:dyDescent="0.35">
      <c r="B3" t="s">
        <v>182</v>
      </c>
      <c r="C3" t="s">
        <v>183</v>
      </c>
      <c r="D3" t="s">
        <v>184</v>
      </c>
      <c r="E3" t="s">
        <v>185</v>
      </c>
      <c r="H3" t="s">
        <v>182</v>
      </c>
      <c r="I3" t="s">
        <v>183</v>
      </c>
      <c r="J3" t="s">
        <v>184</v>
      </c>
      <c r="K3" t="s">
        <v>185</v>
      </c>
      <c r="N3" t="s">
        <v>182</v>
      </c>
      <c r="O3" t="s">
        <v>183</v>
      </c>
      <c r="P3" t="s">
        <v>184</v>
      </c>
      <c r="Q3" t="s">
        <v>185</v>
      </c>
      <c r="T3" t="s">
        <v>182</v>
      </c>
      <c r="U3" t="s">
        <v>183</v>
      </c>
      <c r="V3" t="s">
        <v>184</v>
      </c>
      <c r="W3" t="s">
        <v>185</v>
      </c>
      <c r="Z3" t="s">
        <v>182</v>
      </c>
      <c r="AA3" t="s">
        <v>183</v>
      </c>
      <c r="AB3" t="s">
        <v>184</v>
      </c>
      <c r="AC3" t="s">
        <v>185</v>
      </c>
      <c r="AF3" t="s">
        <v>182</v>
      </c>
      <c r="AG3" t="s">
        <v>183</v>
      </c>
      <c r="AH3" t="s">
        <v>184</v>
      </c>
      <c r="AI3" t="s">
        <v>185</v>
      </c>
    </row>
    <row r="4" spans="1:35" x14ac:dyDescent="0.35">
      <c r="A4" s="6" t="s">
        <v>155</v>
      </c>
      <c r="Y4" t="s">
        <v>186</v>
      </c>
      <c r="AB4" t="s">
        <v>184</v>
      </c>
      <c r="AE4" t="s">
        <v>187</v>
      </c>
      <c r="AF4" t="s">
        <v>182</v>
      </c>
    </row>
    <row r="5" spans="1:35" x14ac:dyDescent="0.35">
      <c r="A5" t="s">
        <v>188</v>
      </c>
      <c r="B5" t="s">
        <v>182</v>
      </c>
      <c r="G5" t="s">
        <v>189</v>
      </c>
      <c r="J5" t="s">
        <v>184</v>
      </c>
      <c r="M5" t="s">
        <v>190</v>
      </c>
      <c r="N5" t="s">
        <v>182</v>
      </c>
      <c r="S5" t="s">
        <v>150</v>
      </c>
      <c r="V5" t="s">
        <v>184</v>
      </c>
      <c r="Y5" t="s">
        <v>186</v>
      </c>
      <c r="AC5" t="s">
        <v>185</v>
      </c>
      <c r="AE5" t="s">
        <v>187</v>
      </c>
      <c r="AG5" t="s">
        <v>183</v>
      </c>
    </row>
    <row r="6" spans="1:35" x14ac:dyDescent="0.35">
      <c r="A6" t="s">
        <v>188</v>
      </c>
      <c r="B6" t="s">
        <v>182</v>
      </c>
      <c r="G6" t="s">
        <v>189</v>
      </c>
      <c r="J6" s="9"/>
      <c r="K6" t="s">
        <v>185</v>
      </c>
      <c r="M6" t="s">
        <v>190</v>
      </c>
      <c r="N6" t="s">
        <v>182</v>
      </c>
      <c r="S6" t="s">
        <v>150</v>
      </c>
      <c r="V6" t="s">
        <v>184</v>
      </c>
      <c r="Y6" t="s">
        <v>186</v>
      </c>
      <c r="AC6" t="s">
        <v>185</v>
      </c>
      <c r="AE6" t="s">
        <v>187</v>
      </c>
      <c r="AF6" t="s">
        <v>182</v>
      </c>
    </row>
    <row r="7" spans="1:35" x14ac:dyDescent="0.35">
      <c r="A7" t="s">
        <v>188</v>
      </c>
      <c r="B7" t="s">
        <v>182</v>
      </c>
      <c r="G7" t="s">
        <v>189</v>
      </c>
      <c r="K7" t="s">
        <v>185</v>
      </c>
      <c r="M7" t="s">
        <v>190</v>
      </c>
      <c r="O7" t="s">
        <v>183</v>
      </c>
      <c r="S7" t="s">
        <v>150</v>
      </c>
      <c r="W7" t="s">
        <v>185</v>
      </c>
      <c r="Y7" t="s">
        <v>186</v>
      </c>
      <c r="AB7" t="s">
        <v>184</v>
      </c>
      <c r="AE7" t="s">
        <v>187</v>
      </c>
      <c r="AH7" t="s">
        <v>184</v>
      </c>
    </row>
    <row r="8" spans="1:35" x14ac:dyDescent="0.35">
      <c r="A8" t="s">
        <v>188</v>
      </c>
      <c r="B8" t="s">
        <v>182</v>
      </c>
      <c r="G8" t="s">
        <v>189</v>
      </c>
      <c r="K8" t="s">
        <v>185</v>
      </c>
      <c r="M8" t="s">
        <v>190</v>
      </c>
      <c r="N8" t="s">
        <v>182</v>
      </c>
      <c r="S8" t="s">
        <v>150</v>
      </c>
      <c r="W8" t="s">
        <v>185</v>
      </c>
      <c r="Y8" t="s">
        <v>186</v>
      </c>
      <c r="AC8" t="s">
        <v>185</v>
      </c>
      <c r="AE8" t="s">
        <v>187</v>
      </c>
      <c r="AH8" t="s">
        <v>184</v>
      </c>
    </row>
    <row r="9" spans="1:35" x14ac:dyDescent="0.35">
      <c r="A9" t="s">
        <v>188</v>
      </c>
      <c r="B9" t="s">
        <v>182</v>
      </c>
      <c r="G9" t="s">
        <v>189</v>
      </c>
      <c r="J9" t="s">
        <v>184</v>
      </c>
      <c r="M9" t="s">
        <v>190</v>
      </c>
      <c r="N9" t="s">
        <v>182</v>
      </c>
      <c r="S9" t="s">
        <v>150</v>
      </c>
      <c r="W9" t="s">
        <v>185</v>
      </c>
      <c r="Y9" t="s">
        <v>186</v>
      </c>
      <c r="AB9" t="s">
        <v>184</v>
      </c>
      <c r="AE9" t="s">
        <v>187</v>
      </c>
      <c r="AG9" t="s">
        <v>183</v>
      </c>
    </row>
    <row r="10" spans="1:35" x14ac:dyDescent="0.35">
      <c r="A10" t="s">
        <v>188</v>
      </c>
      <c r="B10" t="s">
        <v>182</v>
      </c>
      <c r="G10" t="s">
        <v>189</v>
      </c>
      <c r="K10" t="s">
        <v>185</v>
      </c>
      <c r="M10" t="s">
        <v>190</v>
      </c>
      <c r="N10" t="s">
        <v>182</v>
      </c>
      <c r="S10" t="s">
        <v>150</v>
      </c>
      <c r="W10" t="s">
        <v>185</v>
      </c>
      <c r="Y10" t="s">
        <v>186</v>
      </c>
      <c r="AB10" t="s">
        <v>184</v>
      </c>
      <c r="AE10" t="s">
        <v>187</v>
      </c>
      <c r="AF10" t="s">
        <v>182</v>
      </c>
    </row>
    <row r="11" spans="1:35" x14ac:dyDescent="0.35">
      <c r="A11" t="s">
        <v>188</v>
      </c>
      <c r="C11" t="s">
        <v>183</v>
      </c>
      <c r="G11" t="s">
        <v>189</v>
      </c>
      <c r="K11" t="s">
        <v>185</v>
      </c>
      <c r="M11" t="s">
        <v>190</v>
      </c>
      <c r="N11" t="s">
        <v>182</v>
      </c>
      <c r="S11" t="s">
        <v>150</v>
      </c>
      <c r="W11" t="s">
        <v>185</v>
      </c>
      <c r="Y11" t="s">
        <v>186</v>
      </c>
      <c r="AC11" t="s">
        <v>185</v>
      </c>
      <c r="AE11" t="s">
        <v>187</v>
      </c>
      <c r="AF11" t="s">
        <v>182</v>
      </c>
    </row>
    <row r="12" spans="1:35" x14ac:dyDescent="0.35">
      <c r="A12" t="s">
        <v>188</v>
      </c>
      <c r="B12" t="s">
        <v>182</v>
      </c>
      <c r="G12" t="s">
        <v>189</v>
      </c>
      <c r="K12" t="s">
        <v>185</v>
      </c>
      <c r="M12" t="s">
        <v>190</v>
      </c>
      <c r="N12" t="s">
        <v>182</v>
      </c>
      <c r="S12" t="s">
        <v>150</v>
      </c>
      <c r="W12" t="s">
        <v>185</v>
      </c>
      <c r="Y12" t="s">
        <v>186</v>
      </c>
      <c r="AB12" t="s">
        <v>184</v>
      </c>
      <c r="AE12" t="s">
        <v>187</v>
      </c>
      <c r="AF12" t="s">
        <v>182</v>
      </c>
    </row>
    <row r="13" spans="1:35" x14ac:dyDescent="0.35">
      <c r="A13" t="s">
        <v>188</v>
      </c>
      <c r="C13" t="s">
        <v>183</v>
      </c>
      <c r="G13" t="s">
        <v>189</v>
      </c>
      <c r="J13" t="s">
        <v>184</v>
      </c>
      <c r="M13" t="s">
        <v>190</v>
      </c>
      <c r="N13" t="s">
        <v>182</v>
      </c>
      <c r="S13" t="s">
        <v>150</v>
      </c>
      <c r="W13" t="s">
        <v>185</v>
      </c>
      <c r="Y13" t="s">
        <v>186</v>
      </c>
      <c r="AC13" t="s">
        <v>185</v>
      </c>
      <c r="AE13" t="s">
        <v>187</v>
      </c>
      <c r="AG13" t="s">
        <v>183</v>
      </c>
    </row>
    <row r="14" spans="1:35" x14ac:dyDescent="0.35">
      <c r="A14" t="s">
        <v>188</v>
      </c>
      <c r="B14" t="s">
        <v>182</v>
      </c>
      <c r="G14" t="s">
        <v>189</v>
      </c>
      <c r="K14" t="s">
        <v>185</v>
      </c>
      <c r="M14" t="s">
        <v>190</v>
      </c>
      <c r="N14" t="s">
        <v>182</v>
      </c>
      <c r="S14" t="s">
        <v>150</v>
      </c>
      <c r="W14" t="s">
        <v>185</v>
      </c>
      <c r="Y14" t="s">
        <v>186</v>
      </c>
      <c r="AC14" t="s">
        <v>185</v>
      </c>
      <c r="AE14" t="s">
        <v>187</v>
      </c>
      <c r="AG14" t="s">
        <v>183</v>
      </c>
    </row>
    <row r="15" spans="1:35" x14ac:dyDescent="0.35">
      <c r="A15" t="s">
        <v>188</v>
      </c>
      <c r="B15" t="s">
        <v>182</v>
      </c>
      <c r="G15" t="s">
        <v>189</v>
      </c>
      <c r="K15" t="s">
        <v>185</v>
      </c>
      <c r="M15" t="s">
        <v>190</v>
      </c>
      <c r="O15" t="s">
        <v>183</v>
      </c>
      <c r="S15" t="s">
        <v>150</v>
      </c>
      <c r="W15" t="s">
        <v>185</v>
      </c>
      <c r="Y15" t="s">
        <v>186</v>
      </c>
      <c r="AC15" t="s">
        <v>185</v>
      </c>
      <c r="AE15" t="s">
        <v>187</v>
      </c>
      <c r="AF15" t="s">
        <v>182</v>
      </c>
    </row>
    <row r="16" spans="1:35" x14ac:dyDescent="0.35">
      <c r="A16" t="s">
        <v>188</v>
      </c>
      <c r="B16" t="s">
        <v>182</v>
      </c>
      <c r="G16" t="s">
        <v>189</v>
      </c>
      <c r="K16" t="s">
        <v>185</v>
      </c>
      <c r="M16" t="s">
        <v>190</v>
      </c>
      <c r="N16" t="s">
        <v>182</v>
      </c>
      <c r="S16" t="s">
        <v>150</v>
      </c>
      <c r="W16" t="s">
        <v>185</v>
      </c>
      <c r="Y16" t="s">
        <v>186</v>
      </c>
      <c r="AC16" t="s">
        <v>185</v>
      </c>
      <c r="AE16" t="s">
        <v>187</v>
      </c>
      <c r="AI16" t="s">
        <v>185</v>
      </c>
    </row>
    <row r="17" spans="1:35" x14ac:dyDescent="0.35">
      <c r="A17" t="s">
        <v>188</v>
      </c>
      <c r="B17" t="s">
        <v>182</v>
      </c>
      <c r="G17" t="s">
        <v>189</v>
      </c>
      <c r="J17" t="s">
        <v>184</v>
      </c>
      <c r="M17" t="s">
        <v>190</v>
      </c>
      <c r="N17" t="s">
        <v>182</v>
      </c>
      <c r="S17" t="s">
        <v>150</v>
      </c>
      <c r="W17" t="s">
        <v>185</v>
      </c>
      <c r="Y17" t="s">
        <v>186</v>
      </c>
      <c r="AC17" t="s">
        <v>185</v>
      </c>
      <c r="AE17" t="s">
        <v>187</v>
      </c>
      <c r="AF17" t="s">
        <v>182</v>
      </c>
    </row>
    <row r="18" spans="1:35" x14ac:dyDescent="0.35">
      <c r="A18" t="s">
        <v>188</v>
      </c>
      <c r="B18" t="s">
        <v>182</v>
      </c>
      <c r="G18" t="s">
        <v>189</v>
      </c>
      <c r="K18" t="s">
        <v>185</v>
      </c>
      <c r="M18" t="s">
        <v>190</v>
      </c>
      <c r="O18" t="s">
        <v>183</v>
      </c>
      <c r="S18" t="s">
        <v>150</v>
      </c>
      <c r="W18" t="s">
        <v>185</v>
      </c>
      <c r="Y18" t="s">
        <v>186</v>
      </c>
      <c r="AC18" t="s">
        <v>185</v>
      </c>
      <c r="AE18" t="s">
        <v>187</v>
      </c>
      <c r="AI18" t="s">
        <v>185</v>
      </c>
    </row>
    <row r="19" spans="1:35" x14ac:dyDescent="0.35">
      <c r="A19" t="s">
        <v>188</v>
      </c>
      <c r="C19" t="s">
        <v>183</v>
      </c>
      <c r="G19" t="s">
        <v>189</v>
      </c>
      <c r="K19" t="s">
        <v>185</v>
      </c>
      <c r="M19" t="s">
        <v>190</v>
      </c>
      <c r="O19" t="s">
        <v>183</v>
      </c>
      <c r="S19" t="s">
        <v>150</v>
      </c>
      <c r="W19" t="s">
        <v>185</v>
      </c>
      <c r="Y19" t="s">
        <v>186</v>
      </c>
      <c r="AC19" t="s">
        <v>185</v>
      </c>
      <c r="AE19" t="s">
        <v>187</v>
      </c>
      <c r="AF19" t="s">
        <v>182</v>
      </c>
    </row>
    <row r="20" spans="1:35" x14ac:dyDescent="0.35">
      <c r="A20" t="s">
        <v>188</v>
      </c>
      <c r="B20" t="s">
        <v>182</v>
      </c>
      <c r="G20" t="s">
        <v>189</v>
      </c>
      <c r="K20" t="s">
        <v>185</v>
      </c>
      <c r="M20" t="s">
        <v>190</v>
      </c>
      <c r="N20" t="s">
        <v>182</v>
      </c>
      <c r="S20" t="s">
        <v>150</v>
      </c>
      <c r="W20" t="s">
        <v>185</v>
      </c>
      <c r="Y20" t="s">
        <v>186</v>
      </c>
      <c r="AC20" t="s">
        <v>185</v>
      </c>
      <c r="AE20" t="s">
        <v>187</v>
      </c>
      <c r="AH20" t="s">
        <v>184</v>
      </c>
    </row>
    <row r="21" spans="1:35" x14ac:dyDescent="0.35">
      <c r="A21" t="s">
        <v>188</v>
      </c>
      <c r="C21" t="s">
        <v>183</v>
      </c>
      <c r="G21" t="s">
        <v>189</v>
      </c>
      <c r="K21" t="s">
        <v>185</v>
      </c>
      <c r="M21" t="s">
        <v>190</v>
      </c>
      <c r="O21" t="s">
        <v>183</v>
      </c>
      <c r="S21" t="s">
        <v>150</v>
      </c>
      <c r="W21" t="s">
        <v>185</v>
      </c>
      <c r="Y21" t="s">
        <v>186</v>
      </c>
      <c r="AC21" t="s">
        <v>185</v>
      </c>
      <c r="AE21" t="s">
        <v>187</v>
      </c>
      <c r="AI21" t="s">
        <v>185</v>
      </c>
    </row>
    <row r="22" spans="1:35" x14ac:dyDescent="0.35">
      <c r="A22" t="s">
        <v>188</v>
      </c>
      <c r="B22" t="s">
        <v>182</v>
      </c>
      <c r="G22" t="s">
        <v>189</v>
      </c>
      <c r="K22" t="s">
        <v>185</v>
      </c>
      <c r="M22" t="s">
        <v>190</v>
      </c>
      <c r="N22" t="s">
        <v>182</v>
      </c>
      <c r="S22" t="s">
        <v>150</v>
      </c>
      <c r="W22" t="s">
        <v>185</v>
      </c>
      <c r="Y22" t="s">
        <v>186</v>
      </c>
      <c r="AC22" t="s">
        <v>185</v>
      </c>
      <c r="AE22" t="s">
        <v>187</v>
      </c>
      <c r="AG22" t="s">
        <v>183</v>
      </c>
    </row>
    <row r="23" spans="1:35" x14ac:dyDescent="0.35">
      <c r="A23" t="s">
        <v>188</v>
      </c>
      <c r="B23" t="s">
        <v>182</v>
      </c>
      <c r="G23" t="s">
        <v>189</v>
      </c>
      <c r="J23" t="s">
        <v>184</v>
      </c>
      <c r="M23" t="s">
        <v>190</v>
      </c>
      <c r="O23" t="s">
        <v>183</v>
      </c>
      <c r="S23" t="s">
        <v>150</v>
      </c>
      <c r="V23" t="s">
        <v>184</v>
      </c>
      <c r="Y23" t="s">
        <v>186</v>
      </c>
      <c r="AC23" t="s">
        <v>185</v>
      </c>
      <c r="AE23" t="s">
        <v>187</v>
      </c>
      <c r="AF23" t="s">
        <v>182</v>
      </c>
    </row>
    <row r="24" spans="1:35" x14ac:dyDescent="0.35">
      <c r="A24" t="s">
        <v>188</v>
      </c>
      <c r="C24" t="s">
        <v>183</v>
      </c>
      <c r="G24" t="s">
        <v>189</v>
      </c>
      <c r="K24" t="s">
        <v>185</v>
      </c>
      <c r="M24" t="s">
        <v>190</v>
      </c>
      <c r="N24" t="s">
        <v>182</v>
      </c>
      <c r="S24" t="s">
        <v>150</v>
      </c>
      <c r="V24" t="s">
        <v>184</v>
      </c>
      <c r="Y24" t="s">
        <v>186</v>
      </c>
      <c r="AC24" t="s">
        <v>185</v>
      </c>
      <c r="AE24" t="s">
        <v>187</v>
      </c>
      <c r="AG24" t="s">
        <v>183</v>
      </c>
    </row>
    <row r="25" spans="1:35" x14ac:dyDescent="0.35">
      <c r="A25" t="s">
        <v>188</v>
      </c>
      <c r="G25" t="s">
        <v>189</v>
      </c>
      <c r="K25" t="s">
        <v>185</v>
      </c>
      <c r="M25" t="s">
        <v>190</v>
      </c>
      <c r="O25" t="s">
        <v>183</v>
      </c>
      <c r="S25" t="s">
        <v>150</v>
      </c>
      <c r="W25" t="s">
        <v>185</v>
      </c>
      <c r="Y25" t="s">
        <v>186</v>
      </c>
      <c r="AB25" t="s">
        <v>184</v>
      </c>
      <c r="AE25" t="s">
        <v>187</v>
      </c>
      <c r="AG25" t="s">
        <v>183</v>
      </c>
    </row>
    <row r="26" spans="1:35" x14ac:dyDescent="0.35">
      <c r="A26" t="s">
        <v>188</v>
      </c>
      <c r="G26" t="s">
        <v>189</v>
      </c>
      <c r="K26" t="s">
        <v>185</v>
      </c>
      <c r="M26" t="s">
        <v>190</v>
      </c>
      <c r="S26" t="s">
        <v>150</v>
      </c>
      <c r="W26" t="s">
        <v>185</v>
      </c>
      <c r="Y26" t="s">
        <v>186</v>
      </c>
      <c r="AB26" t="s">
        <v>184</v>
      </c>
      <c r="AE26" t="s">
        <v>187</v>
      </c>
      <c r="AG26" t="s">
        <v>183</v>
      </c>
    </row>
    <row r="27" spans="1:35" x14ac:dyDescent="0.35">
      <c r="A27" t="s">
        <v>188</v>
      </c>
      <c r="G27" t="s">
        <v>189</v>
      </c>
      <c r="K27" t="s">
        <v>185</v>
      </c>
      <c r="M27" t="s">
        <v>190</v>
      </c>
      <c r="S27" t="s">
        <v>150</v>
      </c>
      <c r="W27" t="s">
        <v>185</v>
      </c>
      <c r="Y27" t="s">
        <v>186</v>
      </c>
      <c r="AC27" t="s">
        <v>185</v>
      </c>
      <c r="AE27" t="s">
        <v>187</v>
      </c>
      <c r="AF27" t="s">
        <v>182</v>
      </c>
    </row>
    <row r="28" spans="1:35" x14ac:dyDescent="0.35">
      <c r="G28" t="s">
        <v>189</v>
      </c>
      <c r="K28" t="s">
        <v>185</v>
      </c>
      <c r="S28" t="s">
        <v>150</v>
      </c>
      <c r="W28" t="s">
        <v>185</v>
      </c>
      <c r="Y28" t="s">
        <v>186</v>
      </c>
      <c r="AC28" t="s">
        <v>185</v>
      </c>
      <c r="AE28" t="s">
        <v>187</v>
      </c>
      <c r="AG28" t="s">
        <v>183</v>
      </c>
    </row>
    <row r="29" spans="1:35" x14ac:dyDescent="0.35">
      <c r="G29" t="s">
        <v>189</v>
      </c>
      <c r="J29" t="s">
        <v>184</v>
      </c>
      <c r="S29" t="s">
        <v>150</v>
      </c>
      <c r="W29" t="s">
        <v>185</v>
      </c>
      <c r="Y29" t="s">
        <v>186</v>
      </c>
      <c r="AB29" t="s">
        <v>184</v>
      </c>
      <c r="AE29" t="s">
        <v>187</v>
      </c>
    </row>
    <row r="30" spans="1:35" x14ac:dyDescent="0.35">
      <c r="G30" t="s">
        <v>189</v>
      </c>
      <c r="K30" t="s">
        <v>185</v>
      </c>
      <c r="S30" t="s">
        <v>150</v>
      </c>
      <c r="AE30" t="s">
        <v>187</v>
      </c>
    </row>
    <row r="33" spans="1:35" x14ac:dyDescent="0.35">
      <c r="B33" t="s">
        <v>182</v>
      </c>
      <c r="C33" t="s">
        <v>183</v>
      </c>
      <c r="D33" t="s">
        <v>184</v>
      </c>
      <c r="E33" t="s">
        <v>185</v>
      </c>
      <c r="H33" t="s">
        <v>182</v>
      </c>
      <c r="I33" t="s">
        <v>183</v>
      </c>
      <c r="J33" t="s">
        <v>184</v>
      </c>
      <c r="K33" t="s">
        <v>185</v>
      </c>
      <c r="N33" t="s">
        <v>182</v>
      </c>
      <c r="O33" t="s">
        <v>183</v>
      </c>
      <c r="P33" t="s">
        <v>184</v>
      </c>
      <c r="Q33" t="s">
        <v>185</v>
      </c>
      <c r="T33" t="s">
        <v>182</v>
      </c>
      <c r="U33" t="s">
        <v>183</v>
      </c>
      <c r="V33" t="s">
        <v>184</v>
      </c>
      <c r="W33" t="s">
        <v>185</v>
      </c>
      <c r="Z33" t="s">
        <v>182</v>
      </c>
      <c r="AA33" t="s">
        <v>183</v>
      </c>
      <c r="AB33" t="s">
        <v>184</v>
      </c>
      <c r="AC33" t="s">
        <v>185</v>
      </c>
      <c r="AF33" t="s">
        <v>182</v>
      </c>
      <c r="AG33" t="s">
        <v>183</v>
      </c>
      <c r="AH33" t="s">
        <v>184</v>
      </c>
      <c r="AI33" t="s">
        <v>185</v>
      </c>
    </row>
    <row r="34" spans="1:35" x14ac:dyDescent="0.35">
      <c r="A34" s="6" t="s">
        <v>158</v>
      </c>
      <c r="AE34" t="s">
        <v>150</v>
      </c>
      <c r="AH34" t="s">
        <v>184</v>
      </c>
    </row>
    <row r="35" spans="1:35" x14ac:dyDescent="0.35">
      <c r="A35" t="s">
        <v>189</v>
      </c>
      <c r="D35" t="s">
        <v>184</v>
      </c>
      <c r="G35" t="s">
        <v>186</v>
      </c>
      <c r="J35" t="s">
        <v>184</v>
      </c>
      <c r="M35" t="s">
        <v>188</v>
      </c>
      <c r="N35" t="s">
        <v>182</v>
      </c>
      <c r="S35" t="s">
        <v>187</v>
      </c>
      <c r="T35" t="s">
        <v>182</v>
      </c>
      <c r="Y35" t="s">
        <v>190</v>
      </c>
      <c r="Z35" t="s">
        <v>182</v>
      </c>
      <c r="AE35" t="s">
        <v>150</v>
      </c>
      <c r="AH35" t="s">
        <v>184</v>
      </c>
    </row>
    <row r="36" spans="1:35" x14ac:dyDescent="0.35">
      <c r="A36" t="s">
        <v>189</v>
      </c>
      <c r="D36" t="s">
        <v>184</v>
      </c>
      <c r="G36" t="s">
        <v>186</v>
      </c>
      <c r="K36" t="s">
        <v>185</v>
      </c>
      <c r="M36" t="s">
        <v>188</v>
      </c>
      <c r="N36" t="s">
        <v>182</v>
      </c>
      <c r="S36" t="s">
        <v>187</v>
      </c>
      <c r="U36" t="s">
        <v>183</v>
      </c>
      <c r="Y36" t="s">
        <v>190</v>
      </c>
      <c r="Z36" t="s">
        <v>182</v>
      </c>
      <c r="AE36" t="s">
        <v>150</v>
      </c>
      <c r="AH36" t="s">
        <v>184</v>
      </c>
    </row>
    <row r="37" spans="1:35" x14ac:dyDescent="0.35">
      <c r="A37" t="s">
        <v>189</v>
      </c>
      <c r="E37" t="s">
        <v>185</v>
      </c>
      <c r="G37" t="s">
        <v>186</v>
      </c>
      <c r="K37" t="s">
        <v>185</v>
      </c>
      <c r="M37" t="s">
        <v>188</v>
      </c>
      <c r="N37" t="s">
        <v>182</v>
      </c>
      <c r="S37" t="s">
        <v>187</v>
      </c>
      <c r="T37" t="s">
        <v>182</v>
      </c>
      <c r="Y37" t="s">
        <v>190</v>
      </c>
      <c r="Z37" t="s">
        <v>182</v>
      </c>
      <c r="AE37" t="s">
        <v>150</v>
      </c>
      <c r="AH37" t="s">
        <v>184</v>
      </c>
    </row>
    <row r="38" spans="1:35" x14ac:dyDescent="0.35">
      <c r="A38" t="s">
        <v>189</v>
      </c>
      <c r="D38" t="s">
        <v>184</v>
      </c>
      <c r="G38" t="s">
        <v>186</v>
      </c>
      <c r="J38" t="s">
        <v>184</v>
      </c>
      <c r="M38" t="s">
        <v>188</v>
      </c>
      <c r="N38" t="s">
        <v>182</v>
      </c>
      <c r="S38" t="s">
        <v>187</v>
      </c>
      <c r="U38" t="s">
        <v>183</v>
      </c>
      <c r="Y38" t="s">
        <v>190</v>
      </c>
      <c r="Z38" t="s">
        <v>182</v>
      </c>
      <c r="AE38" t="s">
        <v>150</v>
      </c>
      <c r="AH38" t="s">
        <v>184</v>
      </c>
    </row>
    <row r="39" spans="1:35" x14ac:dyDescent="0.35">
      <c r="A39" t="s">
        <v>189</v>
      </c>
      <c r="D39" t="s">
        <v>184</v>
      </c>
      <c r="G39" t="s">
        <v>186</v>
      </c>
      <c r="K39" t="s">
        <v>185</v>
      </c>
      <c r="M39" t="s">
        <v>188</v>
      </c>
      <c r="N39" t="s">
        <v>182</v>
      </c>
      <c r="S39" t="s">
        <v>187</v>
      </c>
      <c r="T39" t="s">
        <v>182</v>
      </c>
      <c r="Y39" t="s">
        <v>190</v>
      </c>
      <c r="Z39" t="s">
        <v>182</v>
      </c>
      <c r="AE39" t="s">
        <v>150</v>
      </c>
      <c r="AI39" t="s">
        <v>185</v>
      </c>
    </row>
    <row r="40" spans="1:35" x14ac:dyDescent="0.35">
      <c r="A40" t="s">
        <v>189</v>
      </c>
      <c r="D40" t="s">
        <v>184</v>
      </c>
      <c r="G40" t="s">
        <v>186</v>
      </c>
      <c r="K40" t="s">
        <v>185</v>
      </c>
      <c r="M40" t="s">
        <v>188</v>
      </c>
      <c r="N40" t="s">
        <v>182</v>
      </c>
      <c r="S40" t="s">
        <v>187</v>
      </c>
      <c r="T40" t="s">
        <v>182</v>
      </c>
      <c r="Y40" t="s">
        <v>190</v>
      </c>
      <c r="Z40" t="s">
        <v>182</v>
      </c>
      <c r="AE40" t="s">
        <v>150</v>
      </c>
      <c r="AI40" t="s">
        <v>185</v>
      </c>
    </row>
    <row r="41" spans="1:35" x14ac:dyDescent="0.35">
      <c r="A41" t="s">
        <v>189</v>
      </c>
      <c r="D41" t="s">
        <v>184</v>
      </c>
      <c r="G41" t="s">
        <v>186</v>
      </c>
      <c r="K41" t="s">
        <v>185</v>
      </c>
      <c r="M41" t="s">
        <v>188</v>
      </c>
      <c r="O41" t="s">
        <v>183</v>
      </c>
      <c r="S41" t="s">
        <v>187</v>
      </c>
      <c r="U41" t="s">
        <v>183</v>
      </c>
      <c r="Y41" t="s">
        <v>190</v>
      </c>
      <c r="AA41" t="s">
        <v>183</v>
      </c>
      <c r="AE41" t="s">
        <v>150</v>
      </c>
      <c r="AI41" t="s">
        <v>185</v>
      </c>
    </row>
    <row r="42" spans="1:35" x14ac:dyDescent="0.35">
      <c r="A42" t="s">
        <v>189</v>
      </c>
      <c r="E42" t="s">
        <v>185</v>
      </c>
      <c r="G42" t="s">
        <v>186</v>
      </c>
      <c r="J42" t="s">
        <v>184</v>
      </c>
      <c r="M42" t="s">
        <v>188</v>
      </c>
      <c r="N42" t="s">
        <v>182</v>
      </c>
      <c r="S42" t="s">
        <v>187</v>
      </c>
      <c r="U42" t="s">
        <v>183</v>
      </c>
      <c r="Y42" t="s">
        <v>190</v>
      </c>
      <c r="Z42" t="s">
        <v>182</v>
      </c>
      <c r="AE42" t="s">
        <v>150</v>
      </c>
      <c r="AI42" t="s">
        <v>185</v>
      </c>
    </row>
    <row r="43" spans="1:35" x14ac:dyDescent="0.35">
      <c r="A43" t="s">
        <v>189</v>
      </c>
      <c r="E43" t="s">
        <v>185</v>
      </c>
      <c r="G43" t="s">
        <v>186</v>
      </c>
      <c r="K43" t="s">
        <v>185</v>
      </c>
      <c r="M43" t="s">
        <v>188</v>
      </c>
      <c r="N43" t="s">
        <v>182</v>
      </c>
      <c r="S43" t="s">
        <v>187</v>
      </c>
      <c r="V43" t="s">
        <v>184</v>
      </c>
      <c r="Y43" t="s">
        <v>190</v>
      </c>
      <c r="Z43" t="s">
        <v>182</v>
      </c>
      <c r="AE43" t="s">
        <v>150</v>
      </c>
      <c r="AI43" t="s">
        <v>185</v>
      </c>
    </row>
    <row r="44" spans="1:35" x14ac:dyDescent="0.35">
      <c r="A44" t="s">
        <v>189</v>
      </c>
      <c r="E44" t="s">
        <v>185</v>
      </c>
      <c r="G44" t="s">
        <v>186</v>
      </c>
      <c r="K44" t="s">
        <v>185</v>
      </c>
      <c r="M44" t="s">
        <v>188</v>
      </c>
      <c r="O44" t="s">
        <v>183</v>
      </c>
      <c r="S44" t="s">
        <v>187</v>
      </c>
      <c r="U44" t="s">
        <v>183</v>
      </c>
      <c r="Y44" t="s">
        <v>190</v>
      </c>
      <c r="Z44" t="s">
        <v>182</v>
      </c>
      <c r="AE44" t="s">
        <v>150</v>
      </c>
      <c r="AI44" t="s">
        <v>185</v>
      </c>
    </row>
    <row r="45" spans="1:35" x14ac:dyDescent="0.35">
      <c r="A45" t="s">
        <v>189</v>
      </c>
      <c r="E45" t="s">
        <v>185</v>
      </c>
      <c r="G45" t="s">
        <v>186</v>
      </c>
      <c r="K45" t="s">
        <v>185</v>
      </c>
      <c r="M45" t="s">
        <v>188</v>
      </c>
      <c r="N45" t="s">
        <v>182</v>
      </c>
      <c r="S45" t="s">
        <v>187</v>
      </c>
      <c r="T45" t="s">
        <v>182</v>
      </c>
      <c r="Y45" t="s">
        <v>190</v>
      </c>
      <c r="Z45" t="s">
        <v>182</v>
      </c>
      <c r="AE45" t="s">
        <v>150</v>
      </c>
      <c r="AI45" t="s">
        <v>185</v>
      </c>
    </row>
    <row r="46" spans="1:35" x14ac:dyDescent="0.35">
      <c r="A46" t="s">
        <v>189</v>
      </c>
      <c r="E46" t="s">
        <v>185</v>
      </c>
      <c r="G46" t="s">
        <v>186</v>
      </c>
      <c r="K46" t="s">
        <v>185</v>
      </c>
      <c r="M46" t="s">
        <v>188</v>
      </c>
      <c r="O46" t="s">
        <v>183</v>
      </c>
      <c r="S46" t="s">
        <v>187</v>
      </c>
      <c r="U46" t="s">
        <v>183</v>
      </c>
      <c r="Y46" t="s">
        <v>190</v>
      </c>
      <c r="AB46" t="s">
        <v>184</v>
      </c>
      <c r="AE46" t="s">
        <v>150</v>
      </c>
      <c r="AI46" t="s">
        <v>185</v>
      </c>
    </row>
    <row r="47" spans="1:35" x14ac:dyDescent="0.35">
      <c r="A47" t="s">
        <v>189</v>
      </c>
      <c r="E47" t="s">
        <v>185</v>
      </c>
      <c r="G47" t="s">
        <v>186</v>
      </c>
      <c r="K47" t="s">
        <v>185</v>
      </c>
      <c r="M47" t="s">
        <v>188</v>
      </c>
      <c r="N47" t="s">
        <v>182</v>
      </c>
      <c r="S47" t="s">
        <v>187</v>
      </c>
      <c r="U47" t="s">
        <v>183</v>
      </c>
      <c r="Y47" t="s">
        <v>190</v>
      </c>
      <c r="Z47" t="s">
        <v>182</v>
      </c>
      <c r="AE47" t="s">
        <v>150</v>
      </c>
      <c r="AI47" t="s">
        <v>185</v>
      </c>
    </row>
    <row r="48" spans="1:35" x14ac:dyDescent="0.35">
      <c r="A48" t="s">
        <v>189</v>
      </c>
      <c r="E48" t="s">
        <v>185</v>
      </c>
      <c r="G48" t="s">
        <v>186</v>
      </c>
      <c r="K48" t="s">
        <v>185</v>
      </c>
      <c r="M48" t="s">
        <v>188</v>
      </c>
      <c r="N48" t="s">
        <v>182</v>
      </c>
      <c r="S48" t="s">
        <v>187</v>
      </c>
      <c r="T48" t="s">
        <v>182</v>
      </c>
      <c r="Y48" t="s">
        <v>190</v>
      </c>
      <c r="AA48" t="s">
        <v>183</v>
      </c>
      <c r="AE48" t="s">
        <v>150</v>
      </c>
      <c r="AI48" t="s">
        <v>185</v>
      </c>
    </row>
    <row r="49" spans="1:35" x14ac:dyDescent="0.35">
      <c r="A49" t="s">
        <v>189</v>
      </c>
      <c r="E49" t="s">
        <v>185</v>
      </c>
      <c r="G49" t="s">
        <v>186</v>
      </c>
      <c r="K49" t="s">
        <v>185</v>
      </c>
      <c r="M49" t="s">
        <v>188</v>
      </c>
      <c r="N49" t="s">
        <v>182</v>
      </c>
      <c r="S49" t="s">
        <v>187</v>
      </c>
      <c r="T49" t="s">
        <v>182</v>
      </c>
      <c r="Y49" t="s">
        <v>190</v>
      </c>
      <c r="Z49" t="s">
        <v>182</v>
      </c>
      <c r="AE49" t="s">
        <v>150</v>
      </c>
      <c r="AI49" t="s">
        <v>185</v>
      </c>
    </row>
    <row r="50" spans="1:35" x14ac:dyDescent="0.35">
      <c r="A50" t="s">
        <v>189</v>
      </c>
      <c r="E50" t="s">
        <v>185</v>
      </c>
      <c r="G50" t="s">
        <v>186</v>
      </c>
      <c r="K50" t="s">
        <v>185</v>
      </c>
      <c r="M50" t="s">
        <v>188</v>
      </c>
      <c r="N50" t="s">
        <v>182</v>
      </c>
      <c r="S50" t="s">
        <v>187</v>
      </c>
      <c r="U50" t="s">
        <v>183</v>
      </c>
      <c r="Y50" t="s">
        <v>190</v>
      </c>
      <c r="Z50" t="s">
        <v>182</v>
      </c>
      <c r="AE50" t="s">
        <v>150</v>
      </c>
      <c r="AI50" t="s">
        <v>185</v>
      </c>
    </row>
    <row r="51" spans="1:35" x14ac:dyDescent="0.35">
      <c r="A51" t="s">
        <v>189</v>
      </c>
      <c r="D51" t="s">
        <v>184</v>
      </c>
      <c r="G51" t="s">
        <v>186</v>
      </c>
      <c r="K51" t="s">
        <v>185</v>
      </c>
      <c r="M51" t="s">
        <v>188</v>
      </c>
      <c r="N51" t="s">
        <v>182</v>
      </c>
      <c r="S51" t="s">
        <v>187</v>
      </c>
      <c r="U51" t="s">
        <v>183</v>
      </c>
      <c r="Y51" t="s">
        <v>190</v>
      </c>
      <c r="Z51" t="s">
        <v>182</v>
      </c>
      <c r="AE51" t="s">
        <v>150</v>
      </c>
      <c r="AI51" t="s">
        <v>185</v>
      </c>
    </row>
    <row r="52" spans="1:35" x14ac:dyDescent="0.35">
      <c r="A52" t="s">
        <v>189</v>
      </c>
      <c r="E52" t="s">
        <v>185</v>
      </c>
      <c r="G52" t="s">
        <v>186</v>
      </c>
      <c r="J52" t="s">
        <v>184</v>
      </c>
      <c r="M52" t="s">
        <v>188</v>
      </c>
      <c r="N52" t="s">
        <v>182</v>
      </c>
      <c r="S52" t="s">
        <v>187</v>
      </c>
      <c r="V52" t="s">
        <v>184</v>
      </c>
      <c r="Y52" t="s">
        <v>190</v>
      </c>
      <c r="AA52" t="s">
        <v>183</v>
      </c>
      <c r="AE52" t="s">
        <v>150</v>
      </c>
      <c r="AI52" t="s">
        <v>185</v>
      </c>
    </row>
    <row r="53" spans="1:35" x14ac:dyDescent="0.35">
      <c r="A53" t="s">
        <v>189</v>
      </c>
      <c r="E53" t="s">
        <v>185</v>
      </c>
      <c r="G53" t="s">
        <v>186</v>
      </c>
      <c r="K53" t="s">
        <v>185</v>
      </c>
      <c r="M53" t="s">
        <v>188</v>
      </c>
      <c r="N53" t="s">
        <v>182</v>
      </c>
      <c r="S53" t="s">
        <v>187</v>
      </c>
      <c r="U53" t="s">
        <v>183</v>
      </c>
      <c r="Y53" t="s">
        <v>190</v>
      </c>
      <c r="Z53" t="s">
        <v>182</v>
      </c>
      <c r="AE53" t="s">
        <v>150</v>
      </c>
      <c r="AI53" t="s">
        <v>185</v>
      </c>
    </row>
    <row r="54" spans="1:35" x14ac:dyDescent="0.35">
      <c r="A54" t="s">
        <v>189</v>
      </c>
      <c r="E54" t="s">
        <v>185</v>
      </c>
      <c r="G54" t="s">
        <v>186</v>
      </c>
      <c r="K54" t="s">
        <v>185</v>
      </c>
      <c r="M54" t="s">
        <v>188</v>
      </c>
      <c r="N54" t="s">
        <v>182</v>
      </c>
      <c r="S54" t="s">
        <v>187</v>
      </c>
      <c r="V54" t="s">
        <v>184</v>
      </c>
      <c r="Y54" t="s">
        <v>190</v>
      </c>
      <c r="Z54" t="s">
        <v>182</v>
      </c>
      <c r="AE54" t="s">
        <v>150</v>
      </c>
      <c r="AI54" t="s">
        <v>185</v>
      </c>
    </row>
    <row r="55" spans="1:35" x14ac:dyDescent="0.35">
      <c r="A55" t="s">
        <v>189</v>
      </c>
      <c r="E55" t="s">
        <v>185</v>
      </c>
      <c r="G55" t="s">
        <v>186</v>
      </c>
      <c r="K55" t="s">
        <v>185</v>
      </c>
      <c r="M55" t="s">
        <v>188</v>
      </c>
      <c r="N55" t="s">
        <v>182</v>
      </c>
      <c r="S55" t="s">
        <v>187</v>
      </c>
      <c r="U55" t="s">
        <v>183</v>
      </c>
      <c r="Y55" t="s">
        <v>190</v>
      </c>
      <c r="AA55" t="s">
        <v>183</v>
      </c>
      <c r="AE55" t="s">
        <v>150</v>
      </c>
      <c r="AI55" t="s">
        <v>185</v>
      </c>
    </row>
    <row r="56" spans="1:35" x14ac:dyDescent="0.35">
      <c r="A56" t="s">
        <v>189</v>
      </c>
      <c r="E56" t="s">
        <v>185</v>
      </c>
      <c r="G56" t="s">
        <v>186</v>
      </c>
      <c r="J56" t="s">
        <v>184</v>
      </c>
      <c r="M56" t="s">
        <v>188</v>
      </c>
      <c r="N56" t="s">
        <v>182</v>
      </c>
      <c r="S56" t="s">
        <v>187</v>
      </c>
      <c r="U56" t="s">
        <v>183</v>
      </c>
      <c r="Y56" t="s">
        <v>190</v>
      </c>
      <c r="Z56" t="s">
        <v>182</v>
      </c>
      <c r="AE56" t="s">
        <v>150</v>
      </c>
      <c r="AI56" t="s">
        <v>185</v>
      </c>
    </row>
    <row r="57" spans="1:35" x14ac:dyDescent="0.35">
      <c r="A57" t="s">
        <v>189</v>
      </c>
      <c r="E57" t="s">
        <v>185</v>
      </c>
      <c r="G57" t="s">
        <v>186</v>
      </c>
      <c r="K57" t="s">
        <v>185</v>
      </c>
      <c r="M57" t="s">
        <v>188</v>
      </c>
      <c r="N57" t="s">
        <v>182</v>
      </c>
      <c r="S57" t="s">
        <v>187</v>
      </c>
      <c r="T57" t="s">
        <v>182</v>
      </c>
      <c r="Y57" t="s">
        <v>190</v>
      </c>
      <c r="Z57" t="s">
        <v>182</v>
      </c>
      <c r="AE57" t="s">
        <v>150</v>
      </c>
      <c r="AI57" t="s">
        <v>185</v>
      </c>
    </row>
    <row r="58" spans="1:35" x14ac:dyDescent="0.35">
      <c r="A58" t="s">
        <v>189</v>
      </c>
      <c r="E58" t="s">
        <v>185</v>
      </c>
      <c r="G58" t="s">
        <v>186</v>
      </c>
      <c r="M58" t="s">
        <v>188</v>
      </c>
      <c r="S58" t="s">
        <v>187</v>
      </c>
      <c r="U58" t="s">
        <v>183</v>
      </c>
      <c r="Y58" t="s">
        <v>190</v>
      </c>
      <c r="Z58" t="s">
        <v>182</v>
      </c>
      <c r="AE58" t="s">
        <v>150</v>
      </c>
      <c r="AI58" t="s">
        <v>185</v>
      </c>
    </row>
    <row r="59" spans="1:35" x14ac:dyDescent="0.35">
      <c r="A59" t="s">
        <v>189</v>
      </c>
      <c r="E59" t="s">
        <v>185</v>
      </c>
      <c r="G59" t="s">
        <v>186</v>
      </c>
      <c r="M59" t="s">
        <v>188</v>
      </c>
      <c r="S59" t="s">
        <v>187</v>
      </c>
      <c r="U59" t="s">
        <v>183</v>
      </c>
      <c r="Y59" t="s">
        <v>190</v>
      </c>
      <c r="AA59" t="s">
        <v>183</v>
      </c>
      <c r="AE59" t="s">
        <v>150</v>
      </c>
      <c r="AI59" t="s">
        <v>185</v>
      </c>
    </row>
    <row r="60" spans="1:35" x14ac:dyDescent="0.35">
      <c r="A60" t="s">
        <v>189</v>
      </c>
      <c r="G60" t="s">
        <v>186</v>
      </c>
      <c r="M60" t="s">
        <v>188</v>
      </c>
      <c r="S60" t="s">
        <v>187</v>
      </c>
      <c r="V60" t="s">
        <v>184</v>
      </c>
    </row>
    <row r="61" spans="1:35" x14ac:dyDescent="0.35">
      <c r="G61" t="s">
        <v>186</v>
      </c>
      <c r="M61" t="s">
        <v>188</v>
      </c>
      <c r="S61" t="s">
        <v>187</v>
      </c>
      <c r="U61" t="s">
        <v>183</v>
      </c>
    </row>
    <row r="64" spans="1:35" x14ac:dyDescent="0.35">
      <c r="B64" t="s">
        <v>182</v>
      </c>
      <c r="C64" t="s">
        <v>183</v>
      </c>
      <c r="D64" t="s">
        <v>184</v>
      </c>
      <c r="E64" t="s">
        <v>185</v>
      </c>
      <c r="H64" t="s">
        <v>182</v>
      </c>
      <c r="I64" t="s">
        <v>183</v>
      </c>
      <c r="J64" t="s">
        <v>184</v>
      </c>
      <c r="K64" t="s">
        <v>185</v>
      </c>
      <c r="N64" t="s">
        <v>182</v>
      </c>
      <c r="O64" t="s">
        <v>183</v>
      </c>
      <c r="P64" t="s">
        <v>184</v>
      </c>
      <c r="Q64" t="s">
        <v>185</v>
      </c>
      <c r="T64" t="s">
        <v>182</v>
      </c>
      <c r="U64" t="s">
        <v>183</v>
      </c>
      <c r="V64" t="s">
        <v>184</v>
      </c>
      <c r="W64" t="s">
        <v>185</v>
      </c>
      <c r="Z64" t="s">
        <v>182</v>
      </c>
      <c r="AA64" t="s">
        <v>183</v>
      </c>
      <c r="AB64" t="s">
        <v>184</v>
      </c>
      <c r="AC64" t="s">
        <v>185</v>
      </c>
      <c r="AF64" t="s">
        <v>182</v>
      </c>
      <c r="AG64" t="s">
        <v>183</v>
      </c>
      <c r="AH64" t="s">
        <v>184</v>
      </c>
      <c r="AI64" t="s">
        <v>185</v>
      </c>
    </row>
    <row r="65" spans="1:33" x14ac:dyDescent="0.35">
      <c r="A65" s="6" t="s">
        <v>159</v>
      </c>
    </row>
    <row r="66" spans="1:33" x14ac:dyDescent="0.35">
      <c r="A66" t="s">
        <v>150</v>
      </c>
      <c r="D66" t="s">
        <v>184</v>
      </c>
      <c r="G66" t="s">
        <v>190</v>
      </c>
      <c r="H66" t="s">
        <v>182</v>
      </c>
      <c r="M66" t="s">
        <v>186</v>
      </c>
      <c r="P66" t="s">
        <v>184</v>
      </c>
      <c r="S66" t="s">
        <v>189</v>
      </c>
      <c r="W66" t="s">
        <v>185</v>
      </c>
      <c r="Y66" t="s">
        <v>187</v>
      </c>
      <c r="Z66" t="s">
        <v>182</v>
      </c>
      <c r="AE66" t="s">
        <v>188</v>
      </c>
      <c r="AF66" t="s">
        <v>182</v>
      </c>
    </row>
    <row r="67" spans="1:33" x14ac:dyDescent="0.35">
      <c r="A67" t="s">
        <v>150</v>
      </c>
      <c r="D67" t="s">
        <v>184</v>
      </c>
      <c r="G67" t="s">
        <v>190</v>
      </c>
      <c r="H67" t="s">
        <v>182</v>
      </c>
      <c r="M67" t="s">
        <v>186</v>
      </c>
      <c r="P67" t="s">
        <v>184</v>
      </c>
      <c r="S67" t="s">
        <v>189</v>
      </c>
      <c r="W67" t="s">
        <v>185</v>
      </c>
      <c r="Y67" t="s">
        <v>187</v>
      </c>
      <c r="Z67" t="s">
        <v>182</v>
      </c>
      <c r="AE67" t="s">
        <v>188</v>
      </c>
      <c r="AF67" t="s">
        <v>182</v>
      </c>
    </row>
    <row r="68" spans="1:33" x14ac:dyDescent="0.35">
      <c r="A68" t="s">
        <v>150</v>
      </c>
      <c r="D68" t="s">
        <v>184</v>
      </c>
      <c r="G68" t="s">
        <v>190</v>
      </c>
      <c r="H68" t="s">
        <v>182</v>
      </c>
      <c r="M68" t="s">
        <v>186</v>
      </c>
      <c r="P68" t="s">
        <v>184</v>
      </c>
      <c r="S68" t="s">
        <v>189</v>
      </c>
      <c r="W68" t="s">
        <v>185</v>
      </c>
      <c r="Y68" t="s">
        <v>187</v>
      </c>
      <c r="Z68" t="s">
        <v>182</v>
      </c>
      <c r="AE68" t="s">
        <v>188</v>
      </c>
      <c r="AF68" t="s">
        <v>182</v>
      </c>
    </row>
    <row r="69" spans="1:33" x14ac:dyDescent="0.35">
      <c r="A69" t="s">
        <v>150</v>
      </c>
      <c r="D69" t="s">
        <v>184</v>
      </c>
      <c r="G69" t="s">
        <v>190</v>
      </c>
      <c r="H69" t="s">
        <v>182</v>
      </c>
      <c r="M69" t="s">
        <v>186</v>
      </c>
      <c r="P69" t="s">
        <v>184</v>
      </c>
      <c r="S69" t="s">
        <v>189</v>
      </c>
      <c r="V69" t="s">
        <v>184</v>
      </c>
      <c r="Y69" t="s">
        <v>187</v>
      </c>
      <c r="Z69" t="s">
        <v>182</v>
      </c>
      <c r="AE69" t="s">
        <v>188</v>
      </c>
      <c r="AF69" t="s">
        <v>182</v>
      </c>
    </row>
    <row r="70" spans="1:33" x14ac:dyDescent="0.35">
      <c r="A70" t="s">
        <v>150</v>
      </c>
      <c r="E70" t="s">
        <v>185</v>
      </c>
      <c r="G70" t="s">
        <v>190</v>
      </c>
      <c r="H70" t="s">
        <v>182</v>
      </c>
      <c r="M70" t="s">
        <v>186</v>
      </c>
      <c r="Q70" t="s">
        <v>185</v>
      </c>
      <c r="S70" t="s">
        <v>189</v>
      </c>
      <c r="W70" t="s">
        <v>185</v>
      </c>
      <c r="Y70" t="s">
        <v>187</v>
      </c>
      <c r="Z70" t="s">
        <v>182</v>
      </c>
      <c r="AE70" t="s">
        <v>188</v>
      </c>
      <c r="AG70" t="s">
        <v>183</v>
      </c>
    </row>
    <row r="71" spans="1:33" x14ac:dyDescent="0.35">
      <c r="A71" t="s">
        <v>150</v>
      </c>
      <c r="E71" t="s">
        <v>185</v>
      </c>
      <c r="G71" t="s">
        <v>190</v>
      </c>
      <c r="H71" t="s">
        <v>182</v>
      </c>
      <c r="M71" t="s">
        <v>186</v>
      </c>
      <c r="Q71" t="s">
        <v>185</v>
      </c>
      <c r="S71" t="s">
        <v>189</v>
      </c>
      <c r="V71" t="s">
        <v>184</v>
      </c>
      <c r="Y71" t="s">
        <v>187</v>
      </c>
      <c r="Z71" t="s">
        <v>182</v>
      </c>
      <c r="AE71" t="s">
        <v>188</v>
      </c>
      <c r="AF71" t="s">
        <v>182</v>
      </c>
    </row>
    <row r="72" spans="1:33" x14ac:dyDescent="0.35">
      <c r="A72" t="s">
        <v>150</v>
      </c>
      <c r="E72" t="s">
        <v>185</v>
      </c>
      <c r="G72" t="s">
        <v>190</v>
      </c>
      <c r="I72" t="s">
        <v>183</v>
      </c>
      <c r="M72" t="s">
        <v>186</v>
      </c>
      <c r="Q72" t="s">
        <v>185</v>
      </c>
      <c r="S72" t="s">
        <v>189</v>
      </c>
      <c r="W72" t="s">
        <v>185</v>
      </c>
      <c r="Y72" t="s">
        <v>187</v>
      </c>
      <c r="AA72" t="s">
        <v>183</v>
      </c>
      <c r="AE72" t="s">
        <v>188</v>
      </c>
      <c r="AF72" t="s">
        <v>182</v>
      </c>
    </row>
    <row r="73" spans="1:33" x14ac:dyDescent="0.35">
      <c r="A73" t="s">
        <v>150</v>
      </c>
      <c r="E73" t="s">
        <v>185</v>
      </c>
      <c r="G73" t="s">
        <v>190</v>
      </c>
      <c r="H73" t="s">
        <v>182</v>
      </c>
      <c r="M73" t="s">
        <v>186</v>
      </c>
      <c r="Q73" t="s">
        <v>185</v>
      </c>
      <c r="S73" t="s">
        <v>189</v>
      </c>
      <c r="W73" t="s">
        <v>185</v>
      </c>
      <c r="Y73" t="s">
        <v>187</v>
      </c>
      <c r="AA73" t="s">
        <v>183</v>
      </c>
      <c r="AE73" t="s">
        <v>188</v>
      </c>
      <c r="AF73" t="s">
        <v>182</v>
      </c>
    </row>
    <row r="74" spans="1:33" x14ac:dyDescent="0.35">
      <c r="A74" t="s">
        <v>150</v>
      </c>
      <c r="E74" t="s">
        <v>185</v>
      </c>
      <c r="G74" t="s">
        <v>190</v>
      </c>
      <c r="I74" t="s">
        <v>183</v>
      </c>
      <c r="M74" t="s">
        <v>186</v>
      </c>
      <c r="Q74" t="s">
        <v>185</v>
      </c>
      <c r="S74" t="s">
        <v>189</v>
      </c>
      <c r="W74" t="s">
        <v>185</v>
      </c>
      <c r="Y74" t="s">
        <v>187</v>
      </c>
      <c r="Z74" t="s">
        <v>182</v>
      </c>
      <c r="AE74" t="s">
        <v>188</v>
      </c>
      <c r="AF74" t="s">
        <v>182</v>
      </c>
    </row>
    <row r="75" spans="1:33" x14ac:dyDescent="0.35">
      <c r="A75" t="s">
        <v>150</v>
      </c>
      <c r="E75" t="s">
        <v>185</v>
      </c>
      <c r="G75" t="s">
        <v>190</v>
      </c>
      <c r="H75" t="s">
        <v>182</v>
      </c>
      <c r="M75" t="s">
        <v>186</v>
      </c>
      <c r="Q75" t="s">
        <v>185</v>
      </c>
      <c r="S75" t="s">
        <v>189</v>
      </c>
      <c r="W75" t="s">
        <v>185</v>
      </c>
      <c r="Y75" t="s">
        <v>187</v>
      </c>
      <c r="AA75" t="s">
        <v>183</v>
      </c>
      <c r="AE75" t="s">
        <v>188</v>
      </c>
      <c r="AG75" t="s">
        <v>183</v>
      </c>
    </row>
    <row r="76" spans="1:33" x14ac:dyDescent="0.35">
      <c r="A76" t="s">
        <v>150</v>
      </c>
      <c r="E76" t="s">
        <v>185</v>
      </c>
      <c r="G76" t="s">
        <v>190</v>
      </c>
      <c r="H76" t="s">
        <v>182</v>
      </c>
      <c r="M76" t="s">
        <v>186</v>
      </c>
      <c r="Q76" t="s">
        <v>185</v>
      </c>
      <c r="S76" t="s">
        <v>189</v>
      </c>
      <c r="W76" t="s">
        <v>185</v>
      </c>
      <c r="Y76" t="s">
        <v>187</v>
      </c>
      <c r="AA76" t="s">
        <v>183</v>
      </c>
      <c r="AE76" t="s">
        <v>188</v>
      </c>
      <c r="AF76" t="s">
        <v>182</v>
      </c>
    </row>
    <row r="77" spans="1:33" x14ac:dyDescent="0.35">
      <c r="A77" t="s">
        <v>150</v>
      </c>
      <c r="E77" t="s">
        <v>185</v>
      </c>
      <c r="G77" t="s">
        <v>190</v>
      </c>
      <c r="H77" t="s">
        <v>182</v>
      </c>
      <c r="M77" t="s">
        <v>186</v>
      </c>
      <c r="Q77" t="s">
        <v>185</v>
      </c>
      <c r="S77" t="s">
        <v>189</v>
      </c>
      <c r="W77" t="s">
        <v>185</v>
      </c>
      <c r="Y77" t="s">
        <v>187</v>
      </c>
      <c r="AA77" t="s">
        <v>183</v>
      </c>
      <c r="AE77" t="s">
        <v>188</v>
      </c>
      <c r="AF77" t="s">
        <v>182</v>
      </c>
    </row>
    <row r="78" spans="1:33" x14ac:dyDescent="0.35">
      <c r="A78" t="s">
        <v>150</v>
      </c>
      <c r="E78" t="s">
        <v>185</v>
      </c>
      <c r="G78" t="s">
        <v>190</v>
      </c>
      <c r="H78" t="s">
        <v>182</v>
      </c>
      <c r="M78" t="s">
        <v>186</v>
      </c>
      <c r="Q78" t="s">
        <v>185</v>
      </c>
      <c r="S78" t="s">
        <v>189</v>
      </c>
      <c r="W78" t="s">
        <v>185</v>
      </c>
      <c r="Y78" t="s">
        <v>187</v>
      </c>
      <c r="AA78" t="s">
        <v>183</v>
      </c>
      <c r="AE78" t="s">
        <v>188</v>
      </c>
      <c r="AG78" t="s">
        <v>183</v>
      </c>
    </row>
    <row r="79" spans="1:33" x14ac:dyDescent="0.35">
      <c r="A79" t="s">
        <v>150</v>
      </c>
      <c r="E79" t="s">
        <v>185</v>
      </c>
      <c r="G79" t="s">
        <v>190</v>
      </c>
      <c r="H79" t="s">
        <v>182</v>
      </c>
      <c r="M79" t="s">
        <v>186</v>
      </c>
      <c r="Q79" t="s">
        <v>185</v>
      </c>
      <c r="S79" t="s">
        <v>189</v>
      </c>
      <c r="W79" t="s">
        <v>185</v>
      </c>
      <c r="Y79" t="s">
        <v>187</v>
      </c>
      <c r="Z79" t="s">
        <v>182</v>
      </c>
      <c r="AE79" t="s">
        <v>188</v>
      </c>
      <c r="AF79" t="s">
        <v>182</v>
      </c>
    </row>
    <row r="80" spans="1:33" x14ac:dyDescent="0.35">
      <c r="A80" t="s">
        <v>150</v>
      </c>
      <c r="E80" t="s">
        <v>185</v>
      </c>
      <c r="G80" t="s">
        <v>190</v>
      </c>
      <c r="H80" t="s">
        <v>182</v>
      </c>
      <c r="M80" t="s">
        <v>186</v>
      </c>
      <c r="Q80" t="s">
        <v>185</v>
      </c>
      <c r="S80" t="s">
        <v>189</v>
      </c>
      <c r="W80" t="s">
        <v>185</v>
      </c>
      <c r="Y80" t="s">
        <v>187</v>
      </c>
      <c r="AA80" t="s">
        <v>183</v>
      </c>
      <c r="AE80" t="s">
        <v>188</v>
      </c>
      <c r="AF80" t="s">
        <v>182</v>
      </c>
    </row>
    <row r="81" spans="1:32" x14ac:dyDescent="0.35">
      <c r="A81" t="s">
        <v>150</v>
      </c>
      <c r="D81" t="s">
        <v>184</v>
      </c>
      <c r="G81" t="s">
        <v>190</v>
      </c>
      <c r="H81" t="s">
        <v>182</v>
      </c>
      <c r="M81" t="s">
        <v>186</v>
      </c>
      <c r="Q81" t="s">
        <v>185</v>
      </c>
      <c r="S81" t="s">
        <v>189</v>
      </c>
      <c r="W81" t="s">
        <v>185</v>
      </c>
      <c r="Y81" t="s">
        <v>187</v>
      </c>
      <c r="Z81" t="s">
        <v>182</v>
      </c>
      <c r="AE81" t="s">
        <v>188</v>
      </c>
      <c r="AF81" t="s">
        <v>182</v>
      </c>
    </row>
    <row r="82" spans="1:32" x14ac:dyDescent="0.35">
      <c r="A82" t="s">
        <v>150</v>
      </c>
      <c r="E82" t="s">
        <v>185</v>
      </c>
      <c r="G82" t="s">
        <v>190</v>
      </c>
      <c r="H82" t="s">
        <v>182</v>
      </c>
      <c r="M82" t="s">
        <v>186</v>
      </c>
      <c r="Q82" t="s">
        <v>185</v>
      </c>
      <c r="S82" t="s">
        <v>189</v>
      </c>
      <c r="W82" t="s">
        <v>185</v>
      </c>
      <c r="Y82" t="s">
        <v>187</v>
      </c>
      <c r="Z82" t="s">
        <v>182</v>
      </c>
      <c r="AE82" t="s">
        <v>188</v>
      </c>
      <c r="AF82" t="s">
        <v>182</v>
      </c>
    </row>
    <row r="83" spans="1:32" x14ac:dyDescent="0.35">
      <c r="A83" t="s">
        <v>150</v>
      </c>
      <c r="E83" t="s">
        <v>185</v>
      </c>
      <c r="G83" t="s">
        <v>190</v>
      </c>
      <c r="H83" t="s">
        <v>182</v>
      </c>
      <c r="M83" t="s">
        <v>186</v>
      </c>
      <c r="S83" t="s">
        <v>189</v>
      </c>
      <c r="W83" t="s">
        <v>185</v>
      </c>
      <c r="Y83" t="s">
        <v>187</v>
      </c>
      <c r="AA83" t="s">
        <v>183</v>
      </c>
      <c r="AE83" t="s">
        <v>188</v>
      </c>
      <c r="AF83" t="s">
        <v>182</v>
      </c>
    </row>
    <row r="84" spans="1:32" x14ac:dyDescent="0.35">
      <c r="A84" t="s">
        <v>150</v>
      </c>
      <c r="E84" t="s">
        <v>185</v>
      </c>
      <c r="G84" t="s">
        <v>190</v>
      </c>
      <c r="H84" t="s">
        <v>182</v>
      </c>
      <c r="M84" t="s">
        <v>186</v>
      </c>
      <c r="S84" t="s">
        <v>189</v>
      </c>
      <c r="W84" t="s">
        <v>185</v>
      </c>
      <c r="Y84" t="s">
        <v>187</v>
      </c>
      <c r="Z84" t="s">
        <v>182</v>
      </c>
      <c r="AE84" t="s">
        <v>188</v>
      </c>
      <c r="AF84" t="s">
        <v>182</v>
      </c>
    </row>
    <row r="85" spans="1:32" x14ac:dyDescent="0.35">
      <c r="A85" t="s">
        <v>150</v>
      </c>
      <c r="E85" t="s">
        <v>185</v>
      </c>
      <c r="G85" t="s">
        <v>190</v>
      </c>
      <c r="H85" t="s">
        <v>182</v>
      </c>
      <c r="M85" t="s">
        <v>186</v>
      </c>
      <c r="S85" t="s">
        <v>189</v>
      </c>
      <c r="W85" t="s">
        <v>185</v>
      </c>
      <c r="Y85" t="s">
        <v>187</v>
      </c>
      <c r="Z85" t="s">
        <v>182</v>
      </c>
      <c r="AE85" t="s">
        <v>188</v>
      </c>
      <c r="AF85" t="s">
        <v>182</v>
      </c>
    </row>
    <row r="86" spans="1:32" x14ac:dyDescent="0.35">
      <c r="A86" t="s">
        <v>150</v>
      </c>
      <c r="E86" t="s">
        <v>185</v>
      </c>
      <c r="G86" t="s">
        <v>190</v>
      </c>
      <c r="H86" t="s">
        <v>182</v>
      </c>
      <c r="M86" t="s">
        <v>186</v>
      </c>
      <c r="S86" t="s">
        <v>189</v>
      </c>
      <c r="W86" t="s">
        <v>185</v>
      </c>
      <c r="Y86" t="s">
        <v>187</v>
      </c>
      <c r="Z86" t="s">
        <v>182</v>
      </c>
      <c r="AE86" t="s">
        <v>188</v>
      </c>
      <c r="AF86" t="s">
        <v>182</v>
      </c>
    </row>
    <row r="87" spans="1:32" x14ac:dyDescent="0.35">
      <c r="A87" t="s">
        <v>150</v>
      </c>
      <c r="E87" t="s">
        <v>185</v>
      </c>
      <c r="G87" t="s">
        <v>190</v>
      </c>
      <c r="H87" t="s">
        <v>182</v>
      </c>
      <c r="M87" t="s">
        <v>186</v>
      </c>
      <c r="S87" t="s">
        <v>189</v>
      </c>
      <c r="W87" t="s">
        <v>185</v>
      </c>
      <c r="Y87" t="s">
        <v>187</v>
      </c>
      <c r="Z87" t="s">
        <v>182</v>
      </c>
      <c r="AE87" t="s">
        <v>188</v>
      </c>
      <c r="AF87" t="s">
        <v>182</v>
      </c>
    </row>
    <row r="88" spans="1:32" x14ac:dyDescent="0.35">
      <c r="A88" t="s">
        <v>150</v>
      </c>
      <c r="E88" t="s">
        <v>185</v>
      </c>
      <c r="G88" t="s">
        <v>190</v>
      </c>
      <c r="I88" t="s">
        <v>183</v>
      </c>
      <c r="M88" t="s">
        <v>186</v>
      </c>
      <c r="S88" t="s">
        <v>189</v>
      </c>
      <c r="W88" t="s">
        <v>185</v>
      </c>
      <c r="Y88" t="s">
        <v>187</v>
      </c>
      <c r="AA88" t="s">
        <v>183</v>
      </c>
      <c r="AE88" t="s">
        <v>188</v>
      </c>
      <c r="AF88" t="s">
        <v>182</v>
      </c>
    </row>
    <row r="89" spans="1:32" x14ac:dyDescent="0.35">
      <c r="A89" t="s">
        <v>150</v>
      </c>
      <c r="E89" t="s">
        <v>185</v>
      </c>
      <c r="G89" t="s">
        <v>190</v>
      </c>
      <c r="H89" t="s">
        <v>182</v>
      </c>
      <c r="M89" t="s">
        <v>186</v>
      </c>
      <c r="S89" t="s">
        <v>189</v>
      </c>
      <c r="W89" t="s">
        <v>185</v>
      </c>
      <c r="Y89" t="s">
        <v>187</v>
      </c>
      <c r="AA89" t="s">
        <v>183</v>
      </c>
      <c r="AE89" t="s">
        <v>188</v>
      </c>
      <c r="AF89" t="s">
        <v>182</v>
      </c>
    </row>
    <row r="90" spans="1:32" x14ac:dyDescent="0.35">
      <c r="A90" t="s">
        <v>150</v>
      </c>
      <c r="E90" t="s">
        <v>185</v>
      </c>
      <c r="G90" t="s">
        <v>190</v>
      </c>
      <c r="H90" t="s">
        <v>182</v>
      </c>
      <c r="M90" t="s">
        <v>186</v>
      </c>
      <c r="S90" t="s">
        <v>189</v>
      </c>
      <c r="W90" t="s">
        <v>185</v>
      </c>
      <c r="Y90" t="s">
        <v>187</v>
      </c>
      <c r="Z90" t="s">
        <v>182</v>
      </c>
      <c r="AE90" t="s">
        <v>188</v>
      </c>
      <c r="AF90" t="s">
        <v>182</v>
      </c>
    </row>
    <row r="91" spans="1:32" x14ac:dyDescent="0.35">
      <c r="A91" t="s">
        <v>150</v>
      </c>
      <c r="E91" t="s">
        <v>185</v>
      </c>
      <c r="G91" t="s">
        <v>190</v>
      </c>
      <c r="H91" t="s">
        <v>182</v>
      </c>
      <c r="M91" t="s">
        <v>186</v>
      </c>
      <c r="S91" t="s">
        <v>189</v>
      </c>
      <c r="W91" t="s">
        <v>185</v>
      </c>
      <c r="Y91" t="s">
        <v>187</v>
      </c>
      <c r="AA91" t="s">
        <v>183</v>
      </c>
      <c r="AE91" t="s">
        <v>188</v>
      </c>
    </row>
    <row r="92" spans="1:32" x14ac:dyDescent="0.35">
      <c r="E92" t="s">
        <v>185</v>
      </c>
      <c r="G92" t="s">
        <v>190</v>
      </c>
      <c r="I92" t="s">
        <v>183</v>
      </c>
      <c r="M92" t="s">
        <v>186</v>
      </c>
      <c r="Y92" t="s">
        <v>187</v>
      </c>
      <c r="AE92" t="s">
        <v>188</v>
      </c>
    </row>
    <row r="99" spans="1:23" x14ac:dyDescent="0.35">
      <c r="A99" t="s">
        <v>5</v>
      </c>
    </row>
    <row r="100" spans="1:23" x14ac:dyDescent="0.35">
      <c r="C100" t="s">
        <v>191</v>
      </c>
      <c r="G100" t="s">
        <v>191</v>
      </c>
      <c r="K100" t="s">
        <v>191</v>
      </c>
      <c r="O100" t="s">
        <v>191</v>
      </c>
      <c r="S100" t="s">
        <v>191</v>
      </c>
      <c r="W100" t="s">
        <v>191</v>
      </c>
    </row>
    <row r="101" spans="1:23" x14ac:dyDescent="0.35">
      <c r="A101" s="6" t="s">
        <v>190</v>
      </c>
      <c r="B101" s="6"/>
      <c r="C101" s="6"/>
      <c r="D101" s="6"/>
      <c r="E101" s="6" t="s">
        <v>187</v>
      </c>
      <c r="I101" s="6" t="s">
        <v>188</v>
      </c>
      <c r="M101" s="6" t="s">
        <v>150</v>
      </c>
      <c r="Q101" s="6" t="s">
        <v>189</v>
      </c>
      <c r="U101" s="6" t="s">
        <v>186</v>
      </c>
    </row>
    <row r="102" spans="1:23" x14ac:dyDescent="0.35">
      <c r="A102" t="s">
        <v>182</v>
      </c>
      <c r="B102">
        <v>56</v>
      </c>
      <c r="C102">
        <v>76.712328767123282</v>
      </c>
      <c r="E102" t="s">
        <v>182</v>
      </c>
      <c r="F102">
        <v>33</v>
      </c>
      <c r="G102">
        <v>42.307692307692307</v>
      </c>
      <c r="I102" t="s">
        <v>182</v>
      </c>
      <c r="J102">
        <v>57</v>
      </c>
      <c r="K102">
        <v>83.82352941176471</v>
      </c>
      <c r="M102" t="s">
        <v>182</v>
      </c>
      <c r="N102">
        <v>0</v>
      </c>
      <c r="O102">
        <v>0</v>
      </c>
      <c r="Q102" t="s">
        <v>182</v>
      </c>
      <c r="R102">
        <v>0</v>
      </c>
      <c r="S102">
        <v>0</v>
      </c>
      <c r="U102" t="s">
        <v>182</v>
      </c>
      <c r="V102">
        <v>0</v>
      </c>
      <c r="W102">
        <v>0</v>
      </c>
    </row>
    <row r="103" spans="1:23" x14ac:dyDescent="0.35">
      <c r="A103" t="s">
        <v>192</v>
      </c>
      <c r="B103">
        <v>16</v>
      </c>
      <c r="C103">
        <v>21.917808219178081</v>
      </c>
      <c r="E103" t="s">
        <v>192</v>
      </c>
      <c r="F103">
        <v>35</v>
      </c>
      <c r="G103">
        <v>44.871794871794869</v>
      </c>
      <c r="I103" t="s">
        <v>192</v>
      </c>
      <c r="J103">
        <v>11</v>
      </c>
      <c r="K103">
        <v>16.176470588235293</v>
      </c>
      <c r="M103" t="s">
        <v>192</v>
      </c>
      <c r="N103">
        <v>0</v>
      </c>
      <c r="O103">
        <v>0</v>
      </c>
      <c r="Q103" t="s">
        <v>192</v>
      </c>
      <c r="R103">
        <v>0</v>
      </c>
      <c r="S103">
        <v>0</v>
      </c>
      <c r="U103" t="s">
        <v>192</v>
      </c>
      <c r="V103">
        <v>0</v>
      </c>
      <c r="W103">
        <v>0</v>
      </c>
    </row>
    <row r="104" spans="1:23" x14ac:dyDescent="0.35">
      <c r="A104" t="s">
        <v>193</v>
      </c>
      <c r="B104">
        <v>1</v>
      </c>
      <c r="C104">
        <v>1.3698630136986301</v>
      </c>
      <c r="E104" t="s">
        <v>193</v>
      </c>
      <c r="F104">
        <v>7</v>
      </c>
      <c r="G104">
        <v>8.9743589743589745</v>
      </c>
      <c r="I104" t="s">
        <v>193</v>
      </c>
      <c r="J104">
        <v>0</v>
      </c>
      <c r="K104">
        <v>0</v>
      </c>
      <c r="M104" t="s">
        <v>193</v>
      </c>
      <c r="N104">
        <v>13</v>
      </c>
      <c r="O104">
        <v>16.883116883116884</v>
      </c>
      <c r="Q104" t="s">
        <v>193</v>
      </c>
      <c r="R104">
        <v>15</v>
      </c>
      <c r="S104">
        <v>19.480519480519479</v>
      </c>
      <c r="U104" t="s">
        <v>193</v>
      </c>
      <c r="V104">
        <v>17</v>
      </c>
      <c r="W104">
        <v>25.757575757575758</v>
      </c>
    </row>
    <row r="105" spans="1:23" x14ac:dyDescent="0.35">
      <c r="A105" t="s">
        <v>185</v>
      </c>
      <c r="B105">
        <v>0</v>
      </c>
      <c r="C105">
        <v>0</v>
      </c>
      <c r="E105" t="s">
        <v>185</v>
      </c>
      <c r="F105">
        <v>3</v>
      </c>
      <c r="G105">
        <v>3.8461538461538463</v>
      </c>
      <c r="I105" t="s">
        <v>185</v>
      </c>
      <c r="J105">
        <v>0</v>
      </c>
      <c r="K105">
        <v>0</v>
      </c>
      <c r="M105" t="s">
        <v>185</v>
      </c>
      <c r="N105">
        <v>64</v>
      </c>
      <c r="O105">
        <v>83.116883116883116</v>
      </c>
      <c r="Q105" t="s">
        <v>185</v>
      </c>
      <c r="R105">
        <v>62</v>
      </c>
      <c r="S105">
        <v>80.519480519480524</v>
      </c>
      <c r="U105" t="s">
        <v>185</v>
      </c>
      <c r="V105">
        <v>49</v>
      </c>
      <c r="W105">
        <v>74.242424242424249</v>
      </c>
    </row>
    <row r="106" spans="1:23" x14ac:dyDescent="0.35">
      <c r="A106" t="s">
        <v>194</v>
      </c>
      <c r="B106">
        <f>SUM(B102:B105)</f>
        <v>73</v>
      </c>
      <c r="C106">
        <v>100</v>
      </c>
      <c r="F106">
        <f t="shared" ref="F106:V106" si="0">SUM(F102:F105)</f>
        <v>78</v>
      </c>
      <c r="G106">
        <v>100</v>
      </c>
      <c r="J106">
        <f t="shared" si="0"/>
        <v>68</v>
      </c>
      <c r="K106">
        <v>100</v>
      </c>
      <c r="N106">
        <f t="shared" si="0"/>
        <v>77</v>
      </c>
      <c r="O106">
        <v>100</v>
      </c>
      <c r="R106">
        <f t="shared" si="0"/>
        <v>77</v>
      </c>
      <c r="S106">
        <v>100</v>
      </c>
      <c r="V106">
        <f t="shared" si="0"/>
        <v>66</v>
      </c>
      <c r="W106">
        <v>100</v>
      </c>
    </row>
    <row r="109" spans="1:23" x14ac:dyDescent="0.35">
      <c r="A109" t="s">
        <v>195</v>
      </c>
    </row>
    <row r="110" spans="1:23" x14ac:dyDescent="0.35">
      <c r="C110" t="s">
        <v>191</v>
      </c>
      <c r="G110" t="s">
        <v>191</v>
      </c>
      <c r="K110" t="s">
        <v>191</v>
      </c>
      <c r="O110" t="s">
        <v>191</v>
      </c>
      <c r="S110" t="s">
        <v>191</v>
      </c>
      <c r="W110" t="s">
        <v>191</v>
      </c>
    </row>
    <row r="111" spans="1:23" x14ac:dyDescent="0.35">
      <c r="A111" s="6" t="s">
        <v>190</v>
      </c>
      <c r="E111" s="6" t="s">
        <v>187</v>
      </c>
      <c r="I111" s="6" t="s">
        <v>188</v>
      </c>
      <c r="M111" s="6" t="s">
        <v>150</v>
      </c>
      <c r="Q111" s="6" t="s">
        <v>189</v>
      </c>
      <c r="U111" s="6" t="s">
        <v>186</v>
      </c>
    </row>
    <row r="112" spans="1:23" x14ac:dyDescent="0.35">
      <c r="A112" t="s">
        <v>182</v>
      </c>
      <c r="B112">
        <v>14</v>
      </c>
      <c r="C112">
        <v>66.666666666666671</v>
      </c>
      <c r="E112" t="s">
        <v>182</v>
      </c>
      <c r="F112">
        <v>10</v>
      </c>
      <c r="G112">
        <v>40</v>
      </c>
      <c r="I112" t="s">
        <v>182</v>
      </c>
      <c r="J112">
        <v>15</v>
      </c>
      <c r="K112">
        <v>75</v>
      </c>
      <c r="M112" t="s">
        <v>182</v>
      </c>
      <c r="N112">
        <v>0</v>
      </c>
      <c r="O112">
        <v>0</v>
      </c>
      <c r="Q112" t="s">
        <v>182</v>
      </c>
      <c r="R112">
        <v>0</v>
      </c>
      <c r="S112">
        <v>0</v>
      </c>
      <c r="U112" t="s">
        <v>182</v>
      </c>
      <c r="V112">
        <v>0</v>
      </c>
      <c r="W112">
        <v>0</v>
      </c>
    </row>
    <row r="113" spans="1:23" x14ac:dyDescent="0.35">
      <c r="A113" t="s">
        <v>192</v>
      </c>
      <c r="B113">
        <v>7</v>
      </c>
      <c r="C113">
        <v>33.333333333333336</v>
      </c>
      <c r="E113" t="s">
        <v>192</v>
      </c>
      <c r="F113">
        <v>9</v>
      </c>
      <c r="G113">
        <v>36</v>
      </c>
      <c r="I113" t="s">
        <v>192</v>
      </c>
      <c r="J113">
        <v>5</v>
      </c>
      <c r="K113">
        <v>25</v>
      </c>
      <c r="M113" t="s">
        <v>192</v>
      </c>
      <c r="N113">
        <v>0</v>
      </c>
      <c r="O113">
        <v>0</v>
      </c>
      <c r="P113" s="9"/>
      <c r="Q113" t="s">
        <v>192</v>
      </c>
      <c r="R113">
        <v>0</v>
      </c>
      <c r="S113">
        <v>0</v>
      </c>
      <c r="U113" t="s">
        <v>192</v>
      </c>
      <c r="V113">
        <v>0</v>
      </c>
      <c r="W113">
        <v>0</v>
      </c>
    </row>
    <row r="114" spans="1:23" x14ac:dyDescent="0.35">
      <c r="A114" t="s">
        <v>193</v>
      </c>
      <c r="B114">
        <v>0</v>
      </c>
      <c r="C114">
        <v>0</v>
      </c>
      <c r="E114" t="s">
        <v>193</v>
      </c>
      <c r="F114">
        <v>3</v>
      </c>
      <c r="G114">
        <v>12</v>
      </c>
      <c r="I114" t="s">
        <v>193</v>
      </c>
      <c r="J114">
        <v>0</v>
      </c>
      <c r="K114">
        <v>0</v>
      </c>
      <c r="M114" t="s">
        <v>193</v>
      </c>
      <c r="N114">
        <v>4</v>
      </c>
      <c r="O114">
        <v>16</v>
      </c>
      <c r="Q114" t="s">
        <v>193</v>
      </c>
      <c r="R114">
        <v>6</v>
      </c>
      <c r="S114">
        <v>23.07692307692308</v>
      </c>
      <c r="U114" t="s">
        <v>193</v>
      </c>
      <c r="V114">
        <v>8</v>
      </c>
      <c r="W114">
        <v>30.76923076923077</v>
      </c>
    </row>
    <row r="115" spans="1:23" x14ac:dyDescent="0.35">
      <c r="A115" t="s">
        <v>185</v>
      </c>
      <c r="B115">
        <v>0</v>
      </c>
      <c r="C115">
        <v>0</v>
      </c>
      <c r="E115" t="s">
        <v>185</v>
      </c>
      <c r="F115">
        <v>3</v>
      </c>
      <c r="G115">
        <v>12</v>
      </c>
      <c r="I115" t="s">
        <v>185</v>
      </c>
      <c r="J115">
        <v>0</v>
      </c>
      <c r="K115">
        <v>0</v>
      </c>
      <c r="M115" t="s">
        <v>185</v>
      </c>
      <c r="N115">
        <v>21</v>
      </c>
      <c r="O115">
        <v>84</v>
      </c>
      <c r="Q115" t="s">
        <v>185</v>
      </c>
      <c r="R115">
        <v>20</v>
      </c>
      <c r="S115">
        <v>76.92307692307692</v>
      </c>
      <c r="U115" t="s">
        <v>185</v>
      </c>
      <c r="V115">
        <v>18</v>
      </c>
      <c r="W115">
        <v>69.230769230769226</v>
      </c>
    </row>
    <row r="116" spans="1:23" x14ac:dyDescent="0.35">
      <c r="A116" t="s">
        <v>194</v>
      </c>
      <c r="B116">
        <f>SUM(B112:B115)</f>
        <v>21</v>
      </c>
      <c r="C116">
        <f t="shared" ref="C116:W116" si="1">SUM(C112:C115)</f>
        <v>100</v>
      </c>
      <c r="D116">
        <f t="shared" si="1"/>
        <v>0</v>
      </c>
      <c r="E116">
        <f t="shared" si="1"/>
        <v>0</v>
      </c>
      <c r="F116">
        <f t="shared" si="1"/>
        <v>25</v>
      </c>
      <c r="G116">
        <f t="shared" si="1"/>
        <v>100</v>
      </c>
      <c r="H116">
        <f t="shared" si="1"/>
        <v>0</v>
      </c>
      <c r="I116">
        <f t="shared" si="1"/>
        <v>0</v>
      </c>
      <c r="J116">
        <f t="shared" si="1"/>
        <v>20</v>
      </c>
      <c r="K116">
        <f t="shared" si="1"/>
        <v>100</v>
      </c>
      <c r="L116">
        <f t="shared" si="1"/>
        <v>0</v>
      </c>
      <c r="M116">
        <f t="shared" si="1"/>
        <v>0</v>
      </c>
      <c r="N116">
        <f t="shared" si="1"/>
        <v>25</v>
      </c>
      <c r="O116">
        <f t="shared" si="1"/>
        <v>100</v>
      </c>
      <c r="P116">
        <f t="shared" si="1"/>
        <v>0</v>
      </c>
      <c r="Q116">
        <f t="shared" si="1"/>
        <v>0</v>
      </c>
      <c r="R116">
        <f t="shared" si="1"/>
        <v>26</v>
      </c>
      <c r="S116">
        <f t="shared" si="1"/>
        <v>100</v>
      </c>
      <c r="T116">
        <f t="shared" si="1"/>
        <v>0</v>
      </c>
      <c r="U116">
        <f t="shared" si="1"/>
        <v>0</v>
      </c>
      <c r="V116">
        <f t="shared" si="1"/>
        <v>26</v>
      </c>
      <c r="W116">
        <f t="shared" si="1"/>
        <v>100</v>
      </c>
    </row>
    <row r="120" spans="1:23" x14ac:dyDescent="0.35">
      <c r="A120" t="s">
        <v>196</v>
      </c>
    </row>
    <row r="121" spans="1:23" x14ac:dyDescent="0.35">
      <c r="C121" t="s">
        <v>191</v>
      </c>
      <c r="G121" t="s">
        <v>191</v>
      </c>
      <c r="K121" t="s">
        <v>191</v>
      </c>
      <c r="O121" t="s">
        <v>191</v>
      </c>
      <c r="S121" t="s">
        <v>191</v>
      </c>
      <c r="W121" t="s">
        <v>191</v>
      </c>
    </row>
    <row r="122" spans="1:23" x14ac:dyDescent="0.35">
      <c r="A122" s="6" t="s">
        <v>190</v>
      </c>
      <c r="E122" s="6" t="s">
        <v>187</v>
      </c>
      <c r="I122" s="6" t="s">
        <v>188</v>
      </c>
      <c r="M122" s="6" t="s">
        <v>150</v>
      </c>
      <c r="Q122" s="6" t="s">
        <v>189</v>
      </c>
      <c r="U122" s="6" t="s">
        <v>186</v>
      </c>
    </row>
    <row r="123" spans="1:23" x14ac:dyDescent="0.35">
      <c r="A123" t="s">
        <v>182</v>
      </c>
      <c r="B123">
        <v>19</v>
      </c>
      <c r="C123">
        <v>79.166666666666671</v>
      </c>
      <c r="E123" t="s">
        <v>182</v>
      </c>
      <c r="F123">
        <v>8</v>
      </c>
      <c r="G123">
        <v>29.62962962962963</v>
      </c>
      <c r="I123" t="s">
        <v>182</v>
      </c>
      <c r="J123">
        <v>20</v>
      </c>
      <c r="K123">
        <v>86.956521739130437</v>
      </c>
      <c r="M123" t="s">
        <v>182</v>
      </c>
      <c r="N123">
        <v>0</v>
      </c>
      <c r="O123">
        <v>0</v>
      </c>
      <c r="Q123" t="s">
        <v>182</v>
      </c>
      <c r="R123">
        <v>0</v>
      </c>
      <c r="S123">
        <v>0</v>
      </c>
      <c r="U123" t="s">
        <v>182</v>
      </c>
      <c r="V123">
        <v>0</v>
      </c>
      <c r="W123">
        <v>0</v>
      </c>
    </row>
    <row r="124" spans="1:23" x14ac:dyDescent="0.35">
      <c r="A124" t="s">
        <v>192</v>
      </c>
      <c r="B124">
        <v>4</v>
      </c>
      <c r="C124">
        <v>16.666666666666668</v>
      </c>
      <c r="E124" t="s">
        <v>192</v>
      </c>
      <c r="F124">
        <v>15</v>
      </c>
      <c r="G124">
        <v>55.555555555555557</v>
      </c>
      <c r="I124" t="s">
        <v>192</v>
      </c>
      <c r="J124">
        <v>3</v>
      </c>
      <c r="K124">
        <v>13.043478260869565</v>
      </c>
      <c r="M124" t="s">
        <v>192</v>
      </c>
      <c r="N124">
        <v>0</v>
      </c>
      <c r="O124">
        <v>0</v>
      </c>
      <c r="P124" s="9"/>
      <c r="Q124" t="s">
        <v>192</v>
      </c>
      <c r="R124">
        <v>0</v>
      </c>
      <c r="S124">
        <v>0</v>
      </c>
      <c r="U124" t="s">
        <v>192</v>
      </c>
      <c r="V124">
        <v>0</v>
      </c>
      <c r="W124">
        <v>0</v>
      </c>
    </row>
    <row r="125" spans="1:23" x14ac:dyDescent="0.35">
      <c r="A125" t="s">
        <v>193</v>
      </c>
      <c r="B125">
        <v>1</v>
      </c>
      <c r="C125">
        <v>4.166666666666667</v>
      </c>
      <c r="E125" t="s">
        <v>193</v>
      </c>
      <c r="F125">
        <v>4</v>
      </c>
      <c r="G125">
        <v>14.814814814814815</v>
      </c>
      <c r="I125" t="s">
        <v>193</v>
      </c>
      <c r="J125">
        <v>0</v>
      </c>
      <c r="K125">
        <v>0</v>
      </c>
      <c r="M125" t="s">
        <v>193</v>
      </c>
      <c r="N125">
        <v>5</v>
      </c>
      <c r="O125">
        <v>19.23076923076923</v>
      </c>
      <c r="Q125" t="s">
        <v>193</v>
      </c>
      <c r="R125">
        <v>7</v>
      </c>
      <c r="S125">
        <v>28</v>
      </c>
      <c r="U125" t="s">
        <v>193</v>
      </c>
      <c r="V125">
        <v>5</v>
      </c>
      <c r="W125">
        <v>21.739130434782609</v>
      </c>
    </row>
    <row r="126" spans="1:23" x14ac:dyDescent="0.35">
      <c r="A126" t="s">
        <v>185</v>
      </c>
      <c r="B126">
        <v>0</v>
      </c>
      <c r="C126">
        <v>0</v>
      </c>
      <c r="E126" t="s">
        <v>185</v>
      </c>
      <c r="F126">
        <v>0</v>
      </c>
      <c r="G126">
        <v>0</v>
      </c>
      <c r="I126" t="s">
        <v>185</v>
      </c>
      <c r="J126">
        <v>0</v>
      </c>
      <c r="K126">
        <v>0</v>
      </c>
      <c r="M126" t="s">
        <v>185</v>
      </c>
      <c r="N126">
        <v>21</v>
      </c>
      <c r="O126">
        <v>80.769230769230759</v>
      </c>
      <c r="Q126" t="s">
        <v>185</v>
      </c>
      <c r="R126">
        <v>18</v>
      </c>
      <c r="S126">
        <v>72</v>
      </c>
      <c r="U126" t="s">
        <v>185</v>
      </c>
      <c r="V126">
        <v>18</v>
      </c>
      <c r="W126">
        <v>78.260869565217391</v>
      </c>
    </row>
    <row r="127" spans="1:23" x14ac:dyDescent="0.35">
      <c r="A127" t="s">
        <v>194</v>
      </c>
      <c r="B127">
        <f>SUM(B123:B126)</f>
        <v>24</v>
      </c>
      <c r="C127">
        <f t="shared" ref="C127:W127" si="2">SUM(C123:C126)</f>
        <v>100.00000000000001</v>
      </c>
      <c r="D127">
        <f t="shared" si="2"/>
        <v>0</v>
      </c>
      <c r="E127">
        <f t="shared" si="2"/>
        <v>0</v>
      </c>
      <c r="F127">
        <f t="shared" si="2"/>
        <v>27</v>
      </c>
      <c r="G127">
        <f t="shared" si="2"/>
        <v>100</v>
      </c>
      <c r="H127">
        <f t="shared" si="2"/>
        <v>0</v>
      </c>
      <c r="I127">
        <f t="shared" si="2"/>
        <v>0</v>
      </c>
      <c r="J127">
        <f t="shared" si="2"/>
        <v>23</v>
      </c>
      <c r="K127">
        <f t="shared" si="2"/>
        <v>100</v>
      </c>
      <c r="L127">
        <f t="shared" si="2"/>
        <v>0</v>
      </c>
      <c r="M127">
        <f t="shared" si="2"/>
        <v>0</v>
      </c>
      <c r="N127">
        <f t="shared" si="2"/>
        <v>26</v>
      </c>
      <c r="O127">
        <f t="shared" si="2"/>
        <v>99.999999999999986</v>
      </c>
      <c r="P127">
        <f t="shared" si="2"/>
        <v>0</v>
      </c>
      <c r="Q127">
        <f t="shared" si="2"/>
        <v>0</v>
      </c>
      <c r="R127">
        <f t="shared" si="2"/>
        <v>25</v>
      </c>
      <c r="S127">
        <f t="shared" si="2"/>
        <v>100</v>
      </c>
      <c r="T127">
        <f t="shared" si="2"/>
        <v>0</v>
      </c>
      <c r="U127">
        <f t="shared" si="2"/>
        <v>0</v>
      </c>
      <c r="V127">
        <f t="shared" si="2"/>
        <v>23</v>
      </c>
      <c r="W127">
        <f t="shared" si="2"/>
        <v>100</v>
      </c>
    </row>
    <row r="130" spans="1:23" x14ac:dyDescent="0.35">
      <c r="A130" t="s">
        <v>197</v>
      </c>
    </row>
    <row r="131" spans="1:23" x14ac:dyDescent="0.35">
      <c r="C131" t="s">
        <v>191</v>
      </c>
      <c r="G131" t="s">
        <v>191</v>
      </c>
      <c r="K131" t="s">
        <v>191</v>
      </c>
      <c r="O131" t="s">
        <v>191</v>
      </c>
      <c r="S131" t="s">
        <v>191</v>
      </c>
      <c r="W131" t="s">
        <v>191</v>
      </c>
    </row>
    <row r="132" spans="1:23" x14ac:dyDescent="0.35">
      <c r="A132" s="6" t="s">
        <v>190</v>
      </c>
      <c r="E132" s="6" t="s">
        <v>187</v>
      </c>
      <c r="I132" s="6" t="s">
        <v>188</v>
      </c>
      <c r="M132" s="6" t="s">
        <v>150</v>
      </c>
      <c r="Q132" s="6" t="s">
        <v>189</v>
      </c>
      <c r="U132" s="6" t="s">
        <v>186</v>
      </c>
    </row>
    <row r="133" spans="1:23" x14ac:dyDescent="0.35">
      <c r="A133" t="s">
        <v>182</v>
      </c>
      <c r="B133">
        <v>4</v>
      </c>
      <c r="C133">
        <v>14.814814814814815</v>
      </c>
      <c r="E133" t="s">
        <v>182</v>
      </c>
      <c r="F133">
        <v>15</v>
      </c>
      <c r="G133">
        <v>57.692307692307693</v>
      </c>
      <c r="I133" t="s">
        <v>182</v>
      </c>
      <c r="J133">
        <v>22</v>
      </c>
      <c r="K133">
        <v>87.999999999999986</v>
      </c>
      <c r="M133" t="s">
        <v>182</v>
      </c>
      <c r="N133">
        <v>0</v>
      </c>
      <c r="O133">
        <v>0</v>
      </c>
      <c r="Q133" t="s">
        <v>182</v>
      </c>
      <c r="R133">
        <v>0</v>
      </c>
      <c r="S133">
        <v>0</v>
      </c>
      <c r="U133" t="s">
        <v>182</v>
      </c>
      <c r="V133">
        <v>0</v>
      </c>
      <c r="W133">
        <v>0</v>
      </c>
    </row>
    <row r="134" spans="1:23" x14ac:dyDescent="0.35">
      <c r="A134" t="s">
        <v>192</v>
      </c>
      <c r="B134">
        <v>23</v>
      </c>
      <c r="C134">
        <v>85.185185185185176</v>
      </c>
      <c r="E134" t="s">
        <v>192</v>
      </c>
      <c r="F134">
        <v>11</v>
      </c>
      <c r="G134">
        <v>42.307692307692307</v>
      </c>
      <c r="I134" t="s">
        <v>192</v>
      </c>
      <c r="J134">
        <v>3</v>
      </c>
      <c r="K134">
        <v>12</v>
      </c>
      <c r="M134" t="s">
        <v>192</v>
      </c>
      <c r="N134">
        <v>0</v>
      </c>
      <c r="O134">
        <v>0</v>
      </c>
      <c r="P134" s="9"/>
      <c r="Q134" t="s">
        <v>192</v>
      </c>
      <c r="R134">
        <v>0</v>
      </c>
      <c r="S134">
        <v>0</v>
      </c>
      <c r="U134" t="s">
        <v>192</v>
      </c>
      <c r="V134">
        <v>0</v>
      </c>
      <c r="W134">
        <v>0</v>
      </c>
    </row>
    <row r="135" spans="1:23" x14ac:dyDescent="0.35">
      <c r="A135" t="s">
        <v>193</v>
      </c>
      <c r="B135">
        <v>0</v>
      </c>
      <c r="C135">
        <v>0</v>
      </c>
      <c r="E135" t="s">
        <v>193</v>
      </c>
      <c r="F135">
        <v>0</v>
      </c>
      <c r="G135">
        <v>0</v>
      </c>
      <c r="I135" t="s">
        <v>193</v>
      </c>
      <c r="J135">
        <v>0</v>
      </c>
      <c r="K135">
        <v>0</v>
      </c>
      <c r="M135" t="s">
        <v>193</v>
      </c>
      <c r="N135">
        <v>5</v>
      </c>
      <c r="O135">
        <v>18.518518518518519</v>
      </c>
      <c r="Q135" t="s">
        <v>193</v>
      </c>
      <c r="R135">
        <v>2</v>
      </c>
      <c r="S135">
        <v>7.6923076923076925</v>
      </c>
      <c r="U135" t="s">
        <v>193</v>
      </c>
      <c r="V135">
        <v>4</v>
      </c>
      <c r="W135">
        <v>23.529411764705884</v>
      </c>
    </row>
    <row r="136" spans="1:23" x14ac:dyDescent="0.35">
      <c r="A136" t="s">
        <v>185</v>
      </c>
      <c r="B136">
        <v>0</v>
      </c>
      <c r="C136">
        <v>0</v>
      </c>
      <c r="E136" t="s">
        <v>185</v>
      </c>
      <c r="F136">
        <v>0</v>
      </c>
      <c r="G136">
        <v>0</v>
      </c>
      <c r="I136" t="s">
        <v>185</v>
      </c>
      <c r="J136">
        <v>0</v>
      </c>
      <c r="K136">
        <v>0</v>
      </c>
      <c r="M136" t="s">
        <v>185</v>
      </c>
      <c r="N136">
        <v>22</v>
      </c>
      <c r="O136">
        <v>81.481481481481481</v>
      </c>
      <c r="Q136" t="s">
        <v>185</v>
      </c>
      <c r="R136">
        <v>24</v>
      </c>
      <c r="S136">
        <v>92.307692307692321</v>
      </c>
      <c r="U136" t="s">
        <v>185</v>
      </c>
      <c r="V136">
        <v>13</v>
      </c>
      <c r="W136">
        <v>76.470588235294116</v>
      </c>
    </row>
    <row r="137" spans="1:23" x14ac:dyDescent="0.35">
      <c r="A137" t="s">
        <v>194</v>
      </c>
      <c r="B137">
        <f>SUM(B133:B136)</f>
        <v>27</v>
      </c>
      <c r="F137">
        <f t="shared" ref="F137" si="3">SUM(F133:F136)</f>
        <v>26</v>
      </c>
      <c r="J137">
        <f t="shared" ref="J137" si="4">SUM(J133:J136)</f>
        <v>25</v>
      </c>
      <c r="N137">
        <f t="shared" ref="N137" si="5">SUM(N133:N136)</f>
        <v>27</v>
      </c>
      <c r="R137">
        <f t="shared" ref="R137" si="6">SUM(R133:R136)</f>
        <v>26</v>
      </c>
      <c r="V137">
        <f t="shared" ref="V137" si="7">SUM(V133:V136)</f>
        <v>17</v>
      </c>
    </row>
    <row r="140" spans="1:23" x14ac:dyDescent="0.35">
      <c r="A140" s="10" t="s">
        <v>190</v>
      </c>
      <c r="B140" s="11">
        <v>66.666666699999993</v>
      </c>
      <c r="C140" s="11">
        <v>79.166666699999993</v>
      </c>
      <c r="D140" s="11">
        <v>14.814814800000001</v>
      </c>
      <c r="E140" s="11">
        <v>33.3333333</v>
      </c>
      <c r="F140" s="11">
        <v>16.6666667</v>
      </c>
      <c r="G140" s="11">
        <v>85.185185200000006</v>
      </c>
      <c r="H140" s="11">
        <v>0</v>
      </c>
      <c r="I140" s="11">
        <v>4.1666666699999997</v>
      </c>
      <c r="J140" s="11">
        <v>0</v>
      </c>
      <c r="K140" s="11">
        <v>0</v>
      </c>
      <c r="L140" s="11">
        <v>0</v>
      </c>
      <c r="M140" s="11">
        <v>0</v>
      </c>
      <c r="O140">
        <f>SUM(B140,E140,I140)</f>
        <v>104.16666667</v>
      </c>
    </row>
    <row r="141" spans="1:23" x14ac:dyDescent="0.35">
      <c r="A141" s="10" t="s">
        <v>187</v>
      </c>
      <c r="B141" s="11">
        <v>40</v>
      </c>
      <c r="C141" s="11">
        <v>29.629629600000001</v>
      </c>
      <c r="D141" s="11">
        <v>57.692307700000001</v>
      </c>
      <c r="E141" s="11">
        <v>36</v>
      </c>
      <c r="F141" s="11">
        <v>55.555555599999998</v>
      </c>
      <c r="G141" s="11">
        <v>42.307692299999999</v>
      </c>
      <c r="H141" s="11">
        <v>12</v>
      </c>
      <c r="I141" s="11">
        <v>14.814814800000001</v>
      </c>
      <c r="J141" s="11">
        <v>0</v>
      </c>
      <c r="K141" s="11">
        <v>12</v>
      </c>
      <c r="L141" s="11">
        <v>0</v>
      </c>
      <c r="M141" s="11">
        <v>0</v>
      </c>
    </row>
    <row r="142" spans="1:23" x14ac:dyDescent="0.35">
      <c r="A142" s="10" t="s">
        <v>188</v>
      </c>
      <c r="B142" s="11">
        <v>75</v>
      </c>
      <c r="C142" s="11">
        <v>86.956521699999996</v>
      </c>
      <c r="D142" s="11">
        <v>88</v>
      </c>
      <c r="E142" s="11">
        <v>25</v>
      </c>
      <c r="F142" s="11">
        <v>13.0434783</v>
      </c>
      <c r="G142" s="11">
        <v>12</v>
      </c>
      <c r="H142" s="11">
        <v>0</v>
      </c>
      <c r="I142" s="11">
        <v>0</v>
      </c>
      <c r="J142" s="11">
        <v>0</v>
      </c>
      <c r="K142" s="11">
        <v>0</v>
      </c>
      <c r="L142" s="11">
        <v>0</v>
      </c>
      <c r="M142" s="11">
        <v>0</v>
      </c>
    </row>
    <row r="143" spans="1:23" x14ac:dyDescent="0.35">
      <c r="A143" s="10" t="s">
        <v>150</v>
      </c>
      <c r="B143" s="11">
        <v>0</v>
      </c>
      <c r="C143" s="11">
        <v>0</v>
      </c>
      <c r="D143" s="11">
        <v>0</v>
      </c>
      <c r="E143" s="11">
        <v>0</v>
      </c>
      <c r="F143" s="11">
        <v>0</v>
      </c>
      <c r="G143" s="11">
        <v>0</v>
      </c>
      <c r="H143" s="11">
        <v>16</v>
      </c>
      <c r="I143" s="11">
        <v>19.230769200000001</v>
      </c>
      <c r="J143" s="11">
        <v>18.518518499999999</v>
      </c>
      <c r="K143" s="11">
        <v>84</v>
      </c>
      <c r="L143" s="11">
        <v>80.769230800000003</v>
      </c>
      <c r="M143" s="11">
        <v>81.481481500000001</v>
      </c>
    </row>
    <row r="144" spans="1:23" x14ac:dyDescent="0.35">
      <c r="A144" s="10" t="s">
        <v>189</v>
      </c>
      <c r="B144" s="11">
        <v>0</v>
      </c>
      <c r="C144" s="11">
        <v>0</v>
      </c>
      <c r="D144" s="11">
        <v>0</v>
      </c>
      <c r="E144" s="11">
        <v>0</v>
      </c>
      <c r="F144" s="11">
        <v>0</v>
      </c>
      <c r="G144" s="11">
        <v>0</v>
      </c>
      <c r="H144" s="11">
        <v>23.076923099999998</v>
      </c>
      <c r="I144" s="11">
        <v>28</v>
      </c>
      <c r="J144" s="11">
        <v>7.6923076899999998</v>
      </c>
      <c r="K144" s="11">
        <v>76.923076899999998</v>
      </c>
      <c r="L144" s="11">
        <v>72</v>
      </c>
      <c r="M144" s="11">
        <v>92.307692299999999</v>
      </c>
    </row>
    <row r="145" spans="1:13" x14ac:dyDescent="0.35">
      <c r="A145" s="10" t="s">
        <v>186</v>
      </c>
      <c r="B145" s="11">
        <v>0</v>
      </c>
      <c r="C145" s="11">
        <v>0</v>
      </c>
      <c r="D145" s="11">
        <v>0</v>
      </c>
      <c r="E145" s="11">
        <v>0</v>
      </c>
      <c r="F145" s="11">
        <v>0</v>
      </c>
      <c r="G145" s="11">
        <v>0</v>
      </c>
      <c r="H145" s="11">
        <v>30.769230799999999</v>
      </c>
      <c r="I145" s="11">
        <v>21.739130400000001</v>
      </c>
      <c r="J145" s="11">
        <v>23.529411799999998</v>
      </c>
      <c r="K145" s="11">
        <v>69.230769199999997</v>
      </c>
      <c r="L145" s="11">
        <v>78.260869600000007</v>
      </c>
      <c r="M145" s="11">
        <v>76.470588199999995</v>
      </c>
    </row>
  </sheetData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90"/>
  <sheetViews>
    <sheetView workbookViewId="0">
      <selection activeCell="F396" sqref="F396"/>
    </sheetView>
  </sheetViews>
  <sheetFormatPr defaultColWidth="10.90625" defaultRowHeight="14.5" x14ac:dyDescent="0.35"/>
  <cols>
    <col min="1" max="1" width="21.54296875" customWidth="1"/>
  </cols>
  <sheetData>
    <row r="1" spans="1:23" x14ac:dyDescent="0.35">
      <c r="A1" s="6" t="s">
        <v>198</v>
      </c>
    </row>
    <row r="3" spans="1:23" x14ac:dyDescent="0.35">
      <c r="A3" s="12" t="s">
        <v>199</v>
      </c>
    </row>
    <row r="4" spans="1:23" x14ac:dyDescent="0.35">
      <c r="B4" t="s">
        <v>182</v>
      </c>
      <c r="C4" t="s">
        <v>183</v>
      </c>
      <c r="D4" t="s">
        <v>184</v>
      </c>
      <c r="E4" t="s">
        <v>185</v>
      </c>
      <c r="H4" t="s">
        <v>182</v>
      </c>
      <c r="I4" t="s">
        <v>183</v>
      </c>
      <c r="J4" t="s">
        <v>184</v>
      </c>
      <c r="K4" t="s">
        <v>185</v>
      </c>
      <c r="N4" t="s">
        <v>182</v>
      </c>
      <c r="O4" t="s">
        <v>183</v>
      </c>
      <c r="P4" t="s">
        <v>184</v>
      </c>
      <c r="Q4" t="s">
        <v>185</v>
      </c>
      <c r="T4" t="s">
        <v>182</v>
      </c>
      <c r="U4" t="s">
        <v>183</v>
      </c>
      <c r="V4" t="s">
        <v>184</v>
      </c>
      <c r="W4" t="s">
        <v>185</v>
      </c>
    </row>
    <row r="5" spans="1:23" x14ac:dyDescent="0.35">
      <c r="A5" t="s">
        <v>155</v>
      </c>
    </row>
    <row r="6" spans="1:23" x14ac:dyDescent="0.35">
      <c r="A6" t="s">
        <v>189</v>
      </c>
      <c r="E6" t="s">
        <v>185</v>
      </c>
      <c r="G6" t="s">
        <v>150</v>
      </c>
      <c r="H6" t="s">
        <v>182</v>
      </c>
      <c r="M6" t="s">
        <v>186</v>
      </c>
      <c r="O6" t="s">
        <v>183</v>
      </c>
      <c r="S6" t="s">
        <v>190</v>
      </c>
      <c r="T6" t="s">
        <v>182</v>
      </c>
    </row>
    <row r="7" spans="1:23" x14ac:dyDescent="0.35">
      <c r="A7" t="s">
        <v>189</v>
      </c>
      <c r="E7" t="s">
        <v>185</v>
      </c>
      <c r="G7" t="s">
        <v>150</v>
      </c>
      <c r="I7" t="s">
        <v>183</v>
      </c>
      <c r="M7" t="s">
        <v>186</v>
      </c>
      <c r="O7" t="s">
        <v>183</v>
      </c>
      <c r="S7" t="s">
        <v>190</v>
      </c>
      <c r="T7" t="s">
        <v>182</v>
      </c>
    </row>
    <row r="8" spans="1:23" x14ac:dyDescent="0.35">
      <c r="A8" t="s">
        <v>189</v>
      </c>
      <c r="E8" t="s">
        <v>185</v>
      </c>
      <c r="G8" t="s">
        <v>150</v>
      </c>
      <c r="J8" t="s">
        <v>184</v>
      </c>
      <c r="M8" t="s">
        <v>186</v>
      </c>
      <c r="P8" t="s">
        <v>184</v>
      </c>
      <c r="S8" t="s">
        <v>190</v>
      </c>
      <c r="T8" t="s">
        <v>182</v>
      </c>
    </row>
    <row r="9" spans="1:23" x14ac:dyDescent="0.35">
      <c r="A9" t="s">
        <v>189</v>
      </c>
      <c r="E9" t="s">
        <v>185</v>
      </c>
      <c r="G9" t="s">
        <v>150</v>
      </c>
      <c r="I9" t="s">
        <v>183</v>
      </c>
      <c r="M9" t="s">
        <v>186</v>
      </c>
      <c r="O9" t="s">
        <v>183</v>
      </c>
      <c r="S9" t="s">
        <v>190</v>
      </c>
      <c r="T9" t="s">
        <v>182</v>
      </c>
    </row>
    <row r="10" spans="1:23" x14ac:dyDescent="0.35">
      <c r="A10" t="s">
        <v>189</v>
      </c>
      <c r="C10" t="s">
        <v>183</v>
      </c>
      <c r="G10" t="s">
        <v>150</v>
      </c>
      <c r="J10" t="s">
        <v>184</v>
      </c>
      <c r="M10" t="s">
        <v>186</v>
      </c>
      <c r="O10" t="s">
        <v>183</v>
      </c>
      <c r="S10" t="s">
        <v>190</v>
      </c>
      <c r="T10" t="s">
        <v>182</v>
      </c>
    </row>
    <row r="11" spans="1:23" x14ac:dyDescent="0.35">
      <c r="A11" t="s">
        <v>189</v>
      </c>
      <c r="E11" t="s">
        <v>185</v>
      </c>
      <c r="G11" t="s">
        <v>150</v>
      </c>
      <c r="I11" t="s">
        <v>183</v>
      </c>
      <c r="M11" t="s">
        <v>186</v>
      </c>
      <c r="P11" t="s">
        <v>184</v>
      </c>
      <c r="S11" t="s">
        <v>190</v>
      </c>
      <c r="T11" t="s">
        <v>182</v>
      </c>
    </row>
    <row r="12" spans="1:23" x14ac:dyDescent="0.35">
      <c r="A12" t="s">
        <v>189</v>
      </c>
      <c r="E12" t="s">
        <v>185</v>
      </c>
      <c r="G12" t="s">
        <v>150</v>
      </c>
      <c r="J12" t="s">
        <v>184</v>
      </c>
      <c r="M12" t="s">
        <v>186</v>
      </c>
      <c r="O12" t="s">
        <v>183</v>
      </c>
      <c r="S12" t="s">
        <v>190</v>
      </c>
      <c r="T12" t="s">
        <v>182</v>
      </c>
    </row>
    <row r="13" spans="1:23" x14ac:dyDescent="0.35">
      <c r="A13" t="s">
        <v>189</v>
      </c>
      <c r="E13" t="s">
        <v>185</v>
      </c>
      <c r="G13" t="s">
        <v>150</v>
      </c>
      <c r="J13" t="s">
        <v>184</v>
      </c>
      <c r="M13" t="s">
        <v>186</v>
      </c>
      <c r="O13" t="s">
        <v>183</v>
      </c>
      <c r="S13" t="s">
        <v>190</v>
      </c>
      <c r="T13" t="s">
        <v>182</v>
      </c>
    </row>
    <row r="14" spans="1:23" x14ac:dyDescent="0.35">
      <c r="A14" t="s">
        <v>189</v>
      </c>
      <c r="E14" t="s">
        <v>185</v>
      </c>
      <c r="G14" t="s">
        <v>150</v>
      </c>
      <c r="I14" t="s">
        <v>183</v>
      </c>
      <c r="M14" t="s">
        <v>186</v>
      </c>
      <c r="O14" t="s">
        <v>183</v>
      </c>
      <c r="S14" t="s">
        <v>190</v>
      </c>
      <c r="T14" t="s">
        <v>182</v>
      </c>
    </row>
    <row r="15" spans="1:23" x14ac:dyDescent="0.35">
      <c r="A15" t="s">
        <v>189</v>
      </c>
      <c r="E15" t="s">
        <v>185</v>
      </c>
      <c r="G15" t="s">
        <v>150</v>
      </c>
      <c r="J15" t="s">
        <v>184</v>
      </c>
      <c r="M15" t="s">
        <v>186</v>
      </c>
      <c r="O15" t="s">
        <v>183</v>
      </c>
      <c r="S15" t="s">
        <v>190</v>
      </c>
      <c r="T15" t="s">
        <v>182</v>
      </c>
    </row>
    <row r="16" spans="1:23" x14ac:dyDescent="0.35">
      <c r="A16" t="s">
        <v>189</v>
      </c>
      <c r="E16" t="s">
        <v>185</v>
      </c>
      <c r="G16" t="s">
        <v>150</v>
      </c>
      <c r="J16" t="s">
        <v>184</v>
      </c>
      <c r="M16" t="s">
        <v>186</v>
      </c>
      <c r="O16" t="s">
        <v>183</v>
      </c>
      <c r="S16" t="s">
        <v>190</v>
      </c>
      <c r="T16" t="s">
        <v>182</v>
      </c>
    </row>
    <row r="17" spans="1:20" x14ac:dyDescent="0.35">
      <c r="A17" t="s">
        <v>189</v>
      </c>
      <c r="D17" t="s">
        <v>184</v>
      </c>
      <c r="G17" t="s">
        <v>150</v>
      </c>
      <c r="J17" t="s">
        <v>184</v>
      </c>
      <c r="M17" t="s">
        <v>186</v>
      </c>
      <c r="O17" t="s">
        <v>183</v>
      </c>
      <c r="S17" t="s">
        <v>190</v>
      </c>
      <c r="T17" t="s">
        <v>182</v>
      </c>
    </row>
    <row r="18" spans="1:20" x14ac:dyDescent="0.35">
      <c r="A18" t="s">
        <v>189</v>
      </c>
      <c r="D18" t="s">
        <v>184</v>
      </c>
      <c r="G18" t="s">
        <v>150</v>
      </c>
      <c r="J18" t="s">
        <v>184</v>
      </c>
      <c r="M18" t="s">
        <v>186</v>
      </c>
      <c r="O18" t="s">
        <v>183</v>
      </c>
      <c r="S18" t="s">
        <v>190</v>
      </c>
      <c r="T18" t="s">
        <v>182</v>
      </c>
    </row>
    <row r="19" spans="1:20" x14ac:dyDescent="0.35">
      <c r="A19" t="s">
        <v>189</v>
      </c>
      <c r="E19" t="s">
        <v>185</v>
      </c>
      <c r="G19" t="s">
        <v>150</v>
      </c>
      <c r="J19" t="s">
        <v>184</v>
      </c>
      <c r="M19" t="s">
        <v>186</v>
      </c>
      <c r="N19" t="s">
        <v>182</v>
      </c>
      <c r="S19" t="s">
        <v>190</v>
      </c>
      <c r="T19" t="s">
        <v>182</v>
      </c>
    </row>
    <row r="20" spans="1:20" x14ac:dyDescent="0.35">
      <c r="A20" t="s">
        <v>189</v>
      </c>
      <c r="D20" t="s">
        <v>184</v>
      </c>
      <c r="G20" t="s">
        <v>150</v>
      </c>
      <c r="J20" t="s">
        <v>184</v>
      </c>
      <c r="M20" t="s">
        <v>186</v>
      </c>
      <c r="O20" t="s">
        <v>183</v>
      </c>
      <c r="S20" t="s">
        <v>190</v>
      </c>
      <c r="T20" t="s">
        <v>182</v>
      </c>
    </row>
    <row r="21" spans="1:20" x14ac:dyDescent="0.35">
      <c r="A21" t="s">
        <v>189</v>
      </c>
      <c r="E21" t="s">
        <v>185</v>
      </c>
      <c r="G21" t="s">
        <v>150</v>
      </c>
      <c r="I21" t="s">
        <v>183</v>
      </c>
      <c r="M21" t="s">
        <v>186</v>
      </c>
      <c r="O21" t="s">
        <v>183</v>
      </c>
      <c r="S21" t="s">
        <v>190</v>
      </c>
      <c r="T21" t="s">
        <v>182</v>
      </c>
    </row>
    <row r="22" spans="1:20" x14ac:dyDescent="0.35">
      <c r="A22" t="s">
        <v>189</v>
      </c>
      <c r="E22" t="s">
        <v>185</v>
      </c>
      <c r="G22" t="s">
        <v>150</v>
      </c>
      <c r="I22" t="s">
        <v>183</v>
      </c>
      <c r="M22" t="s">
        <v>186</v>
      </c>
      <c r="O22" t="s">
        <v>183</v>
      </c>
      <c r="S22" t="s">
        <v>190</v>
      </c>
      <c r="T22" t="s">
        <v>182</v>
      </c>
    </row>
    <row r="23" spans="1:20" x14ac:dyDescent="0.35">
      <c r="A23" t="s">
        <v>189</v>
      </c>
      <c r="E23" t="s">
        <v>185</v>
      </c>
      <c r="G23" t="s">
        <v>150</v>
      </c>
      <c r="J23" t="s">
        <v>184</v>
      </c>
      <c r="M23" t="s">
        <v>186</v>
      </c>
      <c r="N23" t="s">
        <v>182</v>
      </c>
      <c r="S23" t="s">
        <v>190</v>
      </c>
      <c r="T23" t="s">
        <v>182</v>
      </c>
    </row>
    <row r="24" spans="1:20" x14ac:dyDescent="0.35">
      <c r="A24" t="s">
        <v>189</v>
      </c>
      <c r="D24" t="s">
        <v>184</v>
      </c>
      <c r="G24" t="s">
        <v>150</v>
      </c>
      <c r="I24" t="s">
        <v>183</v>
      </c>
      <c r="M24" t="s">
        <v>186</v>
      </c>
      <c r="O24" t="s">
        <v>183</v>
      </c>
      <c r="S24" t="s">
        <v>190</v>
      </c>
      <c r="T24" t="s">
        <v>182</v>
      </c>
    </row>
    <row r="25" spans="1:20" x14ac:dyDescent="0.35">
      <c r="A25" t="s">
        <v>189</v>
      </c>
      <c r="E25" t="s">
        <v>185</v>
      </c>
      <c r="G25" t="s">
        <v>150</v>
      </c>
      <c r="I25" t="s">
        <v>183</v>
      </c>
      <c r="M25" t="s">
        <v>186</v>
      </c>
      <c r="O25" t="s">
        <v>183</v>
      </c>
      <c r="S25" t="s">
        <v>190</v>
      </c>
      <c r="T25" t="s">
        <v>182</v>
      </c>
    </row>
    <row r="26" spans="1:20" x14ac:dyDescent="0.35">
      <c r="A26" t="s">
        <v>189</v>
      </c>
      <c r="D26" t="s">
        <v>184</v>
      </c>
      <c r="G26" t="s">
        <v>150</v>
      </c>
      <c r="J26" t="s">
        <v>184</v>
      </c>
      <c r="M26" t="s">
        <v>186</v>
      </c>
      <c r="O26" t="s">
        <v>183</v>
      </c>
    </row>
    <row r="27" spans="1:20" x14ac:dyDescent="0.35">
      <c r="A27" t="s">
        <v>189</v>
      </c>
      <c r="E27" t="s">
        <v>185</v>
      </c>
      <c r="G27" t="s">
        <v>150</v>
      </c>
      <c r="I27" t="s">
        <v>183</v>
      </c>
      <c r="M27" t="s">
        <v>186</v>
      </c>
      <c r="O27" t="s">
        <v>183</v>
      </c>
    </row>
    <row r="28" spans="1:20" x14ac:dyDescent="0.35">
      <c r="A28" t="s">
        <v>189</v>
      </c>
      <c r="D28" t="s">
        <v>184</v>
      </c>
      <c r="G28" t="s">
        <v>150</v>
      </c>
      <c r="H28" t="s">
        <v>183</v>
      </c>
      <c r="M28" t="s">
        <v>186</v>
      </c>
      <c r="O28" t="s">
        <v>183</v>
      </c>
    </row>
    <row r="29" spans="1:20" x14ac:dyDescent="0.35">
      <c r="A29" t="s">
        <v>189</v>
      </c>
      <c r="D29" t="s">
        <v>184</v>
      </c>
    </row>
    <row r="30" spans="1:20" x14ac:dyDescent="0.35">
      <c r="A30" t="s">
        <v>189</v>
      </c>
      <c r="E30" t="s">
        <v>185</v>
      </c>
    </row>
    <row r="33" spans="1:23" x14ac:dyDescent="0.35">
      <c r="B33" t="s">
        <v>182</v>
      </c>
      <c r="C33" t="s">
        <v>183</v>
      </c>
      <c r="D33" t="s">
        <v>184</v>
      </c>
      <c r="E33" t="s">
        <v>185</v>
      </c>
      <c r="H33" t="s">
        <v>182</v>
      </c>
      <c r="I33" t="s">
        <v>183</v>
      </c>
      <c r="J33" t="s">
        <v>184</v>
      </c>
      <c r="K33" t="s">
        <v>185</v>
      </c>
      <c r="N33" t="s">
        <v>182</v>
      </c>
      <c r="O33" t="s">
        <v>183</v>
      </c>
      <c r="P33" t="s">
        <v>184</v>
      </c>
      <c r="Q33" t="s">
        <v>185</v>
      </c>
      <c r="T33" t="s">
        <v>182</v>
      </c>
      <c r="U33" t="s">
        <v>183</v>
      </c>
      <c r="V33" t="s">
        <v>184</v>
      </c>
      <c r="W33" t="s">
        <v>185</v>
      </c>
    </row>
    <row r="34" spans="1:23" x14ac:dyDescent="0.35">
      <c r="A34" t="s">
        <v>158</v>
      </c>
    </row>
    <row r="35" spans="1:23" x14ac:dyDescent="0.35">
      <c r="A35" t="s">
        <v>190</v>
      </c>
      <c r="B35" t="s">
        <v>182</v>
      </c>
      <c r="G35" t="s">
        <v>186</v>
      </c>
      <c r="H35" t="s">
        <v>182</v>
      </c>
      <c r="M35" t="s">
        <v>150</v>
      </c>
      <c r="P35" t="s">
        <v>184</v>
      </c>
      <c r="S35" t="s">
        <v>189</v>
      </c>
      <c r="W35" t="s">
        <v>185</v>
      </c>
    </row>
    <row r="36" spans="1:23" x14ac:dyDescent="0.35">
      <c r="A36" t="s">
        <v>190</v>
      </c>
      <c r="B36" t="s">
        <v>182</v>
      </c>
      <c r="G36" t="s">
        <v>186</v>
      </c>
      <c r="I36" t="s">
        <v>183</v>
      </c>
      <c r="M36" t="s">
        <v>150</v>
      </c>
      <c r="P36" t="s">
        <v>184</v>
      </c>
      <c r="S36" t="s">
        <v>189</v>
      </c>
      <c r="W36" t="s">
        <v>185</v>
      </c>
    </row>
    <row r="37" spans="1:23" x14ac:dyDescent="0.35">
      <c r="A37" t="s">
        <v>190</v>
      </c>
      <c r="B37" t="s">
        <v>182</v>
      </c>
      <c r="G37" t="s">
        <v>186</v>
      </c>
      <c r="I37" t="s">
        <v>183</v>
      </c>
      <c r="M37" t="s">
        <v>150</v>
      </c>
      <c r="Q37" t="s">
        <v>185</v>
      </c>
      <c r="S37" t="s">
        <v>189</v>
      </c>
      <c r="W37" t="s">
        <v>185</v>
      </c>
    </row>
    <row r="38" spans="1:23" x14ac:dyDescent="0.35">
      <c r="A38" t="s">
        <v>190</v>
      </c>
      <c r="B38" t="s">
        <v>182</v>
      </c>
      <c r="G38" t="s">
        <v>186</v>
      </c>
      <c r="I38" t="s">
        <v>183</v>
      </c>
      <c r="M38" t="s">
        <v>150</v>
      </c>
      <c r="P38" t="s">
        <v>184</v>
      </c>
      <c r="S38" t="s">
        <v>189</v>
      </c>
      <c r="W38" t="s">
        <v>185</v>
      </c>
    </row>
    <row r="39" spans="1:23" x14ac:dyDescent="0.35">
      <c r="A39" t="s">
        <v>190</v>
      </c>
      <c r="B39" t="s">
        <v>182</v>
      </c>
      <c r="G39" t="s">
        <v>186</v>
      </c>
      <c r="I39" t="s">
        <v>183</v>
      </c>
      <c r="M39" t="s">
        <v>150</v>
      </c>
      <c r="P39" t="s">
        <v>184</v>
      </c>
      <c r="S39" t="s">
        <v>189</v>
      </c>
      <c r="W39" t="s">
        <v>185</v>
      </c>
    </row>
    <row r="40" spans="1:23" x14ac:dyDescent="0.35">
      <c r="A40" t="s">
        <v>190</v>
      </c>
      <c r="B40" t="s">
        <v>182</v>
      </c>
      <c r="G40" t="s">
        <v>186</v>
      </c>
      <c r="I40" t="s">
        <v>183</v>
      </c>
      <c r="M40" t="s">
        <v>150</v>
      </c>
      <c r="Q40" t="s">
        <v>185</v>
      </c>
      <c r="S40" t="s">
        <v>189</v>
      </c>
      <c r="W40" t="s">
        <v>185</v>
      </c>
    </row>
    <row r="41" spans="1:23" x14ac:dyDescent="0.35">
      <c r="A41" t="s">
        <v>190</v>
      </c>
      <c r="B41" t="s">
        <v>182</v>
      </c>
      <c r="G41" t="s">
        <v>186</v>
      </c>
      <c r="H41" t="s">
        <v>182</v>
      </c>
      <c r="M41" t="s">
        <v>150</v>
      </c>
      <c r="Q41" t="s">
        <v>185</v>
      </c>
      <c r="S41" t="s">
        <v>189</v>
      </c>
      <c r="W41" t="s">
        <v>185</v>
      </c>
    </row>
    <row r="42" spans="1:23" x14ac:dyDescent="0.35">
      <c r="A42" t="s">
        <v>190</v>
      </c>
      <c r="B42" t="s">
        <v>182</v>
      </c>
      <c r="G42" t="s">
        <v>186</v>
      </c>
      <c r="I42" t="s">
        <v>183</v>
      </c>
      <c r="M42" t="s">
        <v>150</v>
      </c>
      <c r="P42" t="s">
        <v>184</v>
      </c>
      <c r="S42" t="s">
        <v>189</v>
      </c>
      <c r="W42" t="s">
        <v>185</v>
      </c>
    </row>
    <row r="43" spans="1:23" x14ac:dyDescent="0.35">
      <c r="A43" t="s">
        <v>190</v>
      </c>
      <c r="B43" t="s">
        <v>182</v>
      </c>
      <c r="G43" t="s">
        <v>186</v>
      </c>
      <c r="I43" t="s">
        <v>183</v>
      </c>
      <c r="M43" t="s">
        <v>150</v>
      </c>
      <c r="Q43" t="s">
        <v>185</v>
      </c>
      <c r="S43" t="s">
        <v>189</v>
      </c>
      <c r="W43" t="s">
        <v>185</v>
      </c>
    </row>
    <row r="44" spans="1:23" x14ac:dyDescent="0.35">
      <c r="A44" t="s">
        <v>190</v>
      </c>
      <c r="B44" t="s">
        <v>182</v>
      </c>
      <c r="G44" t="s">
        <v>186</v>
      </c>
      <c r="I44" t="s">
        <v>183</v>
      </c>
      <c r="M44" t="s">
        <v>150</v>
      </c>
      <c r="Q44" t="s">
        <v>185</v>
      </c>
      <c r="S44" t="s">
        <v>189</v>
      </c>
      <c r="W44" t="s">
        <v>185</v>
      </c>
    </row>
    <row r="45" spans="1:23" x14ac:dyDescent="0.35">
      <c r="A45" t="s">
        <v>190</v>
      </c>
      <c r="B45" t="s">
        <v>182</v>
      </c>
      <c r="G45" t="s">
        <v>186</v>
      </c>
      <c r="I45" t="s">
        <v>183</v>
      </c>
      <c r="M45" t="s">
        <v>150</v>
      </c>
      <c r="Q45" t="s">
        <v>185</v>
      </c>
      <c r="S45" t="s">
        <v>189</v>
      </c>
      <c r="W45" t="s">
        <v>185</v>
      </c>
    </row>
    <row r="46" spans="1:23" x14ac:dyDescent="0.35">
      <c r="A46" t="s">
        <v>190</v>
      </c>
      <c r="B46" t="s">
        <v>182</v>
      </c>
      <c r="G46" t="s">
        <v>186</v>
      </c>
      <c r="I46" t="s">
        <v>183</v>
      </c>
      <c r="M46" t="s">
        <v>150</v>
      </c>
      <c r="Q46" t="s">
        <v>185</v>
      </c>
      <c r="S46" t="s">
        <v>189</v>
      </c>
      <c r="W46" t="s">
        <v>185</v>
      </c>
    </row>
    <row r="47" spans="1:23" x14ac:dyDescent="0.35">
      <c r="A47" t="s">
        <v>190</v>
      </c>
      <c r="B47" t="s">
        <v>182</v>
      </c>
      <c r="G47" t="s">
        <v>186</v>
      </c>
      <c r="H47" t="s">
        <v>182</v>
      </c>
      <c r="M47" t="s">
        <v>150</v>
      </c>
      <c r="P47" t="s">
        <v>184</v>
      </c>
      <c r="S47" t="s">
        <v>189</v>
      </c>
      <c r="V47" t="s">
        <v>184</v>
      </c>
    </row>
    <row r="48" spans="1:23" x14ac:dyDescent="0.35">
      <c r="A48" t="s">
        <v>190</v>
      </c>
      <c r="B48" t="s">
        <v>182</v>
      </c>
      <c r="G48" t="s">
        <v>186</v>
      </c>
      <c r="I48" t="s">
        <v>183</v>
      </c>
      <c r="M48" t="s">
        <v>150</v>
      </c>
      <c r="P48" t="s">
        <v>184</v>
      </c>
      <c r="S48" t="s">
        <v>189</v>
      </c>
      <c r="W48" t="s">
        <v>185</v>
      </c>
    </row>
    <row r="49" spans="1:23" x14ac:dyDescent="0.35">
      <c r="A49" t="s">
        <v>190</v>
      </c>
      <c r="B49" t="s">
        <v>182</v>
      </c>
      <c r="G49" t="s">
        <v>186</v>
      </c>
      <c r="I49" t="s">
        <v>183</v>
      </c>
      <c r="M49" t="s">
        <v>150</v>
      </c>
      <c r="Q49" t="s">
        <v>185</v>
      </c>
      <c r="S49" t="s">
        <v>189</v>
      </c>
      <c r="W49" t="s">
        <v>185</v>
      </c>
    </row>
    <row r="50" spans="1:23" x14ac:dyDescent="0.35">
      <c r="A50" t="s">
        <v>190</v>
      </c>
      <c r="B50" t="s">
        <v>182</v>
      </c>
      <c r="G50" t="s">
        <v>186</v>
      </c>
      <c r="I50" t="s">
        <v>183</v>
      </c>
      <c r="M50" t="s">
        <v>150</v>
      </c>
      <c r="Q50" t="s">
        <v>185</v>
      </c>
      <c r="S50" t="s">
        <v>189</v>
      </c>
      <c r="W50" t="s">
        <v>185</v>
      </c>
    </row>
    <row r="51" spans="1:23" x14ac:dyDescent="0.35">
      <c r="A51" t="s">
        <v>190</v>
      </c>
      <c r="B51" t="s">
        <v>182</v>
      </c>
      <c r="G51" t="s">
        <v>186</v>
      </c>
      <c r="I51" t="s">
        <v>183</v>
      </c>
      <c r="M51" t="s">
        <v>150</v>
      </c>
      <c r="P51" t="s">
        <v>184</v>
      </c>
      <c r="S51" t="s">
        <v>189</v>
      </c>
      <c r="W51" t="s">
        <v>185</v>
      </c>
    </row>
    <row r="52" spans="1:23" x14ac:dyDescent="0.35">
      <c r="A52" t="s">
        <v>190</v>
      </c>
      <c r="B52" t="s">
        <v>182</v>
      </c>
      <c r="G52" t="s">
        <v>186</v>
      </c>
      <c r="H52" t="s">
        <v>182</v>
      </c>
      <c r="M52" t="s">
        <v>150</v>
      </c>
      <c r="P52" t="s">
        <v>184</v>
      </c>
      <c r="S52" t="s">
        <v>189</v>
      </c>
      <c r="W52" t="s">
        <v>185</v>
      </c>
    </row>
    <row r="53" spans="1:23" x14ac:dyDescent="0.35">
      <c r="A53" t="s">
        <v>190</v>
      </c>
      <c r="B53" t="s">
        <v>182</v>
      </c>
      <c r="G53" t="s">
        <v>186</v>
      </c>
      <c r="H53" t="s">
        <v>182</v>
      </c>
      <c r="M53" t="s">
        <v>150</v>
      </c>
      <c r="P53" t="s">
        <v>184</v>
      </c>
      <c r="S53" t="s">
        <v>189</v>
      </c>
      <c r="W53" t="s">
        <v>185</v>
      </c>
    </row>
    <row r="54" spans="1:23" x14ac:dyDescent="0.35">
      <c r="A54" t="s">
        <v>190</v>
      </c>
      <c r="B54" t="s">
        <v>182</v>
      </c>
      <c r="G54" t="s">
        <v>186</v>
      </c>
      <c r="H54" t="s">
        <v>182</v>
      </c>
      <c r="M54" t="s">
        <v>150</v>
      </c>
      <c r="Q54" t="s">
        <v>185</v>
      </c>
      <c r="S54" t="s">
        <v>189</v>
      </c>
      <c r="W54" t="s">
        <v>185</v>
      </c>
    </row>
    <row r="55" spans="1:23" x14ac:dyDescent="0.35">
      <c r="A55" t="s">
        <v>190</v>
      </c>
      <c r="B55" t="s">
        <v>182</v>
      </c>
      <c r="G55" t="s">
        <v>186</v>
      </c>
      <c r="H55" t="s">
        <v>182</v>
      </c>
      <c r="M55" t="s">
        <v>150</v>
      </c>
      <c r="P55" t="s">
        <v>184</v>
      </c>
      <c r="S55" t="s">
        <v>189</v>
      </c>
      <c r="W55" t="s">
        <v>185</v>
      </c>
    </row>
    <row r="56" spans="1:23" x14ac:dyDescent="0.35">
      <c r="A56" t="s">
        <v>190</v>
      </c>
      <c r="B56" t="s">
        <v>182</v>
      </c>
      <c r="G56" t="s">
        <v>186</v>
      </c>
      <c r="I56" t="s">
        <v>183</v>
      </c>
      <c r="M56" t="s">
        <v>150</v>
      </c>
      <c r="P56" t="s">
        <v>184</v>
      </c>
      <c r="S56" t="s">
        <v>189</v>
      </c>
      <c r="W56" t="s">
        <v>185</v>
      </c>
    </row>
    <row r="57" spans="1:23" x14ac:dyDescent="0.35">
      <c r="A57" t="s">
        <v>190</v>
      </c>
      <c r="B57" t="s">
        <v>182</v>
      </c>
      <c r="G57" t="s">
        <v>186</v>
      </c>
      <c r="M57" t="s">
        <v>150</v>
      </c>
      <c r="Q57" t="s">
        <v>185</v>
      </c>
      <c r="S57" t="s">
        <v>189</v>
      </c>
      <c r="W57" t="s">
        <v>185</v>
      </c>
    </row>
    <row r="58" spans="1:23" x14ac:dyDescent="0.35">
      <c r="A58" t="s">
        <v>190</v>
      </c>
      <c r="B58" t="s">
        <v>182</v>
      </c>
      <c r="G58" t="s">
        <v>186</v>
      </c>
      <c r="H58" t="s">
        <v>182</v>
      </c>
      <c r="M58" t="s">
        <v>150</v>
      </c>
      <c r="P58" t="s">
        <v>184</v>
      </c>
      <c r="S58" t="s">
        <v>189</v>
      </c>
      <c r="W58" t="s">
        <v>185</v>
      </c>
    </row>
    <row r="59" spans="1:23" x14ac:dyDescent="0.35">
      <c r="A59" t="s">
        <v>190</v>
      </c>
      <c r="B59" t="s">
        <v>182</v>
      </c>
      <c r="G59" t="s">
        <v>186</v>
      </c>
      <c r="I59" t="s">
        <v>183</v>
      </c>
      <c r="M59" t="s">
        <v>150</v>
      </c>
      <c r="Q59" t="s">
        <v>185</v>
      </c>
      <c r="S59" t="s">
        <v>189</v>
      </c>
      <c r="W59" t="s">
        <v>185</v>
      </c>
    </row>
    <row r="60" spans="1:23" x14ac:dyDescent="0.35">
      <c r="M60" t="s">
        <v>150</v>
      </c>
      <c r="S60" t="s">
        <v>189</v>
      </c>
      <c r="W60" t="s">
        <v>185</v>
      </c>
    </row>
    <row r="62" spans="1:23" x14ac:dyDescent="0.35">
      <c r="B62" t="s">
        <v>182</v>
      </c>
      <c r="C62" t="s">
        <v>183</v>
      </c>
      <c r="D62" t="s">
        <v>184</v>
      </c>
      <c r="E62" t="s">
        <v>185</v>
      </c>
      <c r="H62" t="s">
        <v>182</v>
      </c>
      <c r="I62" t="s">
        <v>183</v>
      </c>
      <c r="J62" t="s">
        <v>184</v>
      </c>
      <c r="K62" t="s">
        <v>185</v>
      </c>
      <c r="N62" t="s">
        <v>182</v>
      </c>
      <c r="O62" t="s">
        <v>183</v>
      </c>
      <c r="P62" t="s">
        <v>184</v>
      </c>
      <c r="Q62" t="s">
        <v>185</v>
      </c>
      <c r="T62" t="s">
        <v>182</v>
      </c>
      <c r="U62" t="s">
        <v>183</v>
      </c>
      <c r="V62" t="s">
        <v>184</v>
      </c>
      <c r="W62" t="s">
        <v>185</v>
      </c>
    </row>
    <row r="63" spans="1:23" x14ac:dyDescent="0.35">
      <c r="A63" t="s">
        <v>159</v>
      </c>
    </row>
    <row r="64" spans="1:23" x14ac:dyDescent="0.35">
      <c r="A64" t="s">
        <v>150</v>
      </c>
      <c r="D64" t="s">
        <v>184</v>
      </c>
      <c r="G64" t="s">
        <v>190</v>
      </c>
      <c r="H64" t="s">
        <v>182</v>
      </c>
      <c r="M64" t="s">
        <v>189</v>
      </c>
      <c r="P64" t="s">
        <v>184</v>
      </c>
      <c r="S64" t="s">
        <v>186</v>
      </c>
      <c r="U64" t="s">
        <v>183</v>
      </c>
    </row>
    <row r="65" spans="1:21" x14ac:dyDescent="0.35">
      <c r="A65" t="s">
        <v>150</v>
      </c>
      <c r="D65" t="s">
        <v>184</v>
      </c>
      <c r="G65" t="s">
        <v>190</v>
      </c>
      <c r="H65" t="s">
        <v>182</v>
      </c>
      <c r="M65" t="s">
        <v>189</v>
      </c>
      <c r="Q65" t="s">
        <v>185</v>
      </c>
      <c r="S65" t="s">
        <v>186</v>
      </c>
      <c r="U65" t="s">
        <v>183</v>
      </c>
    </row>
    <row r="66" spans="1:21" x14ac:dyDescent="0.35">
      <c r="A66" t="s">
        <v>150</v>
      </c>
      <c r="C66" t="s">
        <v>183</v>
      </c>
      <c r="G66" t="s">
        <v>190</v>
      </c>
      <c r="H66" t="s">
        <v>182</v>
      </c>
      <c r="M66" t="s">
        <v>189</v>
      </c>
      <c r="Q66" t="s">
        <v>185</v>
      </c>
      <c r="S66" t="s">
        <v>186</v>
      </c>
      <c r="U66" t="s">
        <v>183</v>
      </c>
    </row>
    <row r="67" spans="1:21" x14ac:dyDescent="0.35">
      <c r="A67" t="s">
        <v>150</v>
      </c>
      <c r="D67" t="s">
        <v>184</v>
      </c>
      <c r="G67" t="s">
        <v>190</v>
      </c>
      <c r="H67" t="s">
        <v>182</v>
      </c>
      <c r="M67" t="s">
        <v>189</v>
      </c>
      <c r="Q67" t="s">
        <v>185</v>
      </c>
      <c r="S67" t="s">
        <v>186</v>
      </c>
      <c r="T67" t="s">
        <v>182</v>
      </c>
    </row>
    <row r="68" spans="1:21" x14ac:dyDescent="0.35">
      <c r="A68" t="s">
        <v>150</v>
      </c>
      <c r="D68" t="s">
        <v>184</v>
      </c>
      <c r="G68" t="s">
        <v>190</v>
      </c>
      <c r="H68" t="s">
        <v>182</v>
      </c>
      <c r="M68" t="s">
        <v>189</v>
      </c>
      <c r="Q68" t="s">
        <v>185</v>
      </c>
      <c r="S68" t="s">
        <v>186</v>
      </c>
      <c r="T68" t="s">
        <v>182</v>
      </c>
    </row>
    <row r="69" spans="1:21" x14ac:dyDescent="0.35">
      <c r="A69" t="s">
        <v>150</v>
      </c>
      <c r="E69" t="s">
        <v>185</v>
      </c>
      <c r="G69" t="s">
        <v>190</v>
      </c>
      <c r="H69" t="s">
        <v>182</v>
      </c>
      <c r="M69" t="s">
        <v>189</v>
      </c>
      <c r="Q69" t="s">
        <v>185</v>
      </c>
      <c r="S69" t="s">
        <v>186</v>
      </c>
      <c r="U69" t="s">
        <v>183</v>
      </c>
    </row>
    <row r="70" spans="1:21" x14ac:dyDescent="0.35">
      <c r="A70" t="s">
        <v>150</v>
      </c>
      <c r="E70" t="s">
        <v>185</v>
      </c>
      <c r="G70" t="s">
        <v>190</v>
      </c>
      <c r="H70" t="s">
        <v>182</v>
      </c>
      <c r="M70" t="s">
        <v>189</v>
      </c>
      <c r="Q70" t="s">
        <v>185</v>
      </c>
      <c r="S70" t="s">
        <v>186</v>
      </c>
      <c r="U70" t="s">
        <v>183</v>
      </c>
    </row>
    <row r="71" spans="1:21" x14ac:dyDescent="0.35">
      <c r="A71" t="s">
        <v>150</v>
      </c>
      <c r="D71" t="s">
        <v>184</v>
      </c>
      <c r="G71" t="s">
        <v>190</v>
      </c>
      <c r="H71" t="s">
        <v>182</v>
      </c>
      <c r="M71" t="s">
        <v>189</v>
      </c>
      <c r="Q71" t="s">
        <v>185</v>
      </c>
      <c r="S71" t="s">
        <v>186</v>
      </c>
      <c r="U71" t="s">
        <v>183</v>
      </c>
    </row>
    <row r="72" spans="1:21" x14ac:dyDescent="0.35">
      <c r="A72" t="s">
        <v>150</v>
      </c>
      <c r="D72" t="s">
        <v>184</v>
      </c>
      <c r="G72" t="s">
        <v>190</v>
      </c>
      <c r="H72" t="s">
        <v>182</v>
      </c>
      <c r="M72" t="s">
        <v>189</v>
      </c>
      <c r="Q72" t="s">
        <v>185</v>
      </c>
      <c r="S72" t="s">
        <v>186</v>
      </c>
      <c r="U72" t="s">
        <v>183</v>
      </c>
    </row>
    <row r="73" spans="1:21" x14ac:dyDescent="0.35">
      <c r="A73" t="s">
        <v>150</v>
      </c>
      <c r="D73" t="s">
        <v>184</v>
      </c>
      <c r="G73" t="s">
        <v>190</v>
      </c>
      <c r="H73" t="s">
        <v>182</v>
      </c>
      <c r="M73" t="s">
        <v>189</v>
      </c>
      <c r="Q73" t="s">
        <v>185</v>
      </c>
      <c r="S73" t="s">
        <v>186</v>
      </c>
      <c r="T73" t="s">
        <v>182</v>
      </c>
    </row>
    <row r="74" spans="1:21" x14ac:dyDescent="0.35">
      <c r="A74" t="s">
        <v>150</v>
      </c>
      <c r="D74" t="s">
        <v>184</v>
      </c>
      <c r="G74" t="s">
        <v>190</v>
      </c>
      <c r="H74" t="s">
        <v>182</v>
      </c>
      <c r="M74" t="s">
        <v>189</v>
      </c>
      <c r="Q74" t="s">
        <v>185</v>
      </c>
      <c r="S74" t="s">
        <v>186</v>
      </c>
      <c r="T74" t="s">
        <v>182</v>
      </c>
    </row>
    <row r="75" spans="1:21" x14ac:dyDescent="0.35">
      <c r="A75" t="s">
        <v>150</v>
      </c>
      <c r="D75" t="s">
        <v>184</v>
      </c>
      <c r="G75" t="s">
        <v>190</v>
      </c>
      <c r="H75" t="s">
        <v>182</v>
      </c>
      <c r="M75" t="s">
        <v>189</v>
      </c>
      <c r="Q75" t="s">
        <v>185</v>
      </c>
      <c r="S75" t="s">
        <v>186</v>
      </c>
      <c r="T75" t="s">
        <v>182</v>
      </c>
    </row>
    <row r="76" spans="1:21" x14ac:dyDescent="0.35">
      <c r="A76" t="s">
        <v>150</v>
      </c>
      <c r="E76" t="s">
        <v>185</v>
      </c>
      <c r="G76" t="s">
        <v>190</v>
      </c>
      <c r="H76" t="s">
        <v>182</v>
      </c>
      <c r="M76" t="s">
        <v>189</v>
      </c>
      <c r="Q76" t="s">
        <v>185</v>
      </c>
      <c r="S76" t="s">
        <v>186</v>
      </c>
      <c r="U76" t="s">
        <v>183</v>
      </c>
    </row>
    <row r="77" spans="1:21" x14ac:dyDescent="0.35">
      <c r="A77" t="s">
        <v>150</v>
      </c>
      <c r="D77" t="s">
        <v>184</v>
      </c>
      <c r="G77" t="s">
        <v>190</v>
      </c>
      <c r="H77" t="s">
        <v>182</v>
      </c>
      <c r="M77" t="s">
        <v>189</v>
      </c>
      <c r="Q77" t="s">
        <v>185</v>
      </c>
      <c r="S77" t="s">
        <v>186</v>
      </c>
      <c r="U77" t="s">
        <v>183</v>
      </c>
    </row>
    <row r="78" spans="1:21" x14ac:dyDescent="0.35">
      <c r="A78" t="s">
        <v>150</v>
      </c>
      <c r="E78" t="s">
        <v>185</v>
      </c>
      <c r="G78" t="s">
        <v>190</v>
      </c>
      <c r="H78" t="s">
        <v>182</v>
      </c>
      <c r="M78" t="s">
        <v>189</v>
      </c>
      <c r="Q78" t="s">
        <v>185</v>
      </c>
      <c r="S78" t="s">
        <v>186</v>
      </c>
      <c r="U78" t="s">
        <v>183</v>
      </c>
    </row>
    <row r="79" spans="1:21" x14ac:dyDescent="0.35">
      <c r="A79" t="s">
        <v>150</v>
      </c>
      <c r="D79" t="s">
        <v>184</v>
      </c>
      <c r="G79" t="s">
        <v>190</v>
      </c>
      <c r="H79" t="s">
        <v>182</v>
      </c>
      <c r="M79" t="s">
        <v>189</v>
      </c>
      <c r="Q79" t="s">
        <v>185</v>
      </c>
      <c r="S79" t="s">
        <v>186</v>
      </c>
      <c r="U79" t="s">
        <v>183</v>
      </c>
    </row>
    <row r="80" spans="1:21" x14ac:dyDescent="0.35">
      <c r="A80" t="s">
        <v>150</v>
      </c>
      <c r="E80" t="s">
        <v>185</v>
      </c>
      <c r="G80" t="s">
        <v>190</v>
      </c>
      <c r="H80" t="s">
        <v>182</v>
      </c>
      <c r="M80" t="s">
        <v>189</v>
      </c>
      <c r="Q80" t="s">
        <v>185</v>
      </c>
      <c r="S80" t="s">
        <v>186</v>
      </c>
      <c r="T80" t="s">
        <v>182</v>
      </c>
    </row>
    <row r="81" spans="1:21" x14ac:dyDescent="0.35">
      <c r="A81" t="s">
        <v>150</v>
      </c>
      <c r="E81" t="s">
        <v>185</v>
      </c>
      <c r="G81" t="s">
        <v>190</v>
      </c>
      <c r="H81" t="s">
        <v>182</v>
      </c>
      <c r="M81" t="s">
        <v>189</v>
      </c>
      <c r="Q81" t="s">
        <v>185</v>
      </c>
      <c r="S81" t="s">
        <v>186</v>
      </c>
      <c r="U81" t="s">
        <v>183</v>
      </c>
    </row>
    <row r="82" spans="1:21" x14ac:dyDescent="0.35">
      <c r="A82" t="s">
        <v>150</v>
      </c>
      <c r="D82" t="s">
        <v>184</v>
      </c>
      <c r="G82" t="s">
        <v>190</v>
      </c>
      <c r="H82" t="s">
        <v>182</v>
      </c>
      <c r="M82" t="s">
        <v>189</v>
      </c>
      <c r="P82" t="s">
        <v>184</v>
      </c>
      <c r="S82" t="s">
        <v>186</v>
      </c>
      <c r="U82" t="s">
        <v>183</v>
      </c>
    </row>
    <row r="83" spans="1:21" x14ac:dyDescent="0.35">
      <c r="A83" t="s">
        <v>150</v>
      </c>
      <c r="E83" t="s">
        <v>185</v>
      </c>
      <c r="G83" t="s">
        <v>190</v>
      </c>
      <c r="H83" t="s">
        <v>182</v>
      </c>
      <c r="M83" t="s">
        <v>189</v>
      </c>
      <c r="Q83" t="s">
        <v>185</v>
      </c>
      <c r="S83" t="s">
        <v>186</v>
      </c>
      <c r="U83" t="s">
        <v>183</v>
      </c>
    </row>
    <row r="84" spans="1:21" x14ac:dyDescent="0.35">
      <c r="A84" t="s">
        <v>150</v>
      </c>
      <c r="D84" t="s">
        <v>184</v>
      </c>
      <c r="G84" t="s">
        <v>190</v>
      </c>
      <c r="H84" t="s">
        <v>182</v>
      </c>
      <c r="M84" t="s">
        <v>189</v>
      </c>
      <c r="P84" t="s">
        <v>184</v>
      </c>
      <c r="S84" t="s">
        <v>186</v>
      </c>
      <c r="U84" t="s">
        <v>183</v>
      </c>
    </row>
    <row r="85" spans="1:21" x14ac:dyDescent="0.35">
      <c r="A85" t="s">
        <v>150</v>
      </c>
      <c r="D85" t="s">
        <v>184</v>
      </c>
      <c r="G85" t="s">
        <v>190</v>
      </c>
      <c r="H85" t="s">
        <v>182</v>
      </c>
      <c r="M85" t="s">
        <v>189</v>
      </c>
      <c r="Q85" t="s">
        <v>185</v>
      </c>
      <c r="S85" t="s">
        <v>186</v>
      </c>
      <c r="U85" t="s">
        <v>183</v>
      </c>
    </row>
    <row r="86" spans="1:21" x14ac:dyDescent="0.35">
      <c r="A86" t="s">
        <v>150</v>
      </c>
      <c r="E86" t="s">
        <v>185</v>
      </c>
      <c r="G86" t="s">
        <v>190</v>
      </c>
      <c r="H86" t="s">
        <v>182</v>
      </c>
      <c r="M86" t="s">
        <v>189</v>
      </c>
      <c r="Q86" t="s">
        <v>185</v>
      </c>
      <c r="S86" t="s">
        <v>186</v>
      </c>
      <c r="T86" t="s">
        <v>182</v>
      </c>
    </row>
    <row r="87" spans="1:21" x14ac:dyDescent="0.35">
      <c r="A87" t="s">
        <v>150</v>
      </c>
      <c r="E87" t="s">
        <v>185</v>
      </c>
      <c r="G87" t="s">
        <v>190</v>
      </c>
      <c r="H87" t="s">
        <v>182</v>
      </c>
      <c r="M87" t="s">
        <v>189</v>
      </c>
      <c r="Q87" t="s">
        <v>185</v>
      </c>
      <c r="S87" t="s">
        <v>186</v>
      </c>
      <c r="U87" t="s">
        <v>183</v>
      </c>
    </row>
    <row r="88" spans="1:21" x14ac:dyDescent="0.35">
      <c r="A88" t="s">
        <v>150</v>
      </c>
      <c r="E88" t="s">
        <v>185</v>
      </c>
      <c r="G88" t="s">
        <v>190</v>
      </c>
      <c r="H88" t="s">
        <v>182</v>
      </c>
      <c r="M88" t="s">
        <v>189</v>
      </c>
      <c r="Q88" t="s">
        <v>185</v>
      </c>
      <c r="S88" t="s">
        <v>186</v>
      </c>
      <c r="T88" t="s">
        <v>182</v>
      </c>
    </row>
    <row r="89" spans="1:21" x14ac:dyDescent="0.35">
      <c r="A89" t="s">
        <v>150</v>
      </c>
      <c r="E89" t="s">
        <v>185</v>
      </c>
      <c r="G89" t="s">
        <v>190</v>
      </c>
      <c r="H89" t="s">
        <v>182</v>
      </c>
      <c r="M89" t="s">
        <v>189</v>
      </c>
      <c r="Q89" t="s">
        <v>185</v>
      </c>
      <c r="S89" t="s">
        <v>186</v>
      </c>
      <c r="U89" t="s">
        <v>183</v>
      </c>
    </row>
    <row r="90" spans="1:21" x14ac:dyDescent="0.35">
      <c r="A90" t="s">
        <v>150</v>
      </c>
      <c r="E90" t="s">
        <v>185</v>
      </c>
      <c r="S90" t="s">
        <v>186</v>
      </c>
      <c r="U90" t="s">
        <v>183</v>
      </c>
    </row>
    <row r="91" spans="1:21" x14ac:dyDescent="0.35">
      <c r="A91" t="s">
        <v>150</v>
      </c>
      <c r="E91" t="s">
        <v>185</v>
      </c>
    </row>
    <row r="94" spans="1:21" x14ac:dyDescent="0.35">
      <c r="A94" t="s">
        <v>217</v>
      </c>
    </row>
    <row r="96" spans="1:21" x14ac:dyDescent="0.35">
      <c r="A96" s="6" t="s">
        <v>198</v>
      </c>
    </row>
    <row r="98" spans="1:23" x14ac:dyDescent="0.35">
      <c r="A98" s="12" t="s">
        <v>199</v>
      </c>
    </row>
    <row r="99" spans="1:23" x14ac:dyDescent="0.35">
      <c r="B99" t="s">
        <v>182</v>
      </c>
      <c r="C99" t="s">
        <v>183</v>
      </c>
      <c r="D99" t="s">
        <v>184</v>
      </c>
      <c r="E99" t="s">
        <v>185</v>
      </c>
      <c r="H99" t="s">
        <v>182</v>
      </c>
      <c r="I99" t="s">
        <v>183</v>
      </c>
      <c r="J99" t="s">
        <v>184</v>
      </c>
      <c r="K99" t="s">
        <v>185</v>
      </c>
      <c r="N99" t="s">
        <v>182</v>
      </c>
      <c r="O99" t="s">
        <v>183</v>
      </c>
      <c r="P99" t="s">
        <v>184</v>
      </c>
      <c r="Q99" t="s">
        <v>185</v>
      </c>
      <c r="T99" t="s">
        <v>182</v>
      </c>
      <c r="U99" t="s">
        <v>183</v>
      </c>
      <c r="V99" t="s">
        <v>184</v>
      </c>
      <c r="W99" t="s">
        <v>185</v>
      </c>
    </row>
    <row r="100" spans="1:23" x14ac:dyDescent="0.35">
      <c r="A100" t="s">
        <v>155</v>
      </c>
    </row>
    <row r="101" spans="1:23" x14ac:dyDescent="0.35">
      <c r="A101" t="s">
        <v>189</v>
      </c>
      <c r="D101" t="s">
        <v>184</v>
      </c>
      <c r="G101" t="s">
        <v>150</v>
      </c>
      <c r="I101" t="s">
        <v>183</v>
      </c>
      <c r="M101" t="s">
        <v>186</v>
      </c>
      <c r="O101" t="s">
        <v>183</v>
      </c>
      <c r="S101" t="s">
        <v>190</v>
      </c>
      <c r="T101" t="s">
        <v>182</v>
      </c>
    </row>
    <row r="102" spans="1:23" x14ac:dyDescent="0.35">
      <c r="A102" t="s">
        <v>189</v>
      </c>
      <c r="D102" t="s">
        <v>184</v>
      </c>
      <c r="G102" t="s">
        <v>150</v>
      </c>
      <c r="J102" t="s">
        <v>184</v>
      </c>
      <c r="M102" t="s">
        <v>186</v>
      </c>
      <c r="O102" t="s">
        <v>183</v>
      </c>
      <c r="P102" t="s">
        <v>200</v>
      </c>
      <c r="S102" t="s">
        <v>190</v>
      </c>
      <c r="T102" t="s">
        <v>182</v>
      </c>
    </row>
    <row r="103" spans="1:23" x14ac:dyDescent="0.35">
      <c r="A103" t="s">
        <v>189</v>
      </c>
      <c r="E103" t="s">
        <v>185</v>
      </c>
      <c r="G103" t="s">
        <v>150</v>
      </c>
      <c r="J103" t="s">
        <v>184</v>
      </c>
      <c r="M103" t="s">
        <v>186</v>
      </c>
      <c r="O103" t="s">
        <v>183</v>
      </c>
      <c r="P103" t="s">
        <v>201</v>
      </c>
      <c r="S103" t="s">
        <v>190</v>
      </c>
      <c r="T103" t="s">
        <v>182</v>
      </c>
    </row>
    <row r="104" spans="1:23" x14ac:dyDescent="0.35">
      <c r="A104" t="s">
        <v>189</v>
      </c>
      <c r="E104" t="s">
        <v>185</v>
      </c>
      <c r="G104" t="s">
        <v>150</v>
      </c>
      <c r="I104" t="s">
        <v>183</v>
      </c>
      <c r="M104" t="s">
        <v>186</v>
      </c>
      <c r="O104" t="s">
        <v>183</v>
      </c>
      <c r="S104" t="s">
        <v>190</v>
      </c>
      <c r="T104" t="s">
        <v>182</v>
      </c>
    </row>
    <row r="105" spans="1:23" x14ac:dyDescent="0.35">
      <c r="A105" t="s">
        <v>189</v>
      </c>
      <c r="E105" t="s">
        <v>185</v>
      </c>
      <c r="G105" t="s">
        <v>150</v>
      </c>
      <c r="J105" t="s">
        <v>184</v>
      </c>
      <c r="M105" t="s">
        <v>186</v>
      </c>
      <c r="O105" t="s">
        <v>183</v>
      </c>
      <c r="S105" t="s">
        <v>190</v>
      </c>
      <c r="T105" t="s">
        <v>182</v>
      </c>
    </row>
    <row r="106" spans="1:23" x14ac:dyDescent="0.35">
      <c r="A106" t="s">
        <v>189</v>
      </c>
      <c r="D106" t="s">
        <v>184</v>
      </c>
      <c r="G106" t="s">
        <v>150</v>
      </c>
      <c r="I106" t="s">
        <v>183</v>
      </c>
      <c r="M106" t="s">
        <v>186</v>
      </c>
      <c r="O106" t="s">
        <v>183</v>
      </c>
      <c r="S106" t="s">
        <v>190</v>
      </c>
      <c r="T106" t="s">
        <v>182</v>
      </c>
    </row>
    <row r="107" spans="1:23" x14ac:dyDescent="0.35">
      <c r="A107" t="s">
        <v>189</v>
      </c>
      <c r="B107" t="s">
        <v>202</v>
      </c>
      <c r="E107" t="s">
        <v>185</v>
      </c>
      <c r="G107" t="s">
        <v>150</v>
      </c>
      <c r="J107" t="s">
        <v>184</v>
      </c>
      <c r="M107" t="s">
        <v>186</v>
      </c>
      <c r="O107" t="s">
        <v>183</v>
      </c>
      <c r="S107" t="s">
        <v>190</v>
      </c>
      <c r="T107" t="s">
        <v>182</v>
      </c>
    </row>
    <row r="108" spans="1:23" x14ac:dyDescent="0.35">
      <c r="A108" t="s">
        <v>189</v>
      </c>
      <c r="B108" t="s">
        <v>203</v>
      </c>
      <c r="E108" t="s">
        <v>185</v>
      </c>
      <c r="G108" t="s">
        <v>150</v>
      </c>
      <c r="J108" t="s">
        <v>184</v>
      </c>
      <c r="K108" t="s">
        <v>204</v>
      </c>
      <c r="M108" t="s">
        <v>186</v>
      </c>
      <c r="O108" t="s">
        <v>183</v>
      </c>
      <c r="S108" t="s">
        <v>190</v>
      </c>
      <c r="T108" t="s">
        <v>182</v>
      </c>
    </row>
    <row r="109" spans="1:23" x14ac:dyDescent="0.35">
      <c r="A109" t="s">
        <v>189</v>
      </c>
      <c r="E109" t="s">
        <v>185</v>
      </c>
      <c r="G109" t="s">
        <v>150</v>
      </c>
      <c r="J109" t="s">
        <v>184</v>
      </c>
      <c r="K109" t="s">
        <v>205</v>
      </c>
      <c r="M109" t="s">
        <v>186</v>
      </c>
      <c r="O109" t="s">
        <v>183</v>
      </c>
      <c r="S109" t="s">
        <v>190</v>
      </c>
      <c r="T109" t="s">
        <v>182</v>
      </c>
    </row>
    <row r="110" spans="1:23" x14ac:dyDescent="0.35">
      <c r="A110" t="s">
        <v>189</v>
      </c>
      <c r="B110" t="s">
        <v>182</v>
      </c>
      <c r="G110" t="s">
        <v>150</v>
      </c>
      <c r="J110" t="s">
        <v>184</v>
      </c>
      <c r="K110" t="s">
        <v>206</v>
      </c>
      <c r="M110" t="s">
        <v>186</v>
      </c>
      <c r="O110" t="s">
        <v>183</v>
      </c>
      <c r="S110" t="s">
        <v>190</v>
      </c>
      <c r="T110" t="s">
        <v>182</v>
      </c>
    </row>
    <row r="111" spans="1:23" x14ac:dyDescent="0.35">
      <c r="A111" t="s">
        <v>189</v>
      </c>
      <c r="E111" t="s">
        <v>185</v>
      </c>
      <c r="G111" t="s">
        <v>150</v>
      </c>
      <c r="J111" t="s">
        <v>184</v>
      </c>
      <c r="M111" t="s">
        <v>186</v>
      </c>
      <c r="O111" t="s">
        <v>183</v>
      </c>
      <c r="S111" t="s">
        <v>190</v>
      </c>
      <c r="U111" t="s">
        <v>183</v>
      </c>
    </row>
    <row r="112" spans="1:23" x14ac:dyDescent="0.35">
      <c r="A112" t="s">
        <v>189</v>
      </c>
      <c r="D112" t="s">
        <v>184</v>
      </c>
      <c r="G112" t="s">
        <v>150</v>
      </c>
      <c r="J112" t="s">
        <v>184</v>
      </c>
      <c r="M112" t="s">
        <v>186</v>
      </c>
      <c r="O112" t="s">
        <v>183</v>
      </c>
      <c r="S112" t="s">
        <v>190</v>
      </c>
      <c r="T112" t="s">
        <v>182</v>
      </c>
    </row>
    <row r="113" spans="1:23" x14ac:dyDescent="0.35">
      <c r="A113" t="s">
        <v>189</v>
      </c>
      <c r="D113" t="s">
        <v>184</v>
      </c>
      <c r="G113" t="s">
        <v>150</v>
      </c>
      <c r="J113" t="s">
        <v>184</v>
      </c>
      <c r="M113" t="s">
        <v>186</v>
      </c>
      <c r="O113" t="s">
        <v>183</v>
      </c>
      <c r="S113" t="s">
        <v>190</v>
      </c>
      <c r="T113" t="s">
        <v>182</v>
      </c>
      <c r="W113" t="s">
        <v>207</v>
      </c>
    </row>
    <row r="114" spans="1:23" x14ac:dyDescent="0.35">
      <c r="A114" t="s">
        <v>189</v>
      </c>
      <c r="E114" t="s">
        <v>185</v>
      </c>
      <c r="G114" t="s">
        <v>150</v>
      </c>
      <c r="J114" t="s">
        <v>184</v>
      </c>
      <c r="M114" t="s">
        <v>186</v>
      </c>
      <c r="O114" t="s">
        <v>183</v>
      </c>
      <c r="S114" t="s">
        <v>190</v>
      </c>
      <c r="T114" t="s">
        <v>182</v>
      </c>
    </row>
    <row r="115" spans="1:23" x14ac:dyDescent="0.35">
      <c r="A115" t="s">
        <v>189</v>
      </c>
      <c r="E115" t="s">
        <v>185</v>
      </c>
      <c r="G115" t="s">
        <v>150</v>
      </c>
      <c r="J115" t="s">
        <v>184</v>
      </c>
      <c r="M115" t="s">
        <v>186</v>
      </c>
      <c r="O115" t="s">
        <v>183</v>
      </c>
      <c r="S115" t="s">
        <v>190</v>
      </c>
      <c r="U115" t="s">
        <v>183</v>
      </c>
    </row>
    <row r="116" spans="1:23" x14ac:dyDescent="0.35">
      <c r="A116" t="s">
        <v>189</v>
      </c>
      <c r="E116" t="s">
        <v>185</v>
      </c>
      <c r="G116" t="s">
        <v>150</v>
      </c>
      <c r="J116" t="s">
        <v>184</v>
      </c>
      <c r="M116" t="s">
        <v>186</v>
      </c>
      <c r="O116" t="s">
        <v>183</v>
      </c>
      <c r="S116" t="s">
        <v>190</v>
      </c>
      <c r="T116" t="s">
        <v>182</v>
      </c>
    </row>
    <row r="117" spans="1:23" x14ac:dyDescent="0.35">
      <c r="A117" t="s">
        <v>189</v>
      </c>
      <c r="E117" t="s">
        <v>185</v>
      </c>
      <c r="G117" t="s">
        <v>150</v>
      </c>
      <c r="J117" t="s">
        <v>184</v>
      </c>
      <c r="M117" t="s">
        <v>186</v>
      </c>
      <c r="O117" t="s">
        <v>183</v>
      </c>
      <c r="S117" t="s">
        <v>190</v>
      </c>
      <c r="T117" t="s">
        <v>182</v>
      </c>
    </row>
    <row r="118" spans="1:23" x14ac:dyDescent="0.35">
      <c r="A118" t="s">
        <v>189</v>
      </c>
      <c r="D118" t="s">
        <v>184</v>
      </c>
      <c r="G118" t="s">
        <v>150</v>
      </c>
      <c r="J118" t="s">
        <v>184</v>
      </c>
      <c r="M118" t="s">
        <v>186</v>
      </c>
      <c r="O118" t="s">
        <v>183</v>
      </c>
      <c r="S118" t="s">
        <v>190</v>
      </c>
      <c r="T118" t="s">
        <v>182</v>
      </c>
    </row>
    <row r="119" spans="1:23" x14ac:dyDescent="0.35">
      <c r="A119" t="s">
        <v>189</v>
      </c>
      <c r="E119" t="s">
        <v>185</v>
      </c>
      <c r="G119" t="s">
        <v>150</v>
      </c>
      <c r="J119" t="s">
        <v>184</v>
      </c>
      <c r="M119" t="s">
        <v>186</v>
      </c>
      <c r="O119" t="s">
        <v>183</v>
      </c>
      <c r="S119" t="s">
        <v>190</v>
      </c>
      <c r="T119" t="s">
        <v>182</v>
      </c>
    </row>
    <row r="120" spans="1:23" x14ac:dyDescent="0.35">
      <c r="A120" t="s">
        <v>189</v>
      </c>
      <c r="E120" t="s">
        <v>185</v>
      </c>
      <c r="G120" t="s">
        <v>150</v>
      </c>
      <c r="I120" t="s">
        <v>183</v>
      </c>
      <c r="M120" t="s">
        <v>186</v>
      </c>
      <c r="O120" t="s">
        <v>183</v>
      </c>
      <c r="S120" t="s">
        <v>190</v>
      </c>
      <c r="T120" t="s">
        <v>182</v>
      </c>
    </row>
    <row r="121" spans="1:23" x14ac:dyDescent="0.35">
      <c r="A121" t="s">
        <v>189</v>
      </c>
      <c r="E121" t="s">
        <v>185</v>
      </c>
      <c r="G121" t="s">
        <v>150</v>
      </c>
      <c r="J121" t="s">
        <v>184</v>
      </c>
      <c r="M121" t="s">
        <v>186</v>
      </c>
      <c r="O121" t="s">
        <v>183</v>
      </c>
      <c r="S121" t="s">
        <v>190</v>
      </c>
      <c r="T121" t="s">
        <v>182</v>
      </c>
    </row>
    <row r="122" spans="1:23" x14ac:dyDescent="0.35">
      <c r="A122" t="s">
        <v>189</v>
      </c>
      <c r="E122" t="s">
        <v>185</v>
      </c>
      <c r="G122" t="s">
        <v>150</v>
      </c>
      <c r="I122" t="s">
        <v>183</v>
      </c>
      <c r="M122" t="s">
        <v>186</v>
      </c>
      <c r="O122" t="s">
        <v>183</v>
      </c>
      <c r="S122" t="s">
        <v>190</v>
      </c>
    </row>
    <row r="123" spans="1:23" x14ac:dyDescent="0.35">
      <c r="A123" t="s">
        <v>189</v>
      </c>
      <c r="D123" t="s">
        <v>184</v>
      </c>
      <c r="G123" t="s">
        <v>150</v>
      </c>
      <c r="I123" t="s">
        <v>183</v>
      </c>
      <c r="M123" t="s">
        <v>186</v>
      </c>
      <c r="O123" t="s">
        <v>183</v>
      </c>
    </row>
    <row r="124" spans="1:23" x14ac:dyDescent="0.35">
      <c r="A124" t="s">
        <v>189</v>
      </c>
      <c r="E124" t="s">
        <v>185</v>
      </c>
    </row>
    <row r="125" spans="1:23" x14ac:dyDescent="0.35">
      <c r="A125" t="s">
        <v>189</v>
      </c>
    </row>
    <row r="128" spans="1:23" x14ac:dyDescent="0.35">
      <c r="B128" t="s">
        <v>182</v>
      </c>
      <c r="C128" t="s">
        <v>183</v>
      </c>
      <c r="D128" t="s">
        <v>184</v>
      </c>
      <c r="E128" t="s">
        <v>185</v>
      </c>
      <c r="H128" t="s">
        <v>182</v>
      </c>
      <c r="I128" t="s">
        <v>183</v>
      </c>
      <c r="J128" t="s">
        <v>184</v>
      </c>
      <c r="K128" t="s">
        <v>185</v>
      </c>
      <c r="N128" t="s">
        <v>182</v>
      </c>
      <c r="O128" t="s">
        <v>183</v>
      </c>
      <c r="P128" t="s">
        <v>184</v>
      </c>
      <c r="Q128" t="s">
        <v>185</v>
      </c>
      <c r="T128" t="s">
        <v>182</v>
      </c>
      <c r="U128" t="s">
        <v>183</v>
      </c>
      <c r="V128" t="s">
        <v>184</v>
      </c>
      <c r="W128" t="s">
        <v>185</v>
      </c>
    </row>
    <row r="129" spans="1:23" x14ac:dyDescent="0.35">
      <c r="A129" t="s">
        <v>158</v>
      </c>
    </row>
    <row r="130" spans="1:23" x14ac:dyDescent="0.35">
      <c r="A130" t="s">
        <v>190</v>
      </c>
      <c r="B130" t="s">
        <v>182</v>
      </c>
      <c r="G130" t="s">
        <v>186</v>
      </c>
      <c r="I130" t="s">
        <v>183</v>
      </c>
      <c r="M130" t="s">
        <v>150</v>
      </c>
      <c r="P130" t="s">
        <v>184</v>
      </c>
      <c r="S130" t="s">
        <v>189</v>
      </c>
      <c r="W130" t="s">
        <v>185</v>
      </c>
    </row>
    <row r="131" spans="1:23" x14ac:dyDescent="0.35">
      <c r="A131" t="s">
        <v>190</v>
      </c>
      <c r="B131" t="s">
        <v>182</v>
      </c>
      <c r="G131" t="s">
        <v>186</v>
      </c>
      <c r="I131" t="s">
        <v>183</v>
      </c>
      <c r="M131" t="s">
        <v>150</v>
      </c>
      <c r="P131" t="s">
        <v>184</v>
      </c>
      <c r="S131" t="s">
        <v>189</v>
      </c>
      <c r="W131" t="s">
        <v>185</v>
      </c>
    </row>
    <row r="132" spans="1:23" x14ac:dyDescent="0.35">
      <c r="A132" t="s">
        <v>190</v>
      </c>
      <c r="B132" t="s">
        <v>182</v>
      </c>
      <c r="G132" t="s">
        <v>186</v>
      </c>
      <c r="I132" t="s">
        <v>183</v>
      </c>
      <c r="M132" t="s">
        <v>150</v>
      </c>
      <c r="Q132" t="s">
        <v>185</v>
      </c>
      <c r="S132" t="s">
        <v>189</v>
      </c>
      <c r="T132" t="s">
        <v>208</v>
      </c>
      <c r="W132" t="s">
        <v>185</v>
      </c>
    </row>
    <row r="133" spans="1:23" x14ac:dyDescent="0.35">
      <c r="A133" t="s">
        <v>190</v>
      </c>
      <c r="B133" t="s">
        <v>182</v>
      </c>
      <c r="G133" t="s">
        <v>186</v>
      </c>
      <c r="I133" t="s">
        <v>183</v>
      </c>
      <c r="M133" t="s">
        <v>150</v>
      </c>
      <c r="N133" t="s">
        <v>209</v>
      </c>
      <c r="Q133" t="s">
        <v>185</v>
      </c>
      <c r="S133" t="s">
        <v>189</v>
      </c>
      <c r="T133" t="s">
        <v>210</v>
      </c>
      <c r="W133" t="s">
        <v>185</v>
      </c>
    </row>
    <row r="134" spans="1:23" x14ac:dyDescent="0.35">
      <c r="A134" t="s">
        <v>190</v>
      </c>
      <c r="B134" t="s">
        <v>182</v>
      </c>
      <c r="G134" t="s">
        <v>186</v>
      </c>
      <c r="I134" t="s">
        <v>183</v>
      </c>
      <c r="M134" t="s">
        <v>150</v>
      </c>
      <c r="N134" t="s">
        <v>211</v>
      </c>
      <c r="Q134" t="s">
        <v>185</v>
      </c>
      <c r="S134" t="s">
        <v>189</v>
      </c>
      <c r="T134" t="s">
        <v>212</v>
      </c>
      <c r="W134" t="s">
        <v>185</v>
      </c>
    </row>
    <row r="135" spans="1:23" x14ac:dyDescent="0.35">
      <c r="A135" t="s">
        <v>190</v>
      </c>
      <c r="B135" t="s">
        <v>182</v>
      </c>
      <c r="C135" t="s">
        <v>213</v>
      </c>
      <c r="G135" t="s">
        <v>186</v>
      </c>
      <c r="I135" t="s">
        <v>183</v>
      </c>
      <c r="M135" t="s">
        <v>150</v>
      </c>
      <c r="Q135" t="s">
        <v>185</v>
      </c>
      <c r="S135" t="s">
        <v>189</v>
      </c>
      <c r="W135" t="s">
        <v>185</v>
      </c>
    </row>
    <row r="136" spans="1:23" x14ac:dyDescent="0.35">
      <c r="A136" t="s">
        <v>190</v>
      </c>
      <c r="B136" t="s">
        <v>182</v>
      </c>
      <c r="C136" t="s">
        <v>214</v>
      </c>
      <c r="G136" t="s">
        <v>186</v>
      </c>
      <c r="I136" t="s">
        <v>183</v>
      </c>
      <c r="M136" t="s">
        <v>150</v>
      </c>
      <c r="Q136" t="s">
        <v>185</v>
      </c>
      <c r="S136" t="s">
        <v>189</v>
      </c>
      <c r="V136" t="s">
        <v>184</v>
      </c>
    </row>
    <row r="137" spans="1:23" x14ac:dyDescent="0.35">
      <c r="A137" t="s">
        <v>190</v>
      </c>
      <c r="B137" t="s">
        <v>182</v>
      </c>
      <c r="G137" t="s">
        <v>186</v>
      </c>
      <c r="I137" t="s">
        <v>183</v>
      </c>
      <c r="M137" t="s">
        <v>150</v>
      </c>
      <c r="P137" t="s">
        <v>184</v>
      </c>
      <c r="S137" t="s">
        <v>189</v>
      </c>
      <c r="W137" t="s">
        <v>185</v>
      </c>
    </row>
    <row r="138" spans="1:23" x14ac:dyDescent="0.35">
      <c r="A138" t="s">
        <v>190</v>
      </c>
      <c r="B138" t="s">
        <v>182</v>
      </c>
      <c r="G138" t="s">
        <v>186</v>
      </c>
      <c r="I138" t="s">
        <v>183</v>
      </c>
      <c r="M138" t="s">
        <v>150</v>
      </c>
      <c r="Q138" t="s">
        <v>185</v>
      </c>
      <c r="S138" t="s">
        <v>189</v>
      </c>
      <c r="W138" t="s">
        <v>185</v>
      </c>
    </row>
    <row r="139" spans="1:23" x14ac:dyDescent="0.35">
      <c r="A139" t="s">
        <v>190</v>
      </c>
      <c r="B139" t="s">
        <v>182</v>
      </c>
      <c r="G139" t="s">
        <v>186</v>
      </c>
      <c r="I139" t="s">
        <v>183</v>
      </c>
      <c r="M139" t="s">
        <v>150</v>
      </c>
      <c r="Q139" t="s">
        <v>185</v>
      </c>
      <c r="S139" t="s">
        <v>189</v>
      </c>
      <c r="W139" t="s">
        <v>185</v>
      </c>
    </row>
    <row r="140" spans="1:23" x14ac:dyDescent="0.35">
      <c r="A140" t="s">
        <v>190</v>
      </c>
      <c r="B140" t="s">
        <v>182</v>
      </c>
      <c r="G140" t="s">
        <v>186</v>
      </c>
      <c r="I140" t="s">
        <v>183</v>
      </c>
      <c r="M140" t="s">
        <v>150</v>
      </c>
      <c r="Q140" t="s">
        <v>185</v>
      </c>
      <c r="S140" t="s">
        <v>189</v>
      </c>
      <c r="W140" t="s">
        <v>185</v>
      </c>
    </row>
    <row r="141" spans="1:23" x14ac:dyDescent="0.35">
      <c r="A141" t="s">
        <v>190</v>
      </c>
      <c r="B141" t="s">
        <v>182</v>
      </c>
      <c r="G141" t="s">
        <v>186</v>
      </c>
      <c r="I141" t="s">
        <v>183</v>
      </c>
      <c r="M141" t="s">
        <v>150</v>
      </c>
      <c r="Q141" t="s">
        <v>185</v>
      </c>
      <c r="S141" t="s">
        <v>189</v>
      </c>
      <c r="W141" t="s">
        <v>185</v>
      </c>
    </row>
    <row r="142" spans="1:23" x14ac:dyDescent="0.35">
      <c r="A142" t="s">
        <v>190</v>
      </c>
      <c r="B142" t="s">
        <v>182</v>
      </c>
      <c r="G142" t="s">
        <v>186</v>
      </c>
      <c r="I142" t="s">
        <v>183</v>
      </c>
      <c r="M142" t="s">
        <v>150</v>
      </c>
      <c r="Q142" t="s">
        <v>185</v>
      </c>
      <c r="S142" t="s">
        <v>189</v>
      </c>
      <c r="V142" t="s">
        <v>184</v>
      </c>
    </row>
    <row r="143" spans="1:23" x14ac:dyDescent="0.35">
      <c r="A143" t="s">
        <v>190</v>
      </c>
      <c r="B143" t="s">
        <v>182</v>
      </c>
      <c r="G143" t="s">
        <v>186</v>
      </c>
      <c r="I143" t="s">
        <v>183</v>
      </c>
      <c r="M143" t="s">
        <v>150</v>
      </c>
      <c r="Q143" t="s">
        <v>185</v>
      </c>
      <c r="S143" t="s">
        <v>189</v>
      </c>
      <c r="W143" t="s">
        <v>185</v>
      </c>
    </row>
    <row r="144" spans="1:23" x14ac:dyDescent="0.35">
      <c r="A144" t="s">
        <v>190</v>
      </c>
      <c r="B144" t="s">
        <v>182</v>
      </c>
      <c r="G144" t="s">
        <v>186</v>
      </c>
      <c r="I144" t="s">
        <v>183</v>
      </c>
      <c r="M144" t="s">
        <v>150</v>
      </c>
      <c r="Q144" t="s">
        <v>185</v>
      </c>
      <c r="S144" t="s">
        <v>189</v>
      </c>
      <c r="V144" t="s">
        <v>184</v>
      </c>
    </row>
    <row r="145" spans="1:23" x14ac:dyDescent="0.35">
      <c r="A145" t="s">
        <v>190</v>
      </c>
      <c r="B145" t="s">
        <v>182</v>
      </c>
      <c r="G145" t="s">
        <v>186</v>
      </c>
      <c r="H145" t="s">
        <v>182</v>
      </c>
      <c r="M145" t="s">
        <v>150</v>
      </c>
      <c r="Q145" t="s">
        <v>185</v>
      </c>
      <c r="S145" t="s">
        <v>189</v>
      </c>
      <c r="W145" t="s">
        <v>185</v>
      </c>
    </row>
    <row r="146" spans="1:23" x14ac:dyDescent="0.35">
      <c r="A146" t="s">
        <v>190</v>
      </c>
      <c r="B146" t="s">
        <v>182</v>
      </c>
      <c r="G146" t="s">
        <v>186</v>
      </c>
      <c r="H146" t="s">
        <v>182</v>
      </c>
      <c r="M146" t="s">
        <v>150</v>
      </c>
      <c r="Q146" t="s">
        <v>185</v>
      </c>
      <c r="S146" t="s">
        <v>189</v>
      </c>
      <c r="W146" t="s">
        <v>185</v>
      </c>
    </row>
    <row r="147" spans="1:23" x14ac:dyDescent="0.35">
      <c r="A147" t="s">
        <v>190</v>
      </c>
      <c r="B147" t="s">
        <v>182</v>
      </c>
      <c r="G147" t="s">
        <v>186</v>
      </c>
      <c r="H147" t="s">
        <v>182</v>
      </c>
      <c r="M147" t="s">
        <v>150</v>
      </c>
      <c r="Q147" t="s">
        <v>185</v>
      </c>
      <c r="S147" t="s">
        <v>189</v>
      </c>
      <c r="W147" t="s">
        <v>185</v>
      </c>
    </row>
    <row r="148" spans="1:23" x14ac:dyDescent="0.35">
      <c r="A148" t="s">
        <v>190</v>
      </c>
      <c r="B148" t="s">
        <v>182</v>
      </c>
      <c r="G148" t="s">
        <v>186</v>
      </c>
      <c r="I148" t="s">
        <v>183</v>
      </c>
      <c r="M148" t="s">
        <v>150</v>
      </c>
      <c r="Q148" t="s">
        <v>185</v>
      </c>
      <c r="S148" t="s">
        <v>189</v>
      </c>
      <c r="V148" t="s">
        <v>184</v>
      </c>
    </row>
    <row r="149" spans="1:23" x14ac:dyDescent="0.35">
      <c r="A149" t="s">
        <v>190</v>
      </c>
      <c r="B149" t="s">
        <v>182</v>
      </c>
      <c r="G149" t="s">
        <v>186</v>
      </c>
      <c r="I149" t="s">
        <v>183</v>
      </c>
      <c r="M149" t="s">
        <v>150</v>
      </c>
      <c r="Q149" t="s">
        <v>185</v>
      </c>
      <c r="S149" t="s">
        <v>189</v>
      </c>
      <c r="W149" t="s">
        <v>185</v>
      </c>
    </row>
    <row r="150" spans="1:23" x14ac:dyDescent="0.35">
      <c r="A150" t="s">
        <v>190</v>
      </c>
      <c r="B150" t="s">
        <v>182</v>
      </c>
      <c r="G150" t="s">
        <v>186</v>
      </c>
      <c r="H150" t="s">
        <v>182</v>
      </c>
      <c r="M150" t="s">
        <v>150</v>
      </c>
      <c r="P150" t="s">
        <v>184</v>
      </c>
      <c r="S150" t="s">
        <v>189</v>
      </c>
      <c r="W150" t="s">
        <v>185</v>
      </c>
    </row>
    <row r="151" spans="1:23" x14ac:dyDescent="0.35">
      <c r="A151" t="s">
        <v>190</v>
      </c>
      <c r="B151" t="s">
        <v>182</v>
      </c>
      <c r="G151" t="s">
        <v>186</v>
      </c>
      <c r="I151" t="s">
        <v>183</v>
      </c>
      <c r="M151" t="s">
        <v>150</v>
      </c>
      <c r="Q151" t="s">
        <v>185</v>
      </c>
      <c r="S151" t="s">
        <v>189</v>
      </c>
      <c r="W151" t="s">
        <v>185</v>
      </c>
    </row>
    <row r="152" spans="1:23" x14ac:dyDescent="0.35">
      <c r="A152" t="s">
        <v>190</v>
      </c>
      <c r="B152" t="s">
        <v>182</v>
      </c>
      <c r="G152" t="s">
        <v>186</v>
      </c>
      <c r="M152" t="s">
        <v>150</v>
      </c>
      <c r="P152" t="s">
        <v>184</v>
      </c>
      <c r="S152" t="s">
        <v>189</v>
      </c>
      <c r="W152" t="s">
        <v>185</v>
      </c>
    </row>
    <row r="153" spans="1:23" x14ac:dyDescent="0.35">
      <c r="G153" t="s">
        <v>186</v>
      </c>
      <c r="M153" t="s">
        <v>150</v>
      </c>
      <c r="Q153" t="s">
        <v>185</v>
      </c>
      <c r="S153" t="s">
        <v>189</v>
      </c>
      <c r="W153" t="s">
        <v>185</v>
      </c>
    </row>
    <row r="154" spans="1:23" x14ac:dyDescent="0.35">
      <c r="G154" t="s">
        <v>186</v>
      </c>
      <c r="M154" t="s">
        <v>150</v>
      </c>
      <c r="S154" t="s">
        <v>189</v>
      </c>
      <c r="W154" t="s">
        <v>185</v>
      </c>
    </row>
    <row r="155" spans="1:23" x14ac:dyDescent="0.35">
      <c r="M155" t="s">
        <v>150</v>
      </c>
      <c r="S155" t="s">
        <v>189</v>
      </c>
      <c r="W155" t="s">
        <v>185</v>
      </c>
    </row>
    <row r="157" spans="1:23" x14ac:dyDescent="0.35">
      <c r="B157" t="s">
        <v>182</v>
      </c>
      <c r="C157" t="s">
        <v>183</v>
      </c>
      <c r="D157" t="s">
        <v>184</v>
      </c>
      <c r="E157" t="s">
        <v>185</v>
      </c>
      <c r="H157" t="s">
        <v>182</v>
      </c>
      <c r="I157" t="s">
        <v>183</v>
      </c>
      <c r="J157" t="s">
        <v>184</v>
      </c>
      <c r="K157" t="s">
        <v>185</v>
      </c>
      <c r="N157" t="s">
        <v>182</v>
      </c>
      <c r="O157" t="s">
        <v>183</v>
      </c>
      <c r="P157" t="s">
        <v>184</v>
      </c>
      <c r="Q157" t="s">
        <v>185</v>
      </c>
      <c r="T157" t="s">
        <v>182</v>
      </c>
      <c r="U157" t="s">
        <v>183</v>
      </c>
      <c r="V157" t="s">
        <v>184</v>
      </c>
      <c r="W157" t="s">
        <v>185</v>
      </c>
    </row>
    <row r="158" spans="1:23" x14ac:dyDescent="0.35">
      <c r="A158" t="s">
        <v>159</v>
      </c>
    </row>
    <row r="159" spans="1:23" x14ac:dyDescent="0.35">
      <c r="A159" t="s">
        <v>150</v>
      </c>
      <c r="D159" t="s">
        <v>184</v>
      </c>
      <c r="G159" t="s">
        <v>190</v>
      </c>
      <c r="H159" t="s">
        <v>182</v>
      </c>
      <c r="M159" t="s">
        <v>189</v>
      </c>
      <c r="P159" t="s">
        <v>184</v>
      </c>
      <c r="S159" t="s">
        <v>186</v>
      </c>
      <c r="U159" t="s">
        <v>183</v>
      </c>
    </row>
    <row r="160" spans="1:23" x14ac:dyDescent="0.35">
      <c r="A160" t="s">
        <v>150</v>
      </c>
      <c r="D160" t="s">
        <v>184</v>
      </c>
      <c r="G160" t="s">
        <v>190</v>
      </c>
      <c r="H160" t="s">
        <v>182</v>
      </c>
      <c r="M160" t="s">
        <v>189</v>
      </c>
      <c r="P160" t="s">
        <v>184</v>
      </c>
      <c r="S160" t="s">
        <v>186</v>
      </c>
      <c r="U160" t="s">
        <v>183</v>
      </c>
    </row>
    <row r="161" spans="1:21" x14ac:dyDescent="0.35">
      <c r="A161" t="s">
        <v>150</v>
      </c>
      <c r="D161" t="s">
        <v>184</v>
      </c>
      <c r="G161" t="s">
        <v>190</v>
      </c>
      <c r="H161" t="s">
        <v>182</v>
      </c>
      <c r="M161" t="s">
        <v>189</v>
      </c>
      <c r="Q161" t="s">
        <v>185</v>
      </c>
      <c r="S161" t="s">
        <v>186</v>
      </c>
      <c r="T161" t="s">
        <v>182</v>
      </c>
    </row>
    <row r="162" spans="1:21" x14ac:dyDescent="0.35">
      <c r="A162" t="s">
        <v>150</v>
      </c>
      <c r="C162" t="s">
        <v>183</v>
      </c>
      <c r="G162" t="s">
        <v>190</v>
      </c>
      <c r="H162" t="s">
        <v>182</v>
      </c>
      <c r="M162" t="s">
        <v>189</v>
      </c>
      <c r="Q162" t="s">
        <v>185</v>
      </c>
      <c r="S162" t="s">
        <v>186</v>
      </c>
      <c r="U162" t="s">
        <v>183</v>
      </c>
    </row>
    <row r="163" spans="1:21" x14ac:dyDescent="0.35">
      <c r="A163" t="s">
        <v>150</v>
      </c>
      <c r="D163" t="s">
        <v>184</v>
      </c>
      <c r="G163" t="s">
        <v>190</v>
      </c>
      <c r="H163" t="s">
        <v>182</v>
      </c>
      <c r="M163" t="s">
        <v>189</v>
      </c>
      <c r="Q163" t="s">
        <v>185</v>
      </c>
      <c r="S163" t="s">
        <v>186</v>
      </c>
      <c r="U163" t="s">
        <v>183</v>
      </c>
    </row>
    <row r="164" spans="1:21" x14ac:dyDescent="0.35">
      <c r="A164" t="s">
        <v>150</v>
      </c>
      <c r="E164" t="s">
        <v>185</v>
      </c>
      <c r="G164" t="s">
        <v>190</v>
      </c>
      <c r="H164" t="s">
        <v>182</v>
      </c>
      <c r="M164" t="s">
        <v>189</v>
      </c>
      <c r="Q164" t="s">
        <v>185</v>
      </c>
      <c r="S164" t="s">
        <v>186</v>
      </c>
      <c r="U164" t="s">
        <v>183</v>
      </c>
    </row>
    <row r="165" spans="1:21" x14ac:dyDescent="0.35">
      <c r="A165" t="s">
        <v>150</v>
      </c>
      <c r="E165" t="s">
        <v>185</v>
      </c>
      <c r="G165" t="s">
        <v>190</v>
      </c>
      <c r="H165" t="s">
        <v>182</v>
      </c>
      <c r="M165" t="s">
        <v>189</v>
      </c>
      <c r="P165" t="s">
        <v>184</v>
      </c>
      <c r="S165" t="s">
        <v>186</v>
      </c>
      <c r="U165" t="s">
        <v>183</v>
      </c>
    </row>
    <row r="166" spans="1:21" x14ac:dyDescent="0.35">
      <c r="A166" t="s">
        <v>150</v>
      </c>
      <c r="D166" t="s">
        <v>184</v>
      </c>
      <c r="G166" t="s">
        <v>190</v>
      </c>
      <c r="H166" t="s">
        <v>182</v>
      </c>
      <c r="M166" t="s">
        <v>189</v>
      </c>
      <c r="Q166" t="s">
        <v>185</v>
      </c>
      <c r="S166" t="s">
        <v>186</v>
      </c>
      <c r="U166" t="s">
        <v>183</v>
      </c>
    </row>
    <row r="167" spans="1:21" x14ac:dyDescent="0.35">
      <c r="A167" t="s">
        <v>150</v>
      </c>
      <c r="D167" t="s">
        <v>184</v>
      </c>
      <c r="G167" t="s">
        <v>190</v>
      </c>
      <c r="H167" t="s">
        <v>182</v>
      </c>
      <c r="M167" t="s">
        <v>189</v>
      </c>
      <c r="Q167" t="s">
        <v>185</v>
      </c>
      <c r="S167" t="s">
        <v>186</v>
      </c>
      <c r="U167" t="s">
        <v>183</v>
      </c>
    </row>
    <row r="168" spans="1:21" x14ac:dyDescent="0.35">
      <c r="A168" t="s">
        <v>150</v>
      </c>
      <c r="D168" t="s">
        <v>184</v>
      </c>
      <c r="G168" t="s">
        <v>190</v>
      </c>
      <c r="H168" t="s">
        <v>182</v>
      </c>
      <c r="M168" t="s">
        <v>189</v>
      </c>
      <c r="Q168" t="s">
        <v>185</v>
      </c>
      <c r="S168" t="s">
        <v>186</v>
      </c>
      <c r="U168" t="s">
        <v>183</v>
      </c>
    </row>
    <row r="169" spans="1:21" x14ac:dyDescent="0.35">
      <c r="A169" t="s">
        <v>150</v>
      </c>
      <c r="D169" t="s">
        <v>184</v>
      </c>
      <c r="G169" t="s">
        <v>190</v>
      </c>
      <c r="H169" t="s">
        <v>182</v>
      </c>
      <c r="M169" t="s">
        <v>189</v>
      </c>
      <c r="P169" t="s">
        <v>184</v>
      </c>
      <c r="S169" t="s">
        <v>186</v>
      </c>
      <c r="T169" t="s">
        <v>182</v>
      </c>
    </row>
    <row r="170" spans="1:21" x14ac:dyDescent="0.35">
      <c r="A170" t="s">
        <v>150</v>
      </c>
      <c r="D170" t="s">
        <v>184</v>
      </c>
      <c r="G170" t="s">
        <v>190</v>
      </c>
      <c r="H170" t="s">
        <v>182</v>
      </c>
      <c r="M170" t="s">
        <v>189</v>
      </c>
      <c r="Q170" t="s">
        <v>185</v>
      </c>
      <c r="S170" t="s">
        <v>186</v>
      </c>
      <c r="T170" t="s">
        <v>182</v>
      </c>
    </row>
    <row r="171" spans="1:21" x14ac:dyDescent="0.35">
      <c r="A171" t="s">
        <v>150</v>
      </c>
      <c r="E171" t="s">
        <v>185</v>
      </c>
      <c r="G171" t="s">
        <v>190</v>
      </c>
      <c r="H171" t="s">
        <v>182</v>
      </c>
      <c r="M171" t="s">
        <v>189</v>
      </c>
      <c r="P171" t="s">
        <v>184</v>
      </c>
      <c r="S171" t="s">
        <v>186</v>
      </c>
      <c r="U171" t="s">
        <v>183</v>
      </c>
    </row>
    <row r="172" spans="1:21" x14ac:dyDescent="0.35">
      <c r="A172" t="s">
        <v>150</v>
      </c>
      <c r="D172" t="s">
        <v>184</v>
      </c>
      <c r="G172" t="s">
        <v>190</v>
      </c>
      <c r="H172" t="s">
        <v>182</v>
      </c>
      <c r="M172" t="s">
        <v>189</v>
      </c>
      <c r="P172" t="s">
        <v>184</v>
      </c>
      <c r="S172" t="s">
        <v>186</v>
      </c>
      <c r="U172" t="s">
        <v>183</v>
      </c>
    </row>
    <row r="173" spans="1:21" x14ac:dyDescent="0.35">
      <c r="A173" t="s">
        <v>150</v>
      </c>
      <c r="E173" t="s">
        <v>185</v>
      </c>
      <c r="G173" t="s">
        <v>190</v>
      </c>
      <c r="H173" t="s">
        <v>182</v>
      </c>
      <c r="M173" t="s">
        <v>189</v>
      </c>
      <c r="Q173" t="s">
        <v>185</v>
      </c>
      <c r="S173" t="s">
        <v>186</v>
      </c>
      <c r="U173" t="s">
        <v>183</v>
      </c>
    </row>
    <row r="174" spans="1:21" x14ac:dyDescent="0.35">
      <c r="A174" t="s">
        <v>150</v>
      </c>
      <c r="E174" t="s">
        <v>185</v>
      </c>
      <c r="G174" t="s">
        <v>190</v>
      </c>
      <c r="H174" t="s">
        <v>182</v>
      </c>
      <c r="M174" t="s">
        <v>189</v>
      </c>
      <c r="P174" t="s">
        <v>184</v>
      </c>
      <c r="S174" t="s">
        <v>186</v>
      </c>
      <c r="U174" t="s">
        <v>183</v>
      </c>
    </row>
    <row r="175" spans="1:21" x14ac:dyDescent="0.35">
      <c r="A175" t="s">
        <v>150</v>
      </c>
      <c r="D175" t="s">
        <v>184</v>
      </c>
      <c r="G175" t="s">
        <v>190</v>
      </c>
      <c r="H175" t="s">
        <v>182</v>
      </c>
      <c r="M175" t="s">
        <v>189</v>
      </c>
      <c r="Q175" t="s">
        <v>185</v>
      </c>
      <c r="S175" t="s">
        <v>186</v>
      </c>
      <c r="T175" t="s">
        <v>182</v>
      </c>
    </row>
    <row r="176" spans="1:21" x14ac:dyDescent="0.35">
      <c r="A176" t="s">
        <v>150</v>
      </c>
      <c r="E176" t="s">
        <v>185</v>
      </c>
      <c r="G176" t="s">
        <v>190</v>
      </c>
      <c r="H176" t="s">
        <v>182</v>
      </c>
      <c r="M176" t="s">
        <v>189</v>
      </c>
      <c r="P176" t="s">
        <v>184</v>
      </c>
      <c r="S176" t="s">
        <v>186</v>
      </c>
      <c r="U176" t="s">
        <v>183</v>
      </c>
    </row>
    <row r="177" spans="1:21" x14ac:dyDescent="0.35">
      <c r="A177" t="s">
        <v>150</v>
      </c>
      <c r="E177" t="s">
        <v>185</v>
      </c>
      <c r="G177" t="s">
        <v>190</v>
      </c>
      <c r="H177" t="s">
        <v>182</v>
      </c>
      <c r="M177" t="s">
        <v>189</v>
      </c>
      <c r="Q177" t="s">
        <v>185</v>
      </c>
      <c r="S177" t="s">
        <v>186</v>
      </c>
      <c r="U177" t="s">
        <v>183</v>
      </c>
    </row>
    <row r="178" spans="1:21" x14ac:dyDescent="0.35">
      <c r="A178" t="s">
        <v>150</v>
      </c>
      <c r="D178" t="s">
        <v>184</v>
      </c>
      <c r="G178" t="s">
        <v>190</v>
      </c>
      <c r="H178" t="s">
        <v>182</v>
      </c>
      <c r="M178" t="s">
        <v>189</v>
      </c>
      <c r="Q178" t="s">
        <v>185</v>
      </c>
      <c r="S178" t="s">
        <v>186</v>
      </c>
      <c r="U178" t="s">
        <v>183</v>
      </c>
    </row>
    <row r="179" spans="1:21" x14ac:dyDescent="0.35">
      <c r="A179" t="s">
        <v>150</v>
      </c>
      <c r="E179" t="s">
        <v>185</v>
      </c>
      <c r="G179" t="s">
        <v>190</v>
      </c>
      <c r="H179" t="s">
        <v>182</v>
      </c>
      <c r="M179" t="s">
        <v>189</v>
      </c>
      <c r="Q179" t="s">
        <v>185</v>
      </c>
      <c r="S179" t="s">
        <v>186</v>
      </c>
      <c r="U179" t="s">
        <v>183</v>
      </c>
    </row>
    <row r="180" spans="1:21" x14ac:dyDescent="0.35">
      <c r="A180" t="s">
        <v>150</v>
      </c>
      <c r="E180" t="s">
        <v>185</v>
      </c>
      <c r="G180" t="s">
        <v>190</v>
      </c>
      <c r="H180" t="s">
        <v>182</v>
      </c>
      <c r="M180" t="s">
        <v>189</v>
      </c>
      <c r="Q180" t="s">
        <v>185</v>
      </c>
      <c r="S180" t="s">
        <v>186</v>
      </c>
      <c r="T180" t="s">
        <v>182</v>
      </c>
    </row>
    <row r="181" spans="1:21" x14ac:dyDescent="0.35">
      <c r="A181" t="s">
        <v>150</v>
      </c>
      <c r="E181" t="s">
        <v>185</v>
      </c>
      <c r="G181" t="s">
        <v>190</v>
      </c>
      <c r="H181" t="s">
        <v>182</v>
      </c>
      <c r="M181" t="s">
        <v>189</v>
      </c>
      <c r="Q181" t="s">
        <v>185</v>
      </c>
      <c r="S181" t="s">
        <v>186</v>
      </c>
      <c r="T181" t="s">
        <v>182</v>
      </c>
    </row>
    <row r="182" spans="1:21" x14ac:dyDescent="0.35">
      <c r="A182" t="s">
        <v>150</v>
      </c>
      <c r="E182" t="s">
        <v>185</v>
      </c>
      <c r="G182" t="s">
        <v>190</v>
      </c>
      <c r="H182" t="s">
        <v>182</v>
      </c>
      <c r="M182" t="s">
        <v>189</v>
      </c>
      <c r="P182" t="s">
        <v>184</v>
      </c>
      <c r="S182" t="s">
        <v>186</v>
      </c>
      <c r="T182" t="s">
        <v>182</v>
      </c>
    </row>
    <row r="183" spans="1:21" x14ac:dyDescent="0.35">
      <c r="A183" t="s">
        <v>150</v>
      </c>
      <c r="E183" t="s">
        <v>185</v>
      </c>
      <c r="G183" t="s">
        <v>190</v>
      </c>
      <c r="H183" t="s">
        <v>182</v>
      </c>
      <c r="M183" t="s">
        <v>189</v>
      </c>
      <c r="Q183" t="s">
        <v>185</v>
      </c>
      <c r="S183" t="s">
        <v>186</v>
      </c>
      <c r="U183" t="s">
        <v>183</v>
      </c>
    </row>
    <row r="184" spans="1:21" x14ac:dyDescent="0.35">
      <c r="A184" t="s">
        <v>150</v>
      </c>
      <c r="E184" t="s">
        <v>185</v>
      </c>
      <c r="G184" t="s">
        <v>190</v>
      </c>
      <c r="H184" t="s">
        <v>182</v>
      </c>
      <c r="M184" t="s">
        <v>189</v>
      </c>
      <c r="Q184" t="s">
        <v>185</v>
      </c>
      <c r="S184" t="s">
        <v>186</v>
      </c>
      <c r="U184" t="s">
        <v>183</v>
      </c>
    </row>
    <row r="185" spans="1:21" x14ac:dyDescent="0.35">
      <c r="A185" t="s">
        <v>150</v>
      </c>
      <c r="B185" t="s">
        <v>215</v>
      </c>
      <c r="E185" t="s">
        <v>185</v>
      </c>
      <c r="G185" t="s">
        <v>190</v>
      </c>
      <c r="H185" t="s">
        <v>182</v>
      </c>
      <c r="S185" t="s">
        <v>186</v>
      </c>
    </row>
    <row r="186" spans="1:21" x14ac:dyDescent="0.35">
      <c r="A186" t="s">
        <v>150</v>
      </c>
      <c r="B186" t="s">
        <v>216</v>
      </c>
      <c r="G186" t="s">
        <v>190</v>
      </c>
      <c r="H186" t="s">
        <v>182</v>
      </c>
    </row>
    <row r="191" spans="1:21" x14ac:dyDescent="0.35">
      <c r="A191" s="6" t="s">
        <v>198</v>
      </c>
    </row>
    <row r="193" spans="1:22" x14ac:dyDescent="0.35">
      <c r="A193" s="12" t="s">
        <v>218</v>
      </c>
    </row>
    <row r="194" spans="1:22" x14ac:dyDescent="0.35">
      <c r="B194" t="s">
        <v>182</v>
      </c>
      <c r="C194" t="s">
        <v>183</v>
      </c>
      <c r="D194" t="s">
        <v>184</v>
      </c>
      <c r="E194" t="s">
        <v>185</v>
      </c>
      <c r="H194" t="s">
        <v>182</v>
      </c>
      <c r="I194" t="s">
        <v>183</v>
      </c>
      <c r="J194" t="s">
        <v>184</v>
      </c>
      <c r="K194" t="s">
        <v>185</v>
      </c>
      <c r="N194" t="s">
        <v>182</v>
      </c>
      <c r="O194" t="s">
        <v>183</v>
      </c>
      <c r="P194" t="s">
        <v>184</v>
      </c>
      <c r="Q194" t="s">
        <v>185</v>
      </c>
      <c r="T194" t="s">
        <v>182</v>
      </c>
      <c r="U194" t="s">
        <v>183</v>
      </c>
      <c r="V194" t="s">
        <v>184</v>
      </c>
    </row>
    <row r="195" spans="1:22" x14ac:dyDescent="0.35">
      <c r="A195" t="s">
        <v>155</v>
      </c>
    </row>
    <row r="196" spans="1:22" x14ac:dyDescent="0.35">
      <c r="A196" t="s">
        <v>150</v>
      </c>
      <c r="D196" t="s">
        <v>184</v>
      </c>
      <c r="G196" t="s">
        <v>219</v>
      </c>
      <c r="I196" t="s">
        <v>183</v>
      </c>
      <c r="M196" t="s">
        <v>190</v>
      </c>
      <c r="N196" t="s">
        <v>182</v>
      </c>
      <c r="S196" t="s">
        <v>189</v>
      </c>
      <c r="V196" t="s">
        <v>184</v>
      </c>
    </row>
    <row r="197" spans="1:22" x14ac:dyDescent="0.35">
      <c r="A197" t="s">
        <v>150</v>
      </c>
      <c r="D197" t="s">
        <v>184</v>
      </c>
      <c r="G197" t="s">
        <v>219</v>
      </c>
      <c r="I197" t="s">
        <v>183</v>
      </c>
      <c r="M197" t="s">
        <v>190</v>
      </c>
      <c r="N197" t="s">
        <v>182</v>
      </c>
      <c r="S197" t="s">
        <v>189</v>
      </c>
    </row>
    <row r="198" spans="1:22" x14ac:dyDescent="0.35">
      <c r="A198" t="s">
        <v>150</v>
      </c>
      <c r="D198" t="s">
        <v>184</v>
      </c>
      <c r="G198" t="s">
        <v>219</v>
      </c>
      <c r="H198" t="s">
        <v>182</v>
      </c>
      <c r="M198" t="s">
        <v>190</v>
      </c>
      <c r="N198" t="s">
        <v>182</v>
      </c>
      <c r="S198" t="s">
        <v>189</v>
      </c>
    </row>
    <row r="199" spans="1:22" x14ac:dyDescent="0.35">
      <c r="A199" t="s">
        <v>150</v>
      </c>
      <c r="D199" t="s">
        <v>184</v>
      </c>
      <c r="G199" t="s">
        <v>219</v>
      </c>
      <c r="H199" t="s">
        <v>182</v>
      </c>
      <c r="M199" t="s">
        <v>190</v>
      </c>
      <c r="N199" t="s">
        <v>182</v>
      </c>
      <c r="S199" t="s">
        <v>189</v>
      </c>
    </row>
    <row r="200" spans="1:22" x14ac:dyDescent="0.35">
      <c r="A200" t="s">
        <v>150</v>
      </c>
      <c r="D200" t="s">
        <v>184</v>
      </c>
      <c r="G200" t="s">
        <v>219</v>
      </c>
      <c r="I200" t="s">
        <v>183</v>
      </c>
      <c r="M200" t="s">
        <v>190</v>
      </c>
      <c r="N200" t="s">
        <v>182</v>
      </c>
      <c r="S200" t="s">
        <v>189</v>
      </c>
    </row>
    <row r="201" spans="1:22" x14ac:dyDescent="0.35">
      <c r="A201" t="s">
        <v>150</v>
      </c>
      <c r="B201" t="s">
        <v>182</v>
      </c>
      <c r="G201" t="s">
        <v>219</v>
      </c>
      <c r="I201" t="s">
        <v>183</v>
      </c>
      <c r="M201" t="s">
        <v>190</v>
      </c>
      <c r="N201" t="s">
        <v>182</v>
      </c>
      <c r="S201" t="s">
        <v>189</v>
      </c>
    </row>
    <row r="202" spans="1:22" x14ac:dyDescent="0.35">
      <c r="A202" t="s">
        <v>150</v>
      </c>
      <c r="D202" t="s">
        <v>184</v>
      </c>
      <c r="G202" t="s">
        <v>219</v>
      </c>
      <c r="H202" t="s">
        <v>182</v>
      </c>
      <c r="M202" t="s">
        <v>190</v>
      </c>
      <c r="N202" t="s">
        <v>182</v>
      </c>
      <c r="S202" t="s">
        <v>189</v>
      </c>
    </row>
    <row r="203" spans="1:22" x14ac:dyDescent="0.35">
      <c r="A203" t="s">
        <v>150</v>
      </c>
      <c r="E203" t="s">
        <v>185</v>
      </c>
      <c r="G203" t="s">
        <v>219</v>
      </c>
      <c r="I203" t="s">
        <v>183</v>
      </c>
      <c r="M203" t="s">
        <v>190</v>
      </c>
      <c r="N203" t="s">
        <v>182</v>
      </c>
      <c r="S203" t="s">
        <v>189</v>
      </c>
    </row>
    <row r="204" spans="1:22" x14ac:dyDescent="0.35">
      <c r="A204" t="s">
        <v>150</v>
      </c>
      <c r="D204" t="s">
        <v>184</v>
      </c>
      <c r="G204" t="s">
        <v>219</v>
      </c>
      <c r="H204" t="s">
        <v>182</v>
      </c>
      <c r="M204" t="s">
        <v>190</v>
      </c>
      <c r="N204" t="s">
        <v>182</v>
      </c>
      <c r="S204" t="s">
        <v>189</v>
      </c>
      <c r="V204" t="s">
        <v>184</v>
      </c>
    </row>
    <row r="205" spans="1:22" x14ac:dyDescent="0.35">
      <c r="A205" t="s">
        <v>150</v>
      </c>
      <c r="D205" t="s">
        <v>184</v>
      </c>
      <c r="G205" t="s">
        <v>219</v>
      </c>
      <c r="H205" t="s">
        <v>182</v>
      </c>
      <c r="M205" t="s">
        <v>190</v>
      </c>
      <c r="N205" t="s">
        <v>182</v>
      </c>
      <c r="S205" t="s">
        <v>189</v>
      </c>
    </row>
    <row r="206" spans="1:22" x14ac:dyDescent="0.35">
      <c r="A206" t="s">
        <v>150</v>
      </c>
      <c r="E206" t="s">
        <v>185</v>
      </c>
      <c r="G206" t="s">
        <v>219</v>
      </c>
      <c r="H206" t="s">
        <v>182</v>
      </c>
      <c r="M206" t="s">
        <v>190</v>
      </c>
      <c r="N206" t="s">
        <v>182</v>
      </c>
      <c r="S206" t="s">
        <v>189</v>
      </c>
    </row>
    <row r="207" spans="1:22" x14ac:dyDescent="0.35">
      <c r="A207" t="s">
        <v>150</v>
      </c>
      <c r="E207" t="s">
        <v>185</v>
      </c>
      <c r="G207" t="s">
        <v>219</v>
      </c>
      <c r="I207" t="s">
        <v>183</v>
      </c>
      <c r="M207" t="s">
        <v>190</v>
      </c>
      <c r="N207" t="s">
        <v>182</v>
      </c>
      <c r="S207" t="s">
        <v>189</v>
      </c>
    </row>
    <row r="208" spans="1:22" x14ac:dyDescent="0.35">
      <c r="A208" t="s">
        <v>150</v>
      </c>
      <c r="D208" t="s">
        <v>184</v>
      </c>
      <c r="G208" t="s">
        <v>219</v>
      </c>
      <c r="I208" t="s">
        <v>183</v>
      </c>
      <c r="M208" t="s">
        <v>190</v>
      </c>
      <c r="N208" t="s">
        <v>182</v>
      </c>
      <c r="S208" t="s">
        <v>189</v>
      </c>
    </row>
    <row r="209" spans="1:22" x14ac:dyDescent="0.35">
      <c r="A209" t="s">
        <v>150</v>
      </c>
      <c r="D209" t="s">
        <v>184</v>
      </c>
      <c r="G209" t="s">
        <v>219</v>
      </c>
      <c r="I209" t="s">
        <v>183</v>
      </c>
      <c r="M209" t="s">
        <v>190</v>
      </c>
      <c r="O209" t="s">
        <v>183</v>
      </c>
      <c r="S209" t="s">
        <v>189</v>
      </c>
    </row>
    <row r="210" spans="1:22" x14ac:dyDescent="0.35">
      <c r="A210" t="s">
        <v>150</v>
      </c>
      <c r="E210" t="s">
        <v>185</v>
      </c>
      <c r="G210" t="s">
        <v>219</v>
      </c>
      <c r="H210" t="s">
        <v>182</v>
      </c>
      <c r="M210" t="s">
        <v>190</v>
      </c>
      <c r="N210" t="s">
        <v>182</v>
      </c>
      <c r="S210" t="s">
        <v>189</v>
      </c>
      <c r="V210" t="s">
        <v>184</v>
      </c>
    </row>
    <row r="211" spans="1:22" x14ac:dyDescent="0.35">
      <c r="A211" t="s">
        <v>150</v>
      </c>
      <c r="E211" t="s">
        <v>185</v>
      </c>
      <c r="G211" t="s">
        <v>219</v>
      </c>
      <c r="I211" t="s">
        <v>183</v>
      </c>
      <c r="M211" t="s">
        <v>190</v>
      </c>
      <c r="N211" t="s">
        <v>182</v>
      </c>
      <c r="S211" t="s">
        <v>189</v>
      </c>
      <c r="V211" t="s">
        <v>184</v>
      </c>
    </row>
    <row r="212" spans="1:22" x14ac:dyDescent="0.35">
      <c r="A212" t="s">
        <v>150</v>
      </c>
      <c r="E212" t="s">
        <v>185</v>
      </c>
      <c r="G212" t="s">
        <v>219</v>
      </c>
      <c r="I212" t="s">
        <v>183</v>
      </c>
      <c r="M212" t="s">
        <v>190</v>
      </c>
      <c r="N212" t="s">
        <v>182</v>
      </c>
      <c r="S212" t="s">
        <v>189</v>
      </c>
    </row>
    <row r="213" spans="1:22" x14ac:dyDescent="0.35">
      <c r="A213" t="s">
        <v>150</v>
      </c>
      <c r="D213" t="s">
        <v>184</v>
      </c>
      <c r="G213" t="s">
        <v>219</v>
      </c>
      <c r="H213" t="s">
        <v>182</v>
      </c>
      <c r="M213" t="s">
        <v>190</v>
      </c>
      <c r="N213" t="s">
        <v>182</v>
      </c>
      <c r="S213" t="s">
        <v>189</v>
      </c>
    </row>
    <row r="214" spans="1:22" x14ac:dyDescent="0.35">
      <c r="A214" t="s">
        <v>150</v>
      </c>
      <c r="D214" t="s">
        <v>184</v>
      </c>
      <c r="G214" t="s">
        <v>219</v>
      </c>
      <c r="H214" t="s">
        <v>182</v>
      </c>
      <c r="M214" t="s">
        <v>190</v>
      </c>
      <c r="N214" t="s">
        <v>182</v>
      </c>
      <c r="S214" t="s">
        <v>189</v>
      </c>
    </row>
    <row r="215" spans="1:22" x14ac:dyDescent="0.35">
      <c r="A215" t="s">
        <v>150</v>
      </c>
      <c r="E215" t="s">
        <v>185</v>
      </c>
      <c r="G215" t="s">
        <v>219</v>
      </c>
      <c r="I215" t="s">
        <v>183</v>
      </c>
      <c r="M215" t="s">
        <v>190</v>
      </c>
      <c r="N215" t="s">
        <v>182</v>
      </c>
      <c r="S215" t="s">
        <v>189</v>
      </c>
    </row>
    <row r="216" spans="1:22" x14ac:dyDescent="0.35">
      <c r="A216" t="s">
        <v>150</v>
      </c>
      <c r="D216" t="s">
        <v>184</v>
      </c>
      <c r="G216" t="s">
        <v>219</v>
      </c>
      <c r="H216" t="s">
        <v>182</v>
      </c>
      <c r="M216" t="s">
        <v>190</v>
      </c>
      <c r="N216" t="s">
        <v>182</v>
      </c>
      <c r="S216" t="s">
        <v>189</v>
      </c>
    </row>
    <row r="217" spans="1:22" x14ac:dyDescent="0.35">
      <c r="A217" t="s">
        <v>150</v>
      </c>
      <c r="E217" t="s">
        <v>185</v>
      </c>
      <c r="G217" t="s">
        <v>219</v>
      </c>
      <c r="H217" t="s">
        <v>182</v>
      </c>
      <c r="M217" t="s">
        <v>190</v>
      </c>
      <c r="N217" t="s">
        <v>182</v>
      </c>
      <c r="S217" t="s">
        <v>189</v>
      </c>
    </row>
    <row r="218" spans="1:22" x14ac:dyDescent="0.35">
      <c r="A218" t="s">
        <v>150</v>
      </c>
      <c r="D218" t="s">
        <v>184</v>
      </c>
      <c r="G218" t="s">
        <v>219</v>
      </c>
      <c r="M218" t="s">
        <v>190</v>
      </c>
      <c r="S218" t="s">
        <v>189</v>
      </c>
    </row>
    <row r="219" spans="1:22" x14ac:dyDescent="0.35">
      <c r="A219" t="s">
        <v>150</v>
      </c>
      <c r="C219" t="s">
        <v>183</v>
      </c>
      <c r="S219" t="s">
        <v>189</v>
      </c>
    </row>
    <row r="220" spans="1:22" x14ac:dyDescent="0.35">
      <c r="A220" t="s">
        <v>150</v>
      </c>
      <c r="D220" t="s">
        <v>184</v>
      </c>
    </row>
    <row r="222" spans="1:22" x14ac:dyDescent="0.35">
      <c r="B222" t="s">
        <v>182</v>
      </c>
      <c r="C222" t="s">
        <v>183</v>
      </c>
      <c r="D222" t="s">
        <v>184</v>
      </c>
      <c r="E222" t="s">
        <v>185</v>
      </c>
      <c r="H222" t="s">
        <v>182</v>
      </c>
      <c r="I222" t="s">
        <v>183</v>
      </c>
      <c r="J222" t="s">
        <v>184</v>
      </c>
      <c r="K222" t="s">
        <v>185</v>
      </c>
      <c r="N222" t="s">
        <v>182</v>
      </c>
      <c r="O222" t="s">
        <v>183</v>
      </c>
      <c r="P222" t="s">
        <v>184</v>
      </c>
      <c r="Q222" t="s">
        <v>185</v>
      </c>
      <c r="T222" t="s">
        <v>182</v>
      </c>
      <c r="U222" t="s">
        <v>183</v>
      </c>
      <c r="V222" t="s">
        <v>184</v>
      </c>
    </row>
    <row r="223" spans="1:22" x14ac:dyDescent="0.35">
      <c r="A223" t="s">
        <v>158</v>
      </c>
    </row>
    <row r="224" spans="1:22" x14ac:dyDescent="0.35">
      <c r="A224" t="s">
        <v>190</v>
      </c>
      <c r="B224" t="s">
        <v>182</v>
      </c>
      <c r="G224" t="s">
        <v>189</v>
      </c>
      <c r="K224" t="s">
        <v>185</v>
      </c>
      <c r="M224" t="s">
        <v>220</v>
      </c>
      <c r="N224" t="s">
        <v>182</v>
      </c>
      <c r="S224" t="s">
        <v>150</v>
      </c>
      <c r="V224" t="s">
        <v>184</v>
      </c>
    </row>
    <row r="225" spans="1:22" x14ac:dyDescent="0.35">
      <c r="A225" t="s">
        <v>190</v>
      </c>
      <c r="B225" t="s">
        <v>182</v>
      </c>
      <c r="G225" t="s">
        <v>189</v>
      </c>
      <c r="J225" t="s">
        <v>184</v>
      </c>
      <c r="M225" t="s">
        <v>220</v>
      </c>
      <c r="N225" t="s">
        <v>182</v>
      </c>
      <c r="S225" t="s">
        <v>150</v>
      </c>
      <c r="V225" t="s">
        <v>184</v>
      </c>
    </row>
    <row r="226" spans="1:22" x14ac:dyDescent="0.35">
      <c r="A226" t="s">
        <v>190</v>
      </c>
      <c r="B226" t="s">
        <v>182</v>
      </c>
      <c r="G226" t="s">
        <v>189</v>
      </c>
      <c r="J226" t="s">
        <v>184</v>
      </c>
      <c r="M226" t="s">
        <v>220</v>
      </c>
      <c r="N226" t="s">
        <v>182</v>
      </c>
      <c r="S226" t="s">
        <v>150</v>
      </c>
    </row>
    <row r="227" spans="1:22" x14ac:dyDescent="0.35">
      <c r="A227" t="s">
        <v>190</v>
      </c>
      <c r="B227" t="s">
        <v>182</v>
      </c>
      <c r="G227" t="s">
        <v>189</v>
      </c>
      <c r="K227" t="s">
        <v>185</v>
      </c>
      <c r="M227" t="s">
        <v>220</v>
      </c>
      <c r="N227" t="s">
        <v>182</v>
      </c>
      <c r="S227" t="s">
        <v>150</v>
      </c>
      <c r="V227" t="s">
        <v>184</v>
      </c>
    </row>
    <row r="228" spans="1:22" x14ac:dyDescent="0.35">
      <c r="A228" t="s">
        <v>190</v>
      </c>
      <c r="B228" t="s">
        <v>182</v>
      </c>
      <c r="G228" t="s">
        <v>189</v>
      </c>
      <c r="K228" t="s">
        <v>185</v>
      </c>
      <c r="M228" t="s">
        <v>220</v>
      </c>
      <c r="O228" t="s">
        <v>183</v>
      </c>
      <c r="S228" t="s">
        <v>150</v>
      </c>
      <c r="V228" t="s">
        <v>184</v>
      </c>
    </row>
    <row r="229" spans="1:22" x14ac:dyDescent="0.35">
      <c r="A229" t="s">
        <v>190</v>
      </c>
      <c r="B229" t="s">
        <v>182</v>
      </c>
      <c r="G229" t="s">
        <v>189</v>
      </c>
      <c r="K229" t="s">
        <v>185</v>
      </c>
      <c r="M229" t="s">
        <v>220</v>
      </c>
      <c r="N229" t="s">
        <v>182</v>
      </c>
      <c r="S229" t="s">
        <v>150</v>
      </c>
      <c r="V229" t="s">
        <v>184</v>
      </c>
    </row>
    <row r="230" spans="1:22" x14ac:dyDescent="0.35">
      <c r="A230" t="s">
        <v>190</v>
      </c>
      <c r="B230" t="s">
        <v>182</v>
      </c>
      <c r="G230" t="s">
        <v>189</v>
      </c>
      <c r="K230" t="s">
        <v>185</v>
      </c>
      <c r="M230" t="s">
        <v>220</v>
      </c>
      <c r="O230" t="s">
        <v>183</v>
      </c>
      <c r="S230" t="s">
        <v>150</v>
      </c>
    </row>
    <row r="231" spans="1:22" x14ac:dyDescent="0.35">
      <c r="A231" t="s">
        <v>190</v>
      </c>
      <c r="B231" t="s">
        <v>182</v>
      </c>
      <c r="G231" t="s">
        <v>189</v>
      </c>
      <c r="K231" t="s">
        <v>185</v>
      </c>
      <c r="M231" t="s">
        <v>220</v>
      </c>
      <c r="N231" t="s">
        <v>182</v>
      </c>
      <c r="S231" t="s">
        <v>150</v>
      </c>
    </row>
    <row r="232" spans="1:22" x14ac:dyDescent="0.35">
      <c r="A232" t="s">
        <v>190</v>
      </c>
      <c r="B232" t="s">
        <v>182</v>
      </c>
      <c r="G232" t="s">
        <v>189</v>
      </c>
      <c r="K232" t="s">
        <v>185</v>
      </c>
      <c r="M232" t="s">
        <v>220</v>
      </c>
      <c r="O232" t="s">
        <v>183</v>
      </c>
      <c r="S232" t="s">
        <v>150</v>
      </c>
      <c r="V232" t="s">
        <v>184</v>
      </c>
    </row>
    <row r="233" spans="1:22" x14ac:dyDescent="0.35">
      <c r="A233" t="s">
        <v>190</v>
      </c>
      <c r="B233" t="s">
        <v>182</v>
      </c>
      <c r="G233" t="s">
        <v>189</v>
      </c>
      <c r="K233" t="s">
        <v>185</v>
      </c>
      <c r="M233" t="s">
        <v>220</v>
      </c>
      <c r="O233" t="s">
        <v>183</v>
      </c>
      <c r="S233" t="s">
        <v>150</v>
      </c>
    </row>
    <row r="234" spans="1:22" x14ac:dyDescent="0.35">
      <c r="A234" t="s">
        <v>190</v>
      </c>
      <c r="B234" t="s">
        <v>182</v>
      </c>
      <c r="G234" t="s">
        <v>189</v>
      </c>
      <c r="K234" t="s">
        <v>185</v>
      </c>
      <c r="M234" t="s">
        <v>220</v>
      </c>
      <c r="N234" t="s">
        <v>182</v>
      </c>
      <c r="S234" t="s">
        <v>150</v>
      </c>
    </row>
    <row r="235" spans="1:22" x14ac:dyDescent="0.35">
      <c r="A235" t="s">
        <v>190</v>
      </c>
      <c r="B235" t="s">
        <v>182</v>
      </c>
      <c r="G235" t="s">
        <v>189</v>
      </c>
      <c r="J235" t="s">
        <v>184</v>
      </c>
      <c r="M235" t="s">
        <v>220</v>
      </c>
      <c r="N235" t="s">
        <v>182</v>
      </c>
      <c r="S235" t="s">
        <v>150</v>
      </c>
      <c r="U235" t="s">
        <v>183</v>
      </c>
    </row>
    <row r="236" spans="1:22" x14ac:dyDescent="0.35">
      <c r="A236" t="s">
        <v>190</v>
      </c>
      <c r="B236" t="s">
        <v>182</v>
      </c>
      <c r="G236" t="s">
        <v>189</v>
      </c>
      <c r="K236" t="s">
        <v>185</v>
      </c>
      <c r="M236" t="s">
        <v>220</v>
      </c>
      <c r="N236" t="s">
        <v>182</v>
      </c>
      <c r="S236" t="s">
        <v>150</v>
      </c>
    </row>
    <row r="237" spans="1:22" x14ac:dyDescent="0.35">
      <c r="A237" t="s">
        <v>190</v>
      </c>
      <c r="B237" t="s">
        <v>182</v>
      </c>
      <c r="G237" t="s">
        <v>189</v>
      </c>
      <c r="K237" t="s">
        <v>185</v>
      </c>
      <c r="M237" t="s">
        <v>220</v>
      </c>
      <c r="N237" t="s">
        <v>182</v>
      </c>
      <c r="S237" t="s">
        <v>150</v>
      </c>
      <c r="V237" t="s">
        <v>184</v>
      </c>
    </row>
    <row r="238" spans="1:22" x14ac:dyDescent="0.35">
      <c r="A238" t="s">
        <v>190</v>
      </c>
      <c r="B238" t="s">
        <v>182</v>
      </c>
      <c r="G238" t="s">
        <v>189</v>
      </c>
      <c r="K238" t="s">
        <v>185</v>
      </c>
      <c r="M238" t="s">
        <v>220</v>
      </c>
      <c r="N238" t="s">
        <v>182</v>
      </c>
      <c r="S238" t="s">
        <v>150</v>
      </c>
    </row>
    <row r="239" spans="1:22" x14ac:dyDescent="0.35">
      <c r="A239" t="s">
        <v>190</v>
      </c>
      <c r="B239" t="s">
        <v>182</v>
      </c>
      <c r="G239" t="s">
        <v>189</v>
      </c>
      <c r="K239" t="s">
        <v>185</v>
      </c>
      <c r="M239" t="s">
        <v>220</v>
      </c>
      <c r="O239" t="s">
        <v>183</v>
      </c>
      <c r="S239" t="s">
        <v>150</v>
      </c>
    </row>
    <row r="240" spans="1:22" x14ac:dyDescent="0.35">
      <c r="A240" t="s">
        <v>190</v>
      </c>
      <c r="B240" t="s">
        <v>182</v>
      </c>
      <c r="G240" t="s">
        <v>189</v>
      </c>
      <c r="J240" t="s">
        <v>184</v>
      </c>
      <c r="M240" t="s">
        <v>220</v>
      </c>
      <c r="N240" t="s">
        <v>182</v>
      </c>
      <c r="S240" t="s">
        <v>150</v>
      </c>
    </row>
    <row r="241" spans="1:22" x14ac:dyDescent="0.35">
      <c r="A241" t="s">
        <v>190</v>
      </c>
      <c r="B241" t="s">
        <v>182</v>
      </c>
      <c r="G241" t="s">
        <v>189</v>
      </c>
      <c r="K241" t="s">
        <v>185</v>
      </c>
      <c r="M241" t="s">
        <v>220</v>
      </c>
      <c r="N241" t="s">
        <v>182</v>
      </c>
      <c r="S241" t="s">
        <v>150</v>
      </c>
    </row>
    <row r="242" spans="1:22" x14ac:dyDescent="0.35">
      <c r="A242" t="s">
        <v>190</v>
      </c>
      <c r="B242" t="s">
        <v>182</v>
      </c>
      <c r="G242" t="s">
        <v>189</v>
      </c>
      <c r="J242" t="s">
        <v>184</v>
      </c>
      <c r="M242" t="s">
        <v>220</v>
      </c>
      <c r="O242" t="s">
        <v>183</v>
      </c>
      <c r="S242" t="s">
        <v>150</v>
      </c>
    </row>
    <row r="243" spans="1:22" x14ac:dyDescent="0.35">
      <c r="A243" t="s">
        <v>190</v>
      </c>
      <c r="B243" t="s">
        <v>182</v>
      </c>
      <c r="G243" t="s">
        <v>189</v>
      </c>
      <c r="J243" t="s">
        <v>184</v>
      </c>
      <c r="M243" t="s">
        <v>220</v>
      </c>
      <c r="N243" t="s">
        <v>182</v>
      </c>
      <c r="S243" t="s">
        <v>150</v>
      </c>
      <c r="V243" t="s">
        <v>184</v>
      </c>
    </row>
    <row r="244" spans="1:22" x14ac:dyDescent="0.35">
      <c r="A244" t="s">
        <v>190</v>
      </c>
      <c r="B244" t="s">
        <v>182</v>
      </c>
      <c r="G244" t="s">
        <v>189</v>
      </c>
      <c r="K244" t="s">
        <v>185</v>
      </c>
      <c r="M244" t="s">
        <v>220</v>
      </c>
      <c r="N244" t="s">
        <v>182</v>
      </c>
      <c r="S244" t="s">
        <v>150</v>
      </c>
    </row>
    <row r="245" spans="1:22" x14ac:dyDescent="0.35">
      <c r="A245" t="s">
        <v>190</v>
      </c>
      <c r="B245" t="s">
        <v>182</v>
      </c>
      <c r="G245" t="s">
        <v>189</v>
      </c>
      <c r="I245" t="s">
        <v>183</v>
      </c>
      <c r="M245" t="s">
        <v>220</v>
      </c>
      <c r="N245" t="s">
        <v>182</v>
      </c>
      <c r="S245" t="s">
        <v>150</v>
      </c>
    </row>
    <row r="246" spans="1:22" x14ac:dyDescent="0.35">
      <c r="A246" t="s">
        <v>190</v>
      </c>
      <c r="B246" t="s">
        <v>182</v>
      </c>
      <c r="G246" t="s">
        <v>189</v>
      </c>
      <c r="J246" t="s">
        <v>184</v>
      </c>
      <c r="M246" t="s">
        <v>220</v>
      </c>
      <c r="N246" t="s">
        <v>182</v>
      </c>
      <c r="S246" t="s">
        <v>150</v>
      </c>
    </row>
    <row r="247" spans="1:22" x14ac:dyDescent="0.35">
      <c r="A247" t="s">
        <v>190</v>
      </c>
      <c r="B247" t="s">
        <v>182</v>
      </c>
      <c r="G247" t="s">
        <v>189</v>
      </c>
      <c r="J247" t="s">
        <v>184</v>
      </c>
      <c r="M247" t="s">
        <v>220</v>
      </c>
      <c r="N247" t="s">
        <v>182</v>
      </c>
      <c r="S247" t="s">
        <v>150</v>
      </c>
    </row>
    <row r="248" spans="1:22" x14ac:dyDescent="0.35">
      <c r="A248" t="s">
        <v>190</v>
      </c>
      <c r="G248" t="s">
        <v>189</v>
      </c>
      <c r="J248" t="s">
        <v>184</v>
      </c>
      <c r="K248" t="s">
        <v>185</v>
      </c>
      <c r="M248" t="s">
        <v>220</v>
      </c>
      <c r="N248" t="s">
        <v>182</v>
      </c>
    </row>
    <row r="249" spans="1:22" x14ac:dyDescent="0.35">
      <c r="G249" t="s">
        <v>189</v>
      </c>
      <c r="K249" t="s">
        <v>185</v>
      </c>
      <c r="M249" t="s">
        <v>220</v>
      </c>
      <c r="N249" t="s">
        <v>182</v>
      </c>
    </row>
    <row r="250" spans="1:22" x14ac:dyDescent="0.35">
      <c r="G250" t="s">
        <v>189</v>
      </c>
      <c r="K250" t="s">
        <v>185</v>
      </c>
      <c r="M250" t="s">
        <v>220</v>
      </c>
      <c r="N250" t="s">
        <v>182</v>
      </c>
    </row>
    <row r="251" spans="1:22" x14ac:dyDescent="0.35">
      <c r="G251" t="s">
        <v>189</v>
      </c>
      <c r="K251" t="s">
        <v>185</v>
      </c>
      <c r="M251" t="s">
        <v>220</v>
      </c>
      <c r="N251" t="s">
        <v>182</v>
      </c>
    </row>
    <row r="252" spans="1:22" x14ac:dyDescent="0.35">
      <c r="G252" t="s">
        <v>189</v>
      </c>
      <c r="K252" t="s">
        <v>185</v>
      </c>
      <c r="M252" t="s">
        <v>220</v>
      </c>
      <c r="N252" t="s">
        <v>182</v>
      </c>
    </row>
    <row r="253" spans="1:22" x14ac:dyDescent="0.35">
      <c r="M253" t="s">
        <v>220</v>
      </c>
      <c r="N253" t="s">
        <v>182</v>
      </c>
    </row>
    <row r="254" spans="1:22" x14ac:dyDescent="0.35">
      <c r="M254" t="s">
        <v>220</v>
      </c>
      <c r="N254" t="s">
        <v>182</v>
      </c>
    </row>
    <row r="255" spans="1:22" x14ac:dyDescent="0.35">
      <c r="M255" t="s">
        <v>220</v>
      </c>
      <c r="N255" t="s">
        <v>182</v>
      </c>
    </row>
    <row r="256" spans="1:22" x14ac:dyDescent="0.35">
      <c r="B256" t="s">
        <v>182</v>
      </c>
      <c r="C256" t="s">
        <v>183</v>
      </c>
      <c r="D256" t="s">
        <v>184</v>
      </c>
      <c r="E256" t="s">
        <v>185</v>
      </c>
      <c r="H256" t="s">
        <v>182</v>
      </c>
      <c r="I256" t="s">
        <v>183</v>
      </c>
      <c r="J256" t="s">
        <v>184</v>
      </c>
      <c r="K256" t="s">
        <v>185</v>
      </c>
      <c r="N256" t="s">
        <v>182</v>
      </c>
      <c r="O256" t="s">
        <v>183</v>
      </c>
      <c r="P256" t="s">
        <v>184</v>
      </c>
      <c r="Q256" t="s">
        <v>185</v>
      </c>
      <c r="T256" t="s">
        <v>182</v>
      </c>
      <c r="U256" t="s">
        <v>183</v>
      </c>
      <c r="V256" t="s">
        <v>184</v>
      </c>
    </row>
    <row r="257" spans="1:20" x14ac:dyDescent="0.35">
      <c r="A257" t="s">
        <v>159</v>
      </c>
    </row>
    <row r="258" spans="1:20" x14ac:dyDescent="0.35">
      <c r="A258" t="s">
        <v>189</v>
      </c>
      <c r="D258" t="s">
        <v>184</v>
      </c>
      <c r="G258" t="s">
        <v>150</v>
      </c>
      <c r="J258" t="s">
        <v>184</v>
      </c>
      <c r="M258" t="s">
        <v>220</v>
      </c>
      <c r="O258" t="s">
        <v>183</v>
      </c>
      <c r="S258" t="s">
        <v>190</v>
      </c>
      <c r="T258" t="s">
        <v>182</v>
      </c>
    </row>
    <row r="259" spans="1:20" x14ac:dyDescent="0.35">
      <c r="A259" t="s">
        <v>189</v>
      </c>
      <c r="E259" t="s">
        <v>185</v>
      </c>
      <c r="G259" t="s">
        <v>150</v>
      </c>
      <c r="J259" t="s">
        <v>184</v>
      </c>
      <c r="M259" t="s">
        <v>220</v>
      </c>
      <c r="N259" t="s">
        <v>182</v>
      </c>
      <c r="S259" t="s">
        <v>190</v>
      </c>
      <c r="T259" t="s">
        <v>182</v>
      </c>
    </row>
    <row r="260" spans="1:20" x14ac:dyDescent="0.35">
      <c r="A260" t="s">
        <v>189</v>
      </c>
      <c r="D260" t="s">
        <v>184</v>
      </c>
      <c r="G260" t="s">
        <v>150</v>
      </c>
      <c r="J260" t="s">
        <v>184</v>
      </c>
      <c r="M260" t="s">
        <v>220</v>
      </c>
      <c r="O260" t="s">
        <v>183</v>
      </c>
      <c r="S260" t="s">
        <v>190</v>
      </c>
      <c r="T260" t="s">
        <v>182</v>
      </c>
    </row>
    <row r="261" spans="1:20" x14ac:dyDescent="0.35">
      <c r="A261" t="s">
        <v>189</v>
      </c>
      <c r="D261" t="s">
        <v>184</v>
      </c>
      <c r="G261" t="s">
        <v>150</v>
      </c>
      <c r="J261" t="s">
        <v>184</v>
      </c>
      <c r="M261" t="s">
        <v>220</v>
      </c>
      <c r="O261" t="s">
        <v>183</v>
      </c>
      <c r="S261" t="s">
        <v>190</v>
      </c>
      <c r="T261" t="s">
        <v>182</v>
      </c>
    </row>
    <row r="262" spans="1:20" x14ac:dyDescent="0.35">
      <c r="A262" t="s">
        <v>189</v>
      </c>
      <c r="D262" t="s">
        <v>184</v>
      </c>
      <c r="G262" t="s">
        <v>150</v>
      </c>
      <c r="J262" t="s">
        <v>184</v>
      </c>
      <c r="M262" t="s">
        <v>220</v>
      </c>
      <c r="N262" t="s">
        <v>182</v>
      </c>
      <c r="S262" t="s">
        <v>190</v>
      </c>
      <c r="T262" t="s">
        <v>182</v>
      </c>
    </row>
    <row r="263" spans="1:20" x14ac:dyDescent="0.35">
      <c r="A263" t="s">
        <v>189</v>
      </c>
      <c r="D263" t="s">
        <v>184</v>
      </c>
      <c r="G263" t="s">
        <v>150</v>
      </c>
      <c r="J263" t="s">
        <v>184</v>
      </c>
      <c r="M263" t="s">
        <v>220</v>
      </c>
      <c r="N263" t="s">
        <v>182</v>
      </c>
      <c r="S263" t="s">
        <v>190</v>
      </c>
      <c r="T263" t="s">
        <v>182</v>
      </c>
    </row>
    <row r="264" spans="1:20" x14ac:dyDescent="0.35">
      <c r="A264" t="s">
        <v>189</v>
      </c>
      <c r="D264" t="s">
        <v>184</v>
      </c>
      <c r="G264" t="s">
        <v>150</v>
      </c>
      <c r="J264" t="s">
        <v>184</v>
      </c>
      <c r="M264" t="s">
        <v>220</v>
      </c>
      <c r="N264" t="s">
        <v>182</v>
      </c>
      <c r="S264" t="s">
        <v>190</v>
      </c>
      <c r="T264" t="s">
        <v>182</v>
      </c>
    </row>
    <row r="265" spans="1:20" x14ac:dyDescent="0.35">
      <c r="A265" t="s">
        <v>189</v>
      </c>
      <c r="E265" t="s">
        <v>185</v>
      </c>
      <c r="G265" t="s">
        <v>150</v>
      </c>
      <c r="J265" t="s">
        <v>184</v>
      </c>
      <c r="M265" t="s">
        <v>220</v>
      </c>
      <c r="N265" t="s">
        <v>182</v>
      </c>
      <c r="S265" t="s">
        <v>190</v>
      </c>
      <c r="T265" t="s">
        <v>182</v>
      </c>
    </row>
    <row r="266" spans="1:20" x14ac:dyDescent="0.35">
      <c r="A266" t="s">
        <v>189</v>
      </c>
      <c r="D266" t="s">
        <v>184</v>
      </c>
      <c r="G266" t="s">
        <v>150</v>
      </c>
      <c r="J266" t="s">
        <v>184</v>
      </c>
      <c r="M266" t="s">
        <v>220</v>
      </c>
      <c r="N266" t="s">
        <v>182</v>
      </c>
      <c r="S266" t="s">
        <v>190</v>
      </c>
      <c r="T266" t="s">
        <v>182</v>
      </c>
    </row>
    <row r="267" spans="1:20" x14ac:dyDescent="0.35">
      <c r="A267" t="s">
        <v>189</v>
      </c>
      <c r="D267" t="s">
        <v>184</v>
      </c>
      <c r="G267" t="s">
        <v>150</v>
      </c>
      <c r="J267" t="s">
        <v>184</v>
      </c>
      <c r="M267" t="s">
        <v>220</v>
      </c>
      <c r="N267" t="s">
        <v>182</v>
      </c>
      <c r="S267" t="s">
        <v>190</v>
      </c>
      <c r="T267" t="s">
        <v>182</v>
      </c>
    </row>
    <row r="268" spans="1:20" x14ac:dyDescent="0.35">
      <c r="A268" t="s">
        <v>189</v>
      </c>
      <c r="D268" t="s">
        <v>184</v>
      </c>
      <c r="G268" t="s">
        <v>150</v>
      </c>
      <c r="J268" t="s">
        <v>184</v>
      </c>
      <c r="M268" t="s">
        <v>220</v>
      </c>
      <c r="N268" t="s">
        <v>182</v>
      </c>
      <c r="S268" t="s">
        <v>190</v>
      </c>
      <c r="T268" t="s">
        <v>182</v>
      </c>
    </row>
    <row r="269" spans="1:20" x14ac:dyDescent="0.35">
      <c r="A269" t="s">
        <v>189</v>
      </c>
      <c r="D269" t="s">
        <v>184</v>
      </c>
      <c r="G269" t="s">
        <v>150</v>
      </c>
      <c r="J269" t="s">
        <v>184</v>
      </c>
      <c r="M269" t="s">
        <v>220</v>
      </c>
      <c r="N269" t="s">
        <v>182</v>
      </c>
      <c r="S269" t="s">
        <v>190</v>
      </c>
      <c r="T269" t="s">
        <v>182</v>
      </c>
    </row>
    <row r="270" spans="1:20" x14ac:dyDescent="0.35">
      <c r="A270" t="s">
        <v>189</v>
      </c>
      <c r="D270" t="s">
        <v>184</v>
      </c>
      <c r="G270" t="s">
        <v>150</v>
      </c>
      <c r="J270" t="s">
        <v>184</v>
      </c>
      <c r="M270" t="s">
        <v>220</v>
      </c>
      <c r="N270" t="s">
        <v>182</v>
      </c>
      <c r="S270" t="s">
        <v>190</v>
      </c>
      <c r="T270" t="s">
        <v>182</v>
      </c>
    </row>
    <row r="271" spans="1:20" x14ac:dyDescent="0.35">
      <c r="A271" t="s">
        <v>189</v>
      </c>
      <c r="D271" t="s">
        <v>184</v>
      </c>
      <c r="G271" t="s">
        <v>150</v>
      </c>
      <c r="J271" t="s">
        <v>184</v>
      </c>
      <c r="M271" t="s">
        <v>220</v>
      </c>
      <c r="N271" t="s">
        <v>182</v>
      </c>
      <c r="S271" t="s">
        <v>190</v>
      </c>
      <c r="T271" t="s">
        <v>182</v>
      </c>
    </row>
    <row r="272" spans="1:20" x14ac:dyDescent="0.35">
      <c r="A272" t="s">
        <v>189</v>
      </c>
      <c r="D272" t="s">
        <v>184</v>
      </c>
      <c r="G272" t="s">
        <v>150</v>
      </c>
      <c r="J272" t="s">
        <v>184</v>
      </c>
      <c r="M272" t="s">
        <v>220</v>
      </c>
      <c r="N272" t="s">
        <v>182</v>
      </c>
      <c r="S272" t="s">
        <v>190</v>
      </c>
      <c r="T272" t="s">
        <v>182</v>
      </c>
    </row>
    <row r="273" spans="1:20" x14ac:dyDescent="0.35">
      <c r="A273" t="s">
        <v>189</v>
      </c>
      <c r="D273" t="s">
        <v>184</v>
      </c>
      <c r="G273" t="s">
        <v>150</v>
      </c>
      <c r="J273" t="s">
        <v>184</v>
      </c>
      <c r="M273" t="s">
        <v>220</v>
      </c>
      <c r="N273" t="s">
        <v>182</v>
      </c>
      <c r="S273" t="s">
        <v>190</v>
      </c>
      <c r="T273" t="s">
        <v>182</v>
      </c>
    </row>
    <row r="274" spans="1:20" x14ac:dyDescent="0.35">
      <c r="A274" t="s">
        <v>189</v>
      </c>
      <c r="D274" t="s">
        <v>184</v>
      </c>
      <c r="G274" t="s">
        <v>150</v>
      </c>
      <c r="J274" t="s">
        <v>184</v>
      </c>
      <c r="M274" t="s">
        <v>220</v>
      </c>
      <c r="N274" t="s">
        <v>182</v>
      </c>
      <c r="S274" t="s">
        <v>190</v>
      </c>
      <c r="T274" t="s">
        <v>182</v>
      </c>
    </row>
    <row r="275" spans="1:20" x14ac:dyDescent="0.35">
      <c r="A275" t="s">
        <v>189</v>
      </c>
      <c r="E275" t="s">
        <v>185</v>
      </c>
      <c r="G275" t="s">
        <v>150</v>
      </c>
      <c r="J275" t="s">
        <v>184</v>
      </c>
      <c r="M275" t="s">
        <v>220</v>
      </c>
      <c r="N275" t="s">
        <v>182</v>
      </c>
      <c r="S275" t="s">
        <v>190</v>
      </c>
      <c r="T275" t="s">
        <v>182</v>
      </c>
    </row>
    <row r="276" spans="1:20" x14ac:dyDescent="0.35">
      <c r="A276" t="s">
        <v>189</v>
      </c>
      <c r="D276" t="s">
        <v>184</v>
      </c>
      <c r="G276" t="s">
        <v>150</v>
      </c>
      <c r="J276" t="s">
        <v>184</v>
      </c>
      <c r="M276" t="s">
        <v>220</v>
      </c>
      <c r="N276" t="s">
        <v>182</v>
      </c>
      <c r="S276" t="s">
        <v>190</v>
      </c>
      <c r="T276" t="s">
        <v>182</v>
      </c>
    </row>
    <row r="277" spans="1:20" x14ac:dyDescent="0.35">
      <c r="A277" t="s">
        <v>189</v>
      </c>
      <c r="D277" t="s">
        <v>184</v>
      </c>
      <c r="G277" t="s">
        <v>150</v>
      </c>
      <c r="J277" t="s">
        <v>184</v>
      </c>
      <c r="M277" t="s">
        <v>220</v>
      </c>
      <c r="N277" t="s">
        <v>182</v>
      </c>
      <c r="S277" t="s">
        <v>190</v>
      </c>
      <c r="T277" t="s">
        <v>182</v>
      </c>
    </row>
    <row r="278" spans="1:20" x14ac:dyDescent="0.35">
      <c r="A278" t="s">
        <v>189</v>
      </c>
      <c r="D278" t="s">
        <v>184</v>
      </c>
      <c r="G278" t="s">
        <v>150</v>
      </c>
      <c r="J278" t="s">
        <v>184</v>
      </c>
      <c r="M278" t="s">
        <v>220</v>
      </c>
      <c r="N278" t="s">
        <v>182</v>
      </c>
      <c r="S278" t="s">
        <v>190</v>
      </c>
      <c r="T278" t="s">
        <v>182</v>
      </c>
    </row>
    <row r="279" spans="1:20" x14ac:dyDescent="0.35">
      <c r="A279" t="s">
        <v>189</v>
      </c>
      <c r="D279" t="s">
        <v>184</v>
      </c>
      <c r="G279" t="s">
        <v>150</v>
      </c>
      <c r="J279" t="s">
        <v>184</v>
      </c>
      <c r="M279" t="s">
        <v>220</v>
      </c>
      <c r="N279" t="s">
        <v>182</v>
      </c>
      <c r="S279" t="s">
        <v>190</v>
      </c>
      <c r="T279" t="s">
        <v>182</v>
      </c>
    </row>
    <row r="280" spans="1:20" x14ac:dyDescent="0.35">
      <c r="A280" t="s">
        <v>189</v>
      </c>
      <c r="G280" t="s">
        <v>150</v>
      </c>
      <c r="J280" t="s">
        <v>184</v>
      </c>
      <c r="M280" t="s">
        <v>220</v>
      </c>
      <c r="N280" t="s">
        <v>182</v>
      </c>
      <c r="S280" t="s">
        <v>190</v>
      </c>
      <c r="T280" t="s">
        <v>182</v>
      </c>
    </row>
    <row r="281" spans="1:20" x14ac:dyDescent="0.35">
      <c r="A281" t="s">
        <v>189</v>
      </c>
      <c r="G281" t="s">
        <v>150</v>
      </c>
      <c r="M281" t="s">
        <v>220</v>
      </c>
      <c r="N281" t="s">
        <v>182</v>
      </c>
      <c r="S281" t="s">
        <v>190</v>
      </c>
      <c r="T281" t="s">
        <v>182</v>
      </c>
    </row>
    <row r="282" spans="1:20" x14ac:dyDescent="0.35">
      <c r="A282" t="s">
        <v>189</v>
      </c>
      <c r="G282" t="s">
        <v>150</v>
      </c>
      <c r="M282" t="s">
        <v>220</v>
      </c>
      <c r="N282" t="s">
        <v>182</v>
      </c>
      <c r="S282" t="s">
        <v>190</v>
      </c>
      <c r="T282" t="s">
        <v>182</v>
      </c>
    </row>
    <row r="283" spans="1:20" x14ac:dyDescent="0.35">
      <c r="A283" t="s">
        <v>189</v>
      </c>
      <c r="G283" t="s">
        <v>150</v>
      </c>
      <c r="M283" t="s">
        <v>220</v>
      </c>
      <c r="N283" t="s">
        <v>182</v>
      </c>
      <c r="S283" t="s">
        <v>190</v>
      </c>
      <c r="T283" t="s">
        <v>182</v>
      </c>
    </row>
    <row r="284" spans="1:20" x14ac:dyDescent="0.35">
      <c r="A284" t="s">
        <v>189</v>
      </c>
      <c r="G284" t="s">
        <v>150</v>
      </c>
      <c r="M284" t="s">
        <v>220</v>
      </c>
      <c r="N284" t="s">
        <v>182</v>
      </c>
      <c r="S284" t="s">
        <v>190</v>
      </c>
      <c r="T284" t="s">
        <v>182</v>
      </c>
    </row>
    <row r="285" spans="1:20" x14ac:dyDescent="0.35">
      <c r="A285" t="s">
        <v>189</v>
      </c>
      <c r="G285" t="s">
        <v>150</v>
      </c>
    </row>
    <row r="286" spans="1:20" x14ac:dyDescent="0.35">
      <c r="A286" t="s">
        <v>189</v>
      </c>
    </row>
    <row r="289" spans="1:23" x14ac:dyDescent="0.35">
      <c r="A289" t="s">
        <v>217</v>
      </c>
    </row>
    <row r="291" spans="1:23" x14ac:dyDescent="0.35">
      <c r="A291" s="6" t="s">
        <v>198</v>
      </c>
    </row>
    <row r="293" spans="1:23" x14ac:dyDescent="0.35">
      <c r="A293" s="12" t="s">
        <v>218</v>
      </c>
    </row>
    <row r="294" spans="1:23" x14ac:dyDescent="0.35">
      <c r="B294" t="s">
        <v>182</v>
      </c>
      <c r="C294" t="s">
        <v>183</v>
      </c>
      <c r="D294" t="s">
        <v>184</v>
      </c>
      <c r="E294" t="s">
        <v>185</v>
      </c>
      <c r="H294" t="s">
        <v>182</v>
      </c>
      <c r="I294" t="s">
        <v>183</v>
      </c>
      <c r="J294" t="s">
        <v>184</v>
      </c>
      <c r="K294" t="s">
        <v>185</v>
      </c>
      <c r="N294" t="s">
        <v>182</v>
      </c>
      <c r="O294" t="s">
        <v>183</v>
      </c>
      <c r="P294" t="s">
        <v>184</v>
      </c>
      <c r="Q294" t="s">
        <v>185</v>
      </c>
      <c r="T294" t="s">
        <v>182</v>
      </c>
      <c r="U294" t="s">
        <v>183</v>
      </c>
      <c r="V294" t="s">
        <v>184</v>
      </c>
      <c r="W294" t="s">
        <v>185</v>
      </c>
    </row>
    <row r="295" spans="1:23" x14ac:dyDescent="0.35">
      <c r="A295" t="s">
        <v>155</v>
      </c>
    </row>
    <row r="296" spans="1:23" x14ac:dyDescent="0.35">
      <c r="A296" t="s">
        <v>150</v>
      </c>
      <c r="D296" t="s">
        <v>184</v>
      </c>
      <c r="G296" t="s">
        <v>186</v>
      </c>
      <c r="I296" t="s">
        <v>183</v>
      </c>
      <c r="M296" t="s">
        <v>190</v>
      </c>
      <c r="N296" t="s">
        <v>182</v>
      </c>
      <c r="S296" t="s">
        <v>189</v>
      </c>
      <c r="V296" t="s">
        <v>184</v>
      </c>
    </row>
    <row r="297" spans="1:23" x14ac:dyDescent="0.35">
      <c r="A297" t="s">
        <v>150</v>
      </c>
      <c r="D297" t="s">
        <v>184</v>
      </c>
      <c r="G297" t="s">
        <v>186</v>
      </c>
      <c r="I297" t="s">
        <v>183</v>
      </c>
      <c r="M297" t="s">
        <v>190</v>
      </c>
      <c r="N297" t="s">
        <v>182</v>
      </c>
      <c r="S297" t="s">
        <v>189</v>
      </c>
      <c r="W297" t="s">
        <v>185</v>
      </c>
    </row>
    <row r="298" spans="1:23" x14ac:dyDescent="0.35">
      <c r="A298" t="s">
        <v>150</v>
      </c>
      <c r="D298" t="s">
        <v>184</v>
      </c>
      <c r="G298" t="s">
        <v>186</v>
      </c>
      <c r="H298" t="s">
        <v>182</v>
      </c>
      <c r="M298" t="s">
        <v>190</v>
      </c>
      <c r="N298" t="s">
        <v>182</v>
      </c>
      <c r="S298" t="s">
        <v>189</v>
      </c>
      <c r="V298" t="s">
        <v>184</v>
      </c>
    </row>
    <row r="299" spans="1:23" x14ac:dyDescent="0.35">
      <c r="A299" t="s">
        <v>150</v>
      </c>
      <c r="D299" t="s">
        <v>184</v>
      </c>
      <c r="G299" t="s">
        <v>186</v>
      </c>
      <c r="M299" t="s">
        <v>190</v>
      </c>
      <c r="N299" t="s">
        <v>182</v>
      </c>
      <c r="S299" t="s">
        <v>189</v>
      </c>
      <c r="W299" t="s">
        <v>185</v>
      </c>
    </row>
    <row r="300" spans="1:23" x14ac:dyDescent="0.35">
      <c r="A300" t="s">
        <v>150</v>
      </c>
      <c r="D300" t="s">
        <v>184</v>
      </c>
      <c r="G300" t="s">
        <v>186</v>
      </c>
      <c r="I300" t="s">
        <v>183</v>
      </c>
      <c r="M300" t="s">
        <v>190</v>
      </c>
      <c r="N300" t="s">
        <v>182</v>
      </c>
      <c r="S300" t="s">
        <v>189</v>
      </c>
      <c r="W300" t="s">
        <v>185</v>
      </c>
    </row>
    <row r="301" spans="1:23" x14ac:dyDescent="0.35">
      <c r="A301" t="s">
        <v>150</v>
      </c>
      <c r="B301" t="s">
        <v>182</v>
      </c>
      <c r="G301" t="s">
        <v>186</v>
      </c>
      <c r="I301" t="s">
        <v>183</v>
      </c>
      <c r="M301" t="s">
        <v>190</v>
      </c>
      <c r="N301" t="s">
        <v>182</v>
      </c>
      <c r="S301" t="s">
        <v>189</v>
      </c>
      <c r="V301" t="s">
        <v>184</v>
      </c>
    </row>
    <row r="302" spans="1:23" x14ac:dyDescent="0.35">
      <c r="A302" t="s">
        <v>150</v>
      </c>
      <c r="C302" t="s">
        <v>183</v>
      </c>
      <c r="G302" t="s">
        <v>186</v>
      </c>
      <c r="H302" t="s">
        <v>182</v>
      </c>
      <c r="M302" t="s">
        <v>190</v>
      </c>
      <c r="N302" t="s">
        <v>182</v>
      </c>
      <c r="S302" t="s">
        <v>189</v>
      </c>
      <c r="V302" t="s">
        <v>184</v>
      </c>
    </row>
    <row r="303" spans="1:23" x14ac:dyDescent="0.35">
      <c r="A303" t="s">
        <v>150</v>
      </c>
      <c r="D303" t="s">
        <v>184</v>
      </c>
      <c r="G303" t="s">
        <v>186</v>
      </c>
      <c r="I303" t="s">
        <v>183</v>
      </c>
      <c r="M303" t="s">
        <v>190</v>
      </c>
      <c r="N303" t="s">
        <v>182</v>
      </c>
      <c r="S303" t="s">
        <v>189</v>
      </c>
      <c r="V303" t="s">
        <v>184</v>
      </c>
    </row>
    <row r="304" spans="1:23" x14ac:dyDescent="0.35">
      <c r="A304" t="s">
        <v>150</v>
      </c>
      <c r="D304" t="s">
        <v>184</v>
      </c>
      <c r="G304" t="s">
        <v>186</v>
      </c>
      <c r="H304" t="s">
        <v>182</v>
      </c>
      <c r="M304" t="s">
        <v>190</v>
      </c>
      <c r="N304" t="s">
        <v>182</v>
      </c>
      <c r="S304" t="s">
        <v>189</v>
      </c>
      <c r="V304" t="s">
        <v>184</v>
      </c>
    </row>
    <row r="305" spans="1:23" x14ac:dyDescent="0.35">
      <c r="A305" t="s">
        <v>150</v>
      </c>
      <c r="D305" t="s">
        <v>184</v>
      </c>
      <c r="G305" t="s">
        <v>186</v>
      </c>
      <c r="I305" t="s">
        <v>183</v>
      </c>
      <c r="M305" t="s">
        <v>190</v>
      </c>
      <c r="N305" t="s">
        <v>182</v>
      </c>
      <c r="S305" t="s">
        <v>189</v>
      </c>
      <c r="V305" t="s">
        <v>184</v>
      </c>
    </row>
    <row r="306" spans="1:23" x14ac:dyDescent="0.35">
      <c r="A306" t="s">
        <v>150</v>
      </c>
      <c r="E306" t="s">
        <v>185</v>
      </c>
      <c r="G306" t="s">
        <v>186</v>
      </c>
      <c r="I306" t="s">
        <v>183</v>
      </c>
      <c r="M306" t="s">
        <v>190</v>
      </c>
      <c r="N306" t="s">
        <v>182</v>
      </c>
      <c r="S306" t="s">
        <v>189</v>
      </c>
      <c r="W306" t="s">
        <v>185</v>
      </c>
    </row>
    <row r="307" spans="1:23" x14ac:dyDescent="0.35">
      <c r="A307" t="s">
        <v>150</v>
      </c>
      <c r="D307" t="s">
        <v>184</v>
      </c>
      <c r="G307" t="s">
        <v>186</v>
      </c>
      <c r="I307" t="s">
        <v>183</v>
      </c>
      <c r="M307" t="s">
        <v>190</v>
      </c>
      <c r="N307" t="s">
        <v>182</v>
      </c>
      <c r="S307" t="s">
        <v>189</v>
      </c>
      <c r="W307" t="s">
        <v>185</v>
      </c>
    </row>
    <row r="308" spans="1:23" x14ac:dyDescent="0.35">
      <c r="A308" t="s">
        <v>150</v>
      </c>
      <c r="D308" t="s">
        <v>184</v>
      </c>
      <c r="G308" t="s">
        <v>186</v>
      </c>
      <c r="I308" t="s">
        <v>183</v>
      </c>
      <c r="M308" t="s">
        <v>190</v>
      </c>
      <c r="N308" t="s">
        <v>182</v>
      </c>
      <c r="S308" t="s">
        <v>189</v>
      </c>
      <c r="V308" t="s">
        <v>184</v>
      </c>
    </row>
    <row r="309" spans="1:23" x14ac:dyDescent="0.35">
      <c r="A309" t="s">
        <v>150</v>
      </c>
      <c r="D309" t="s">
        <v>184</v>
      </c>
      <c r="G309" t="s">
        <v>186</v>
      </c>
      <c r="I309" t="s">
        <v>183</v>
      </c>
      <c r="M309" t="s">
        <v>190</v>
      </c>
      <c r="O309" t="s">
        <v>183</v>
      </c>
      <c r="S309" t="s">
        <v>189</v>
      </c>
      <c r="V309" t="s">
        <v>184</v>
      </c>
    </row>
    <row r="310" spans="1:23" x14ac:dyDescent="0.35">
      <c r="A310" t="s">
        <v>150</v>
      </c>
      <c r="E310" t="s">
        <v>185</v>
      </c>
      <c r="G310" t="s">
        <v>186</v>
      </c>
      <c r="H310" t="s">
        <v>182</v>
      </c>
      <c r="M310" t="s">
        <v>190</v>
      </c>
      <c r="O310" t="s">
        <v>183</v>
      </c>
      <c r="S310" t="s">
        <v>189</v>
      </c>
      <c r="W310" t="s">
        <v>185</v>
      </c>
    </row>
    <row r="311" spans="1:23" x14ac:dyDescent="0.35">
      <c r="A311" t="s">
        <v>150</v>
      </c>
      <c r="E311" t="s">
        <v>185</v>
      </c>
      <c r="G311" t="s">
        <v>186</v>
      </c>
      <c r="I311" t="s">
        <v>183</v>
      </c>
      <c r="M311" t="s">
        <v>190</v>
      </c>
      <c r="N311" t="s">
        <v>182</v>
      </c>
      <c r="S311" t="s">
        <v>189</v>
      </c>
      <c r="W311" t="s">
        <v>185</v>
      </c>
    </row>
    <row r="312" spans="1:23" x14ac:dyDescent="0.35">
      <c r="A312" t="s">
        <v>150</v>
      </c>
      <c r="E312" t="s">
        <v>185</v>
      </c>
      <c r="G312" t="s">
        <v>186</v>
      </c>
      <c r="I312" t="s">
        <v>183</v>
      </c>
      <c r="M312" t="s">
        <v>190</v>
      </c>
      <c r="N312" t="s">
        <v>182</v>
      </c>
      <c r="S312" t="s">
        <v>189</v>
      </c>
      <c r="W312" t="s">
        <v>185</v>
      </c>
    </row>
    <row r="313" spans="1:23" x14ac:dyDescent="0.35">
      <c r="A313" t="s">
        <v>150</v>
      </c>
      <c r="D313" t="s">
        <v>184</v>
      </c>
      <c r="G313" t="s">
        <v>186</v>
      </c>
      <c r="H313" t="s">
        <v>182</v>
      </c>
      <c r="M313" t="s">
        <v>190</v>
      </c>
      <c r="N313" t="s">
        <v>182</v>
      </c>
      <c r="S313" t="s">
        <v>189</v>
      </c>
      <c r="V313" t="s">
        <v>184</v>
      </c>
    </row>
    <row r="314" spans="1:23" x14ac:dyDescent="0.35">
      <c r="A314" t="s">
        <v>150</v>
      </c>
      <c r="C314" t="s">
        <v>183</v>
      </c>
      <c r="G314" t="s">
        <v>186</v>
      </c>
      <c r="H314" t="s">
        <v>182</v>
      </c>
      <c r="M314" t="s">
        <v>190</v>
      </c>
      <c r="N314" t="s">
        <v>182</v>
      </c>
      <c r="S314" t="s">
        <v>189</v>
      </c>
      <c r="W314" t="s">
        <v>185</v>
      </c>
    </row>
    <row r="315" spans="1:23" x14ac:dyDescent="0.35">
      <c r="A315" t="s">
        <v>150</v>
      </c>
      <c r="E315" t="s">
        <v>185</v>
      </c>
      <c r="G315" t="s">
        <v>186</v>
      </c>
      <c r="H315" t="s">
        <v>182</v>
      </c>
      <c r="M315" t="s">
        <v>190</v>
      </c>
      <c r="N315" t="s">
        <v>182</v>
      </c>
      <c r="S315" t="s">
        <v>189</v>
      </c>
      <c r="W315" t="s">
        <v>185</v>
      </c>
    </row>
    <row r="316" spans="1:23" x14ac:dyDescent="0.35">
      <c r="A316" t="s">
        <v>150</v>
      </c>
      <c r="C316" t="s">
        <v>183</v>
      </c>
      <c r="G316" t="s">
        <v>186</v>
      </c>
      <c r="H316" t="s">
        <v>182</v>
      </c>
      <c r="M316" t="s">
        <v>190</v>
      </c>
      <c r="N316" t="s">
        <v>182</v>
      </c>
      <c r="S316" t="s">
        <v>189</v>
      </c>
      <c r="V316" t="s">
        <v>184</v>
      </c>
    </row>
    <row r="317" spans="1:23" x14ac:dyDescent="0.35">
      <c r="A317" t="s">
        <v>150</v>
      </c>
      <c r="C317" t="s">
        <v>183</v>
      </c>
      <c r="G317" t="s">
        <v>186</v>
      </c>
      <c r="I317" t="s">
        <v>183</v>
      </c>
      <c r="M317" t="s">
        <v>190</v>
      </c>
      <c r="N317" t="s">
        <v>182</v>
      </c>
      <c r="S317" t="s">
        <v>189</v>
      </c>
      <c r="W317" t="s">
        <v>185</v>
      </c>
    </row>
    <row r="318" spans="1:23" x14ac:dyDescent="0.35">
      <c r="A318" t="s">
        <v>150</v>
      </c>
      <c r="D318" t="s">
        <v>184</v>
      </c>
      <c r="G318" t="s">
        <v>186</v>
      </c>
      <c r="M318" t="s">
        <v>190</v>
      </c>
      <c r="O318" t="s">
        <v>183</v>
      </c>
      <c r="S318" t="s">
        <v>189</v>
      </c>
    </row>
    <row r="319" spans="1:23" x14ac:dyDescent="0.35">
      <c r="A319" t="s">
        <v>150</v>
      </c>
      <c r="D319" t="s">
        <v>184</v>
      </c>
      <c r="N319" t="s">
        <v>182</v>
      </c>
      <c r="S319" t="s">
        <v>189</v>
      </c>
    </row>
    <row r="320" spans="1:23" x14ac:dyDescent="0.35">
      <c r="A320" t="s">
        <v>150</v>
      </c>
      <c r="D320" t="s">
        <v>184</v>
      </c>
      <c r="S320" t="s">
        <v>189</v>
      </c>
    </row>
    <row r="321" spans="1:23" x14ac:dyDescent="0.35">
      <c r="A321" t="s">
        <v>150</v>
      </c>
      <c r="C321" t="s">
        <v>183</v>
      </c>
      <c r="S321" t="s">
        <v>189</v>
      </c>
    </row>
    <row r="322" spans="1:23" x14ac:dyDescent="0.35">
      <c r="A322" t="s">
        <v>150</v>
      </c>
      <c r="D322" t="s">
        <v>184</v>
      </c>
    </row>
    <row r="324" spans="1:23" x14ac:dyDescent="0.35">
      <c r="B324" t="s">
        <v>182</v>
      </c>
      <c r="C324" t="s">
        <v>183</v>
      </c>
      <c r="D324" t="s">
        <v>184</v>
      </c>
      <c r="E324" t="s">
        <v>185</v>
      </c>
      <c r="H324" t="s">
        <v>182</v>
      </c>
      <c r="I324" t="s">
        <v>183</v>
      </c>
      <c r="J324" t="s">
        <v>184</v>
      </c>
      <c r="K324" t="s">
        <v>185</v>
      </c>
      <c r="N324" t="s">
        <v>182</v>
      </c>
      <c r="O324" t="s">
        <v>183</v>
      </c>
      <c r="P324" t="s">
        <v>184</v>
      </c>
      <c r="Q324" t="s">
        <v>185</v>
      </c>
      <c r="T324" t="s">
        <v>182</v>
      </c>
      <c r="U324" t="s">
        <v>183</v>
      </c>
      <c r="V324" t="s">
        <v>184</v>
      </c>
      <c r="W324" t="s">
        <v>185</v>
      </c>
    </row>
    <row r="325" spans="1:23" x14ac:dyDescent="0.35">
      <c r="A325" t="s">
        <v>158</v>
      </c>
    </row>
    <row r="326" spans="1:23" x14ac:dyDescent="0.35">
      <c r="A326" t="s">
        <v>190</v>
      </c>
      <c r="B326" t="s">
        <v>182</v>
      </c>
      <c r="G326" t="s">
        <v>189</v>
      </c>
      <c r="K326" t="s">
        <v>185</v>
      </c>
      <c r="M326" t="s">
        <v>186</v>
      </c>
      <c r="N326" t="s">
        <v>182</v>
      </c>
      <c r="S326" t="s">
        <v>150</v>
      </c>
      <c r="U326" t="s">
        <v>183</v>
      </c>
    </row>
    <row r="327" spans="1:23" x14ac:dyDescent="0.35">
      <c r="A327" t="s">
        <v>190</v>
      </c>
      <c r="B327" t="s">
        <v>182</v>
      </c>
      <c r="G327" t="s">
        <v>189</v>
      </c>
      <c r="K327" t="s">
        <v>185</v>
      </c>
      <c r="M327" t="s">
        <v>186</v>
      </c>
      <c r="N327" t="s">
        <v>182</v>
      </c>
      <c r="S327" t="s">
        <v>150</v>
      </c>
      <c r="V327" t="s">
        <v>184</v>
      </c>
    </row>
    <row r="328" spans="1:23" x14ac:dyDescent="0.35">
      <c r="A328" t="s">
        <v>190</v>
      </c>
      <c r="B328" t="s">
        <v>182</v>
      </c>
      <c r="G328" t="s">
        <v>189</v>
      </c>
      <c r="J328" t="s">
        <v>184</v>
      </c>
      <c r="M328" t="s">
        <v>186</v>
      </c>
      <c r="N328" t="s">
        <v>182</v>
      </c>
      <c r="S328" t="s">
        <v>150</v>
      </c>
      <c r="V328" t="s">
        <v>184</v>
      </c>
    </row>
    <row r="329" spans="1:23" x14ac:dyDescent="0.35">
      <c r="A329" t="s">
        <v>190</v>
      </c>
      <c r="B329" t="s">
        <v>182</v>
      </c>
      <c r="G329" t="s">
        <v>189</v>
      </c>
      <c r="K329" t="s">
        <v>185</v>
      </c>
      <c r="M329" t="s">
        <v>186</v>
      </c>
      <c r="N329" t="s">
        <v>182</v>
      </c>
      <c r="S329" t="s">
        <v>150</v>
      </c>
      <c r="V329" t="s">
        <v>184</v>
      </c>
    </row>
    <row r="330" spans="1:23" x14ac:dyDescent="0.35">
      <c r="A330" t="s">
        <v>190</v>
      </c>
      <c r="B330" t="s">
        <v>182</v>
      </c>
      <c r="G330" t="s">
        <v>189</v>
      </c>
      <c r="K330" t="s">
        <v>185</v>
      </c>
      <c r="M330" t="s">
        <v>186</v>
      </c>
      <c r="O330" t="s">
        <v>183</v>
      </c>
      <c r="S330" t="s">
        <v>150</v>
      </c>
      <c r="V330" t="s">
        <v>184</v>
      </c>
    </row>
    <row r="331" spans="1:23" x14ac:dyDescent="0.35">
      <c r="A331" t="s">
        <v>190</v>
      </c>
      <c r="B331" t="s">
        <v>182</v>
      </c>
      <c r="G331" t="s">
        <v>189</v>
      </c>
      <c r="K331" t="s">
        <v>185</v>
      </c>
      <c r="M331" t="s">
        <v>186</v>
      </c>
      <c r="N331" t="s">
        <v>182</v>
      </c>
      <c r="S331" t="s">
        <v>150</v>
      </c>
      <c r="V331" t="s">
        <v>184</v>
      </c>
    </row>
    <row r="332" spans="1:23" x14ac:dyDescent="0.35">
      <c r="A332" t="s">
        <v>190</v>
      </c>
      <c r="B332" t="s">
        <v>182</v>
      </c>
      <c r="G332" t="s">
        <v>189</v>
      </c>
      <c r="J332" t="s">
        <v>184</v>
      </c>
      <c r="M332" t="s">
        <v>186</v>
      </c>
      <c r="O332" t="s">
        <v>183</v>
      </c>
      <c r="S332" t="s">
        <v>150</v>
      </c>
      <c r="V332" t="s">
        <v>184</v>
      </c>
    </row>
    <row r="333" spans="1:23" x14ac:dyDescent="0.35">
      <c r="A333" t="s">
        <v>190</v>
      </c>
      <c r="B333" t="s">
        <v>182</v>
      </c>
      <c r="G333" t="s">
        <v>189</v>
      </c>
      <c r="J333" t="s">
        <v>184</v>
      </c>
      <c r="M333" t="s">
        <v>186</v>
      </c>
      <c r="O333" t="s">
        <v>183</v>
      </c>
      <c r="S333" t="s">
        <v>150</v>
      </c>
      <c r="U333" t="s">
        <v>183</v>
      </c>
    </row>
    <row r="334" spans="1:23" x14ac:dyDescent="0.35">
      <c r="A334" t="s">
        <v>190</v>
      </c>
      <c r="B334" t="s">
        <v>182</v>
      </c>
      <c r="G334" t="s">
        <v>189</v>
      </c>
      <c r="K334" t="s">
        <v>185</v>
      </c>
      <c r="M334" t="s">
        <v>186</v>
      </c>
      <c r="N334" t="s">
        <v>182</v>
      </c>
      <c r="S334" t="s">
        <v>150</v>
      </c>
      <c r="V334" t="s">
        <v>184</v>
      </c>
    </row>
    <row r="335" spans="1:23" x14ac:dyDescent="0.35">
      <c r="A335" t="s">
        <v>190</v>
      </c>
      <c r="B335" t="s">
        <v>182</v>
      </c>
      <c r="G335" t="s">
        <v>189</v>
      </c>
      <c r="J335" t="s">
        <v>184</v>
      </c>
      <c r="M335" t="s">
        <v>186</v>
      </c>
      <c r="N335" t="s">
        <v>182</v>
      </c>
      <c r="S335" t="s">
        <v>150</v>
      </c>
      <c r="V335" t="s">
        <v>184</v>
      </c>
    </row>
    <row r="336" spans="1:23" x14ac:dyDescent="0.35">
      <c r="A336" t="s">
        <v>190</v>
      </c>
      <c r="B336" t="s">
        <v>182</v>
      </c>
      <c r="G336" t="s">
        <v>189</v>
      </c>
      <c r="K336" t="s">
        <v>185</v>
      </c>
      <c r="M336" t="s">
        <v>186</v>
      </c>
      <c r="N336" t="s">
        <v>182</v>
      </c>
      <c r="S336" t="s">
        <v>150</v>
      </c>
      <c r="W336" t="s">
        <v>185</v>
      </c>
    </row>
    <row r="337" spans="1:23" x14ac:dyDescent="0.35">
      <c r="A337" t="s">
        <v>190</v>
      </c>
      <c r="B337" t="s">
        <v>182</v>
      </c>
      <c r="G337" t="s">
        <v>189</v>
      </c>
      <c r="K337" t="s">
        <v>185</v>
      </c>
      <c r="M337" t="s">
        <v>186</v>
      </c>
      <c r="N337" t="s">
        <v>182</v>
      </c>
      <c r="S337" t="s">
        <v>150</v>
      </c>
      <c r="V337" t="s">
        <v>184</v>
      </c>
    </row>
    <row r="338" spans="1:23" x14ac:dyDescent="0.35">
      <c r="A338" t="s">
        <v>190</v>
      </c>
      <c r="B338" t="s">
        <v>182</v>
      </c>
      <c r="G338" t="s">
        <v>189</v>
      </c>
      <c r="K338" t="s">
        <v>185</v>
      </c>
      <c r="M338" t="s">
        <v>186</v>
      </c>
      <c r="N338" t="s">
        <v>182</v>
      </c>
      <c r="S338" t="s">
        <v>150</v>
      </c>
      <c r="V338" t="s">
        <v>184</v>
      </c>
    </row>
    <row r="339" spans="1:23" x14ac:dyDescent="0.35">
      <c r="A339" t="s">
        <v>190</v>
      </c>
      <c r="B339" t="s">
        <v>182</v>
      </c>
      <c r="G339" t="s">
        <v>189</v>
      </c>
      <c r="K339" t="s">
        <v>185</v>
      </c>
      <c r="M339" t="s">
        <v>186</v>
      </c>
      <c r="O339" t="s">
        <v>183</v>
      </c>
      <c r="S339" t="s">
        <v>150</v>
      </c>
      <c r="V339" t="s">
        <v>184</v>
      </c>
    </row>
    <row r="340" spans="1:23" x14ac:dyDescent="0.35">
      <c r="A340" t="s">
        <v>190</v>
      </c>
      <c r="B340" t="s">
        <v>182</v>
      </c>
      <c r="G340" t="s">
        <v>189</v>
      </c>
      <c r="J340" t="s">
        <v>184</v>
      </c>
      <c r="M340" t="s">
        <v>186</v>
      </c>
      <c r="N340" t="s">
        <v>182</v>
      </c>
      <c r="S340" t="s">
        <v>150</v>
      </c>
      <c r="W340" t="s">
        <v>185</v>
      </c>
    </row>
    <row r="341" spans="1:23" x14ac:dyDescent="0.35">
      <c r="A341" t="s">
        <v>190</v>
      </c>
      <c r="B341" t="s">
        <v>182</v>
      </c>
      <c r="G341" t="s">
        <v>189</v>
      </c>
      <c r="K341" t="s">
        <v>185</v>
      </c>
      <c r="M341" t="s">
        <v>186</v>
      </c>
      <c r="N341" t="s">
        <v>182</v>
      </c>
      <c r="S341" t="s">
        <v>150</v>
      </c>
      <c r="V341" t="s">
        <v>184</v>
      </c>
    </row>
    <row r="342" spans="1:23" x14ac:dyDescent="0.35">
      <c r="A342" t="s">
        <v>190</v>
      </c>
      <c r="B342" t="s">
        <v>182</v>
      </c>
      <c r="G342" t="s">
        <v>189</v>
      </c>
      <c r="K342" t="s">
        <v>185</v>
      </c>
      <c r="M342" t="s">
        <v>186</v>
      </c>
      <c r="O342" t="s">
        <v>183</v>
      </c>
      <c r="S342" t="s">
        <v>150</v>
      </c>
      <c r="W342" t="s">
        <v>185</v>
      </c>
    </row>
    <row r="343" spans="1:23" x14ac:dyDescent="0.35">
      <c r="A343" t="s">
        <v>190</v>
      </c>
      <c r="B343" t="s">
        <v>182</v>
      </c>
      <c r="G343" t="s">
        <v>189</v>
      </c>
      <c r="K343" t="s">
        <v>185</v>
      </c>
      <c r="M343" t="s">
        <v>186</v>
      </c>
      <c r="N343" t="s">
        <v>182</v>
      </c>
      <c r="S343" t="s">
        <v>150</v>
      </c>
      <c r="W343" t="s">
        <v>185</v>
      </c>
    </row>
    <row r="344" spans="1:23" x14ac:dyDescent="0.35">
      <c r="A344" t="s">
        <v>190</v>
      </c>
      <c r="B344" t="s">
        <v>182</v>
      </c>
      <c r="G344" t="s">
        <v>189</v>
      </c>
      <c r="K344" t="s">
        <v>185</v>
      </c>
      <c r="M344" t="s">
        <v>186</v>
      </c>
      <c r="N344" t="s">
        <v>182</v>
      </c>
      <c r="S344" t="s">
        <v>150</v>
      </c>
      <c r="W344" t="s">
        <v>185</v>
      </c>
    </row>
    <row r="345" spans="1:23" x14ac:dyDescent="0.35">
      <c r="A345" t="s">
        <v>190</v>
      </c>
      <c r="B345" t="s">
        <v>182</v>
      </c>
      <c r="G345" t="s">
        <v>189</v>
      </c>
      <c r="K345" t="s">
        <v>185</v>
      </c>
      <c r="M345" t="s">
        <v>186</v>
      </c>
      <c r="N345" t="s">
        <v>182</v>
      </c>
      <c r="S345" t="s">
        <v>150</v>
      </c>
      <c r="V345" t="s">
        <v>184</v>
      </c>
    </row>
    <row r="346" spans="1:23" x14ac:dyDescent="0.35">
      <c r="A346" t="s">
        <v>190</v>
      </c>
      <c r="B346" t="s">
        <v>182</v>
      </c>
      <c r="G346" t="s">
        <v>189</v>
      </c>
      <c r="J346" t="s">
        <v>184</v>
      </c>
      <c r="M346" t="s">
        <v>186</v>
      </c>
      <c r="N346" t="s">
        <v>182</v>
      </c>
      <c r="S346" t="s">
        <v>150</v>
      </c>
      <c r="V346" t="s">
        <v>184</v>
      </c>
    </row>
    <row r="347" spans="1:23" x14ac:dyDescent="0.35">
      <c r="A347" t="s">
        <v>190</v>
      </c>
      <c r="B347" t="s">
        <v>182</v>
      </c>
      <c r="G347" t="s">
        <v>189</v>
      </c>
      <c r="K347" t="s">
        <v>185</v>
      </c>
      <c r="M347" t="s">
        <v>186</v>
      </c>
      <c r="N347" t="s">
        <v>182</v>
      </c>
      <c r="S347" t="s">
        <v>150</v>
      </c>
      <c r="V347" t="s">
        <v>184</v>
      </c>
    </row>
    <row r="348" spans="1:23" x14ac:dyDescent="0.35">
      <c r="A348" t="s">
        <v>190</v>
      </c>
      <c r="B348" t="s">
        <v>182</v>
      </c>
      <c r="G348" t="s">
        <v>189</v>
      </c>
      <c r="K348" t="s">
        <v>185</v>
      </c>
      <c r="M348" t="s">
        <v>186</v>
      </c>
      <c r="O348" t="s">
        <v>183</v>
      </c>
      <c r="S348" t="s">
        <v>150</v>
      </c>
      <c r="W348" t="s">
        <v>185</v>
      </c>
    </row>
    <row r="349" spans="1:23" x14ac:dyDescent="0.35">
      <c r="A349" t="s">
        <v>190</v>
      </c>
      <c r="B349" t="s">
        <v>182</v>
      </c>
      <c r="G349" t="s">
        <v>189</v>
      </c>
      <c r="M349" t="s">
        <v>186</v>
      </c>
      <c r="N349" t="s">
        <v>182</v>
      </c>
      <c r="S349" t="s">
        <v>150</v>
      </c>
      <c r="V349" t="s">
        <v>184</v>
      </c>
    </row>
    <row r="350" spans="1:23" x14ac:dyDescent="0.35">
      <c r="A350" t="s">
        <v>190</v>
      </c>
      <c r="G350" t="s">
        <v>189</v>
      </c>
      <c r="M350" t="s">
        <v>186</v>
      </c>
      <c r="N350" t="s">
        <v>182</v>
      </c>
      <c r="S350" t="s">
        <v>150</v>
      </c>
      <c r="V350" t="s">
        <v>184</v>
      </c>
    </row>
    <row r="351" spans="1:23" x14ac:dyDescent="0.35">
      <c r="G351" t="s">
        <v>189</v>
      </c>
      <c r="M351" t="s">
        <v>186</v>
      </c>
      <c r="O351" t="s">
        <v>183</v>
      </c>
      <c r="S351" t="s">
        <v>150</v>
      </c>
      <c r="V351" t="s">
        <v>184</v>
      </c>
      <c r="W351" t="s">
        <v>221</v>
      </c>
    </row>
    <row r="352" spans="1:23" x14ac:dyDescent="0.35">
      <c r="M352" t="s">
        <v>186</v>
      </c>
      <c r="N352" t="s">
        <v>182</v>
      </c>
      <c r="S352" t="s">
        <v>150</v>
      </c>
      <c r="V352" t="s">
        <v>184</v>
      </c>
    </row>
    <row r="353" spans="1:23" x14ac:dyDescent="0.35">
      <c r="M353" t="s">
        <v>186</v>
      </c>
      <c r="N353" t="s">
        <v>182</v>
      </c>
    </row>
    <row r="354" spans="1:23" x14ac:dyDescent="0.35">
      <c r="M354" t="s">
        <v>186</v>
      </c>
      <c r="N354" t="s">
        <v>182</v>
      </c>
    </row>
    <row r="355" spans="1:23" x14ac:dyDescent="0.35">
      <c r="M355" t="s">
        <v>186</v>
      </c>
      <c r="N355" t="s">
        <v>182</v>
      </c>
    </row>
    <row r="357" spans="1:23" x14ac:dyDescent="0.35">
      <c r="B357" t="s">
        <v>182</v>
      </c>
      <c r="C357" t="s">
        <v>183</v>
      </c>
      <c r="D357" t="s">
        <v>184</v>
      </c>
      <c r="E357" t="s">
        <v>185</v>
      </c>
      <c r="H357" t="s">
        <v>182</v>
      </c>
      <c r="I357" t="s">
        <v>183</v>
      </c>
      <c r="J357" t="s">
        <v>184</v>
      </c>
      <c r="K357" t="s">
        <v>185</v>
      </c>
      <c r="N357" t="s">
        <v>182</v>
      </c>
      <c r="O357" t="s">
        <v>183</v>
      </c>
      <c r="P357" t="s">
        <v>184</v>
      </c>
      <c r="Q357" t="s">
        <v>185</v>
      </c>
      <c r="T357" t="s">
        <v>182</v>
      </c>
      <c r="U357" t="s">
        <v>183</v>
      </c>
      <c r="V357" t="s">
        <v>184</v>
      </c>
      <c r="W357" t="s">
        <v>185</v>
      </c>
    </row>
    <row r="358" spans="1:23" x14ac:dyDescent="0.35">
      <c r="A358" t="s">
        <v>159</v>
      </c>
    </row>
    <row r="359" spans="1:23" x14ac:dyDescent="0.35">
      <c r="A359" t="s">
        <v>189</v>
      </c>
      <c r="D359" t="s">
        <v>184</v>
      </c>
      <c r="G359" t="s">
        <v>150</v>
      </c>
      <c r="J359" t="s">
        <v>184</v>
      </c>
      <c r="M359" t="s">
        <v>186</v>
      </c>
      <c r="O359" t="s">
        <v>183</v>
      </c>
      <c r="S359" t="s">
        <v>190</v>
      </c>
      <c r="T359" t="s">
        <v>182</v>
      </c>
    </row>
    <row r="360" spans="1:23" x14ac:dyDescent="0.35">
      <c r="A360" t="s">
        <v>189</v>
      </c>
      <c r="E360" t="s">
        <v>185</v>
      </c>
      <c r="G360" t="s">
        <v>150</v>
      </c>
      <c r="J360" t="s">
        <v>184</v>
      </c>
      <c r="M360" t="s">
        <v>186</v>
      </c>
      <c r="N360" t="s">
        <v>182</v>
      </c>
      <c r="S360" t="s">
        <v>190</v>
      </c>
      <c r="T360" t="s">
        <v>182</v>
      </c>
    </row>
    <row r="361" spans="1:23" x14ac:dyDescent="0.35">
      <c r="A361" t="s">
        <v>189</v>
      </c>
      <c r="D361" t="s">
        <v>184</v>
      </c>
      <c r="G361" t="s">
        <v>150</v>
      </c>
      <c r="J361" t="s">
        <v>184</v>
      </c>
      <c r="M361" t="s">
        <v>186</v>
      </c>
      <c r="O361" t="s">
        <v>183</v>
      </c>
      <c r="S361" t="s">
        <v>190</v>
      </c>
      <c r="T361" t="s">
        <v>182</v>
      </c>
    </row>
    <row r="362" spans="1:23" x14ac:dyDescent="0.35">
      <c r="A362" t="s">
        <v>189</v>
      </c>
      <c r="D362" t="s">
        <v>184</v>
      </c>
      <c r="G362" t="s">
        <v>150</v>
      </c>
      <c r="J362" t="s">
        <v>184</v>
      </c>
      <c r="M362" t="s">
        <v>186</v>
      </c>
      <c r="O362" t="s">
        <v>183</v>
      </c>
      <c r="S362" t="s">
        <v>190</v>
      </c>
      <c r="T362" t="s">
        <v>182</v>
      </c>
    </row>
    <row r="363" spans="1:23" x14ac:dyDescent="0.35">
      <c r="A363" t="s">
        <v>189</v>
      </c>
      <c r="D363" t="s">
        <v>184</v>
      </c>
      <c r="G363" t="s">
        <v>150</v>
      </c>
      <c r="J363" t="s">
        <v>184</v>
      </c>
      <c r="M363" t="s">
        <v>186</v>
      </c>
      <c r="N363" t="s">
        <v>182</v>
      </c>
      <c r="S363" t="s">
        <v>190</v>
      </c>
      <c r="T363" t="s">
        <v>182</v>
      </c>
    </row>
    <row r="364" spans="1:23" x14ac:dyDescent="0.35">
      <c r="A364" t="s">
        <v>189</v>
      </c>
      <c r="D364" t="s">
        <v>184</v>
      </c>
      <c r="G364" t="s">
        <v>150</v>
      </c>
      <c r="J364" t="s">
        <v>184</v>
      </c>
      <c r="M364" t="s">
        <v>186</v>
      </c>
      <c r="N364" t="s">
        <v>182</v>
      </c>
      <c r="S364" t="s">
        <v>190</v>
      </c>
      <c r="T364" t="s">
        <v>182</v>
      </c>
    </row>
    <row r="365" spans="1:23" x14ac:dyDescent="0.35">
      <c r="A365" t="s">
        <v>189</v>
      </c>
      <c r="D365" t="s">
        <v>184</v>
      </c>
      <c r="G365" t="s">
        <v>150</v>
      </c>
      <c r="J365" t="s">
        <v>184</v>
      </c>
      <c r="M365" t="s">
        <v>186</v>
      </c>
      <c r="N365" t="s">
        <v>182</v>
      </c>
      <c r="S365" t="s">
        <v>190</v>
      </c>
      <c r="T365" t="s">
        <v>182</v>
      </c>
    </row>
    <row r="366" spans="1:23" x14ac:dyDescent="0.35">
      <c r="A366" t="s">
        <v>189</v>
      </c>
      <c r="E366" t="s">
        <v>185</v>
      </c>
      <c r="G366" t="s">
        <v>150</v>
      </c>
      <c r="J366" t="s">
        <v>184</v>
      </c>
      <c r="M366" t="s">
        <v>186</v>
      </c>
      <c r="N366" t="s">
        <v>182</v>
      </c>
      <c r="S366" t="s">
        <v>190</v>
      </c>
      <c r="T366" t="s">
        <v>182</v>
      </c>
    </row>
    <row r="367" spans="1:23" x14ac:dyDescent="0.35">
      <c r="A367" t="s">
        <v>189</v>
      </c>
      <c r="D367" t="s">
        <v>184</v>
      </c>
      <c r="G367" t="s">
        <v>150</v>
      </c>
      <c r="K367" t="s">
        <v>185</v>
      </c>
      <c r="M367" t="s">
        <v>186</v>
      </c>
      <c r="O367" t="s">
        <v>183</v>
      </c>
      <c r="S367" t="s">
        <v>190</v>
      </c>
      <c r="U367" t="s">
        <v>183</v>
      </c>
    </row>
    <row r="368" spans="1:23" x14ac:dyDescent="0.35">
      <c r="A368" t="s">
        <v>189</v>
      </c>
      <c r="D368" t="s">
        <v>184</v>
      </c>
      <c r="G368" t="s">
        <v>150</v>
      </c>
      <c r="K368" t="s">
        <v>185</v>
      </c>
      <c r="M368" t="s">
        <v>186</v>
      </c>
      <c r="N368" t="s">
        <v>182</v>
      </c>
      <c r="S368" t="s">
        <v>190</v>
      </c>
      <c r="T368" t="s">
        <v>182</v>
      </c>
    </row>
    <row r="369" spans="1:21" x14ac:dyDescent="0.35">
      <c r="A369" t="s">
        <v>189</v>
      </c>
      <c r="D369" t="s">
        <v>184</v>
      </c>
      <c r="G369" t="s">
        <v>150</v>
      </c>
      <c r="J369" t="s">
        <v>184</v>
      </c>
      <c r="M369" t="s">
        <v>186</v>
      </c>
      <c r="O369" t="s">
        <v>183</v>
      </c>
      <c r="S369" t="s">
        <v>190</v>
      </c>
      <c r="T369" t="s">
        <v>182</v>
      </c>
    </row>
    <row r="370" spans="1:21" x14ac:dyDescent="0.35">
      <c r="A370" t="s">
        <v>189</v>
      </c>
      <c r="E370" t="s">
        <v>185</v>
      </c>
      <c r="G370" t="s">
        <v>150</v>
      </c>
      <c r="K370" t="s">
        <v>185</v>
      </c>
      <c r="M370" t="s">
        <v>186</v>
      </c>
      <c r="N370" t="s">
        <v>182</v>
      </c>
      <c r="S370" t="s">
        <v>190</v>
      </c>
      <c r="T370" t="s">
        <v>182</v>
      </c>
    </row>
    <row r="371" spans="1:21" x14ac:dyDescent="0.35">
      <c r="A371" t="s">
        <v>189</v>
      </c>
      <c r="D371" t="s">
        <v>184</v>
      </c>
      <c r="G371" t="s">
        <v>150</v>
      </c>
      <c r="K371" t="s">
        <v>185</v>
      </c>
      <c r="M371" t="s">
        <v>186</v>
      </c>
      <c r="N371" t="s">
        <v>182</v>
      </c>
      <c r="S371" t="s">
        <v>190</v>
      </c>
      <c r="T371" t="s">
        <v>182</v>
      </c>
    </row>
    <row r="372" spans="1:21" x14ac:dyDescent="0.35">
      <c r="A372" t="s">
        <v>189</v>
      </c>
      <c r="D372" t="s">
        <v>184</v>
      </c>
      <c r="G372" t="s">
        <v>150</v>
      </c>
      <c r="J372" t="s">
        <v>184</v>
      </c>
      <c r="M372" t="s">
        <v>186</v>
      </c>
      <c r="O372" t="s">
        <v>183</v>
      </c>
      <c r="S372" t="s">
        <v>190</v>
      </c>
      <c r="T372" t="s">
        <v>182</v>
      </c>
    </row>
    <row r="373" spans="1:21" x14ac:dyDescent="0.35">
      <c r="A373" t="s">
        <v>189</v>
      </c>
      <c r="D373" t="s">
        <v>184</v>
      </c>
      <c r="G373" t="s">
        <v>150</v>
      </c>
      <c r="J373" t="s">
        <v>184</v>
      </c>
      <c r="M373" t="s">
        <v>186</v>
      </c>
      <c r="N373" t="s">
        <v>182</v>
      </c>
      <c r="S373" t="s">
        <v>190</v>
      </c>
      <c r="U373" t="s">
        <v>183</v>
      </c>
    </row>
    <row r="374" spans="1:21" x14ac:dyDescent="0.35">
      <c r="A374" t="s">
        <v>189</v>
      </c>
      <c r="D374" t="s">
        <v>184</v>
      </c>
      <c r="G374" t="s">
        <v>150</v>
      </c>
      <c r="K374" t="s">
        <v>185</v>
      </c>
      <c r="M374" t="s">
        <v>186</v>
      </c>
      <c r="O374" t="s">
        <v>183</v>
      </c>
      <c r="S374" t="s">
        <v>190</v>
      </c>
      <c r="T374" t="s">
        <v>182</v>
      </c>
    </row>
    <row r="375" spans="1:21" x14ac:dyDescent="0.35">
      <c r="A375" t="s">
        <v>189</v>
      </c>
      <c r="D375" t="s">
        <v>184</v>
      </c>
      <c r="G375" t="s">
        <v>150</v>
      </c>
      <c r="K375" t="s">
        <v>185</v>
      </c>
      <c r="M375" t="s">
        <v>186</v>
      </c>
      <c r="N375" t="s">
        <v>182</v>
      </c>
      <c r="S375" t="s">
        <v>190</v>
      </c>
      <c r="T375" t="s">
        <v>182</v>
      </c>
    </row>
    <row r="376" spans="1:21" x14ac:dyDescent="0.35">
      <c r="A376" t="s">
        <v>189</v>
      </c>
      <c r="D376" t="s">
        <v>184</v>
      </c>
      <c r="G376" t="s">
        <v>150</v>
      </c>
      <c r="K376" t="s">
        <v>185</v>
      </c>
      <c r="M376" t="s">
        <v>186</v>
      </c>
      <c r="O376" t="s">
        <v>183</v>
      </c>
      <c r="S376" t="s">
        <v>190</v>
      </c>
      <c r="T376" t="s">
        <v>182</v>
      </c>
    </row>
    <row r="377" spans="1:21" x14ac:dyDescent="0.35">
      <c r="A377" t="s">
        <v>189</v>
      </c>
      <c r="D377" t="s">
        <v>184</v>
      </c>
      <c r="G377" t="s">
        <v>150</v>
      </c>
      <c r="J377" t="s">
        <v>184</v>
      </c>
      <c r="M377" t="s">
        <v>186</v>
      </c>
      <c r="N377" t="s">
        <v>182</v>
      </c>
      <c r="S377" t="s">
        <v>190</v>
      </c>
      <c r="T377" t="s">
        <v>182</v>
      </c>
    </row>
    <row r="378" spans="1:21" x14ac:dyDescent="0.35">
      <c r="A378" t="s">
        <v>189</v>
      </c>
      <c r="E378" t="s">
        <v>185</v>
      </c>
      <c r="G378" t="s">
        <v>150</v>
      </c>
      <c r="J378" t="s">
        <v>184</v>
      </c>
      <c r="M378" t="s">
        <v>186</v>
      </c>
      <c r="N378" t="s">
        <v>182</v>
      </c>
      <c r="S378" t="s">
        <v>190</v>
      </c>
      <c r="U378" t="s">
        <v>183</v>
      </c>
    </row>
    <row r="379" spans="1:21" x14ac:dyDescent="0.35">
      <c r="A379" t="s">
        <v>189</v>
      </c>
      <c r="D379" t="s">
        <v>184</v>
      </c>
      <c r="G379" t="s">
        <v>150</v>
      </c>
      <c r="K379" t="s">
        <v>185</v>
      </c>
      <c r="M379" t="s">
        <v>186</v>
      </c>
      <c r="N379" t="s">
        <v>182</v>
      </c>
      <c r="S379" t="s">
        <v>190</v>
      </c>
      <c r="T379" t="s">
        <v>182</v>
      </c>
    </row>
    <row r="380" spans="1:21" x14ac:dyDescent="0.35">
      <c r="A380" t="s">
        <v>189</v>
      </c>
      <c r="D380" t="s">
        <v>184</v>
      </c>
      <c r="G380" t="s">
        <v>150</v>
      </c>
      <c r="J380" t="s">
        <v>184</v>
      </c>
      <c r="M380" t="s">
        <v>186</v>
      </c>
      <c r="N380" t="s">
        <v>182</v>
      </c>
      <c r="S380" t="s">
        <v>190</v>
      </c>
      <c r="T380" t="s">
        <v>182</v>
      </c>
    </row>
    <row r="381" spans="1:21" x14ac:dyDescent="0.35">
      <c r="A381" t="s">
        <v>189</v>
      </c>
      <c r="D381" t="s">
        <v>184</v>
      </c>
      <c r="G381" t="s">
        <v>150</v>
      </c>
      <c r="J381" t="s">
        <v>184</v>
      </c>
      <c r="M381" t="s">
        <v>186</v>
      </c>
      <c r="N381" t="s">
        <v>182</v>
      </c>
      <c r="S381" t="s">
        <v>190</v>
      </c>
      <c r="T381" t="s">
        <v>182</v>
      </c>
    </row>
    <row r="382" spans="1:21" x14ac:dyDescent="0.35">
      <c r="A382" t="s">
        <v>189</v>
      </c>
      <c r="D382" t="s">
        <v>184</v>
      </c>
      <c r="G382" t="s">
        <v>150</v>
      </c>
      <c r="J382" t="s">
        <v>184</v>
      </c>
      <c r="M382" t="s">
        <v>186</v>
      </c>
      <c r="N382" t="s">
        <v>182</v>
      </c>
      <c r="S382" t="s">
        <v>190</v>
      </c>
      <c r="T382" t="s">
        <v>182</v>
      </c>
    </row>
    <row r="383" spans="1:21" x14ac:dyDescent="0.35">
      <c r="A383" t="s">
        <v>189</v>
      </c>
      <c r="G383" t="s">
        <v>150</v>
      </c>
      <c r="M383" t="s">
        <v>186</v>
      </c>
      <c r="N383" t="s">
        <v>182</v>
      </c>
      <c r="S383" t="s">
        <v>190</v>
      </c>
      <c r="U383" t="s">
        <v>183</v>
      </c>
    </row>
    <row r="384" spans="1:21" x14ac:dyDescent="0.35">
      <c r="A384" t="s">
        <v>189</v>
      </c>
      <c r="G384" t="s">
        <v>150</v>
      </c>
      <c r="M384" t="s">
        <v>186</v>
      </c>
      <c r="N384" t="s">
        <v>182</v>
      </c>
      <c r="S384" t="s">
        <v>190</v>
      </c>
      <c r="T384" t="s">
        <v>182</v>
      </c>
    </row>
    <row r="385" spans="1:20" x14ac:dyDescent="0.35">
      <c r="A385" t="s">
        <v>189</v>
      </c>
      <c r="G385" t="s">
        <v>150</v>
      </c>
      <c r="S385" t="s">
        <v>190</v>
      </c>
      <c r="T385" t="s">
        <v>182</v>
      </c>
    </row>
    <row r="386" spans="1:20" x14ac:dyDescent="0.35">
      <c r="A386" t="s">
        <v>189</v>
      </c>
      <c r="G386" t="s">
        <v>150</v>
      </c>
    </row>
    <row r="387" spans="1:20" x14ac:dyDescent="0.35">
      <c r="A387" t="s">
        <v>189</v>
      </c>
    </row>
    <row r="388" spans="1:20" x14ac:dyDescent="0.35">
      <c r="C388" t="s">
        <v>222</v>
      </c>
    </row>
    <row r="389" spans="1:20" x14ac:dyDescent="0.35">
      <c r="C389" t="s">
        <v>223</v>
      </c>
    </row>
    <row r="390" spans="1:20" x14ac:dyDescent="0.35">
      <c r="C390" t="s">
        <v>224</v>
      </c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2"/>
  <sheetViews>
    <sheetView zoomScale="70" zoomScaleNormal="70" workbookViewId="0">
      <selection activeCell="C28" sqref="C28"/>
    </sheetView>
  </sheetViews>
  <sheetFormatPr defaultRowHeight="14.5" x14ac:dyDescent="0.35"/>
  <sheetData>
    <row r="1" spans="1:18" x14ac:dyDescent="0.35">
      <c r="A1" s="6" t="s">
        <v>155</v>
      </c>
      <c r="F1" s="6" t="s">
        <v>259</v>
      </c>
      <c r="I1" s="6" t="s">
        <v>260</v>
      </c>
      <c r="L1" s="6" t="s">
        <v>261</v>
      </c>
      <c r="O1" s="6" t="s">
        <v>262</v>
      </c>
      <c r="R1" s="6" t="s">
        <v>263</v>
      </c>
    </row>
    <row r="2" spans="1:18" x14ac:dyDescent="0.35">
      <c r="F2" t="s">
        <v>264</v>
      </c>
      <c r="G2" t="s">
        <v>265</v>
      </c>
      <c r="I2" t="s">
        <v>264</v>
      </c>
      <c r="J2" t="s">
        <v>265</v>
      </c>
      <c r="L2" t="s">
        <v>264</v>
      </c>
      <c r="M2" t="s">
        <v>265</v>
      </c>
      <c r="O2" t="s">
        <v>264</v>
      </c>
      <c r="P2" t="s">
        <v>5</v>
      </c>
    </row>
    <row r="4" spans="1:18" x14ac:dyDescent="0.35">
      <c r="A4" s="6" t="s">
        <v>169</v>
      </c>
      <c r="B4" s="6"/>
      <c r="C4" s="6"/>
      <c r="D4" s="6"/>
      <c r="F4">
        <v>0</v>
      </c>
      <c r="G4">
        <v>212</v>
      </c>
      <c r="I4">
        <v>0</v>
      </c>
      <c r="J4">
        <v>167</v>
      </c>
      <c r="L4">
        <v>0</v>
      </c>
      <c r="M4">
        <v>171</v>
      </c>
      <c r="O4">
        <f>SUM(F4,I4,L4)</f>
        <v>0</v>
      </c>
      <c r="P4">
        <f>SUM(G4,J4,M4)</f>
        <v>550</v>
      </c>
      <c r="R4">
        <f>O4/P4*100</f>
        <v>0</v>
      </c>
    </row>
    <row r="5" spans="1:18" x14ac:dyDescent="0.35">
      <c r="A5" s="6"/>
      <c r="B5" s="6"/>
      <c r="C5" s="6"/>
      <c r="D5" s="6"/>
    </row>
    <row r="6" spans="1:18" x14ac:dyDescent="0.35">
      <c r="A6" s="6" t="s">
        <v>266</v>
      </c>
      <c r="B6" s="6"/>
      <c r="C6" s="6"/>
      <c r="D6" s="6"/>
      <c r="F6">
        <v>0</v>
      </c>
      <c r="G6">
        <v>161</v>
      </c>
      <c r="I6">
        <v>0</v>
      </c>
      <c r="J6">
        <v>202</v>
      </c>
      <c r="L6">
        <v>0</v>
      </c>
      <c r="M6">
        <v>167</v>
      </c>
      <c r="O6">
        <f t="shared" ref="O6:P12" si="0">SUM(F6,I6,L6)</f>
        <v>0</v>
      </c>
      <c r="P6">
        <f t="shared" si="0"/>
        <v>530</v>
      </c>
      <c r="R6">
        <f t="shared" ref="R6:R12" si="1">O6/P6*100</f>
        <v>0</v>
      </c>
    </row>
    <row r="7" spans="1:18" x14ac:dyDescent="0.35">
      <c r="A7" s="6"/>
      <c r="B7" s="6"/>
      <c r="C7" s="6"/>
      <c r="D7" s="6"/>
    </row>
    <row r="8" spans="1:18" x14ac:dyDescent="0.35">
      <c r="A8" s="6" t="s">
        <v>267</v>
      </c>
      <c r="B8" s="6"/>
      <c r="C8" s="6"/>
      <c r="D8" s="6"/>
      <c r="F8">
        <v>172</v>
      </c>
      <c r="G8">
        <v>172</v>
      </c>
      <c r="I8">
        <v>154</v>
      </c>
      <c r="J8">
        <v>154</v>
      </c>
      <c r="L8">
        <v>217</v>
      </c>
      <c r="M8">
        <v>217</v>
      </c>
      <c r="O8">
        <f t="shared" si="0"/>
        <v>543</v>
      </c>
      <c r="P8">
        <f t="shared" si="0"/>
        <v>543</v>
      </c>
      <c r="R8">
        <f t="shared" si="1"/>
        <v>100</v>
      </c>
    </row>
    <row r="9" spans="1:18" x14ac:dyDescent="0.35">
      <c r="A9" s="6"/>
      <c r="B9" s="6"/>
      <c r="C9" s="6"/>
      <c r="D9" s="6"/>
    </row>
    <row r="10" spans="1:18" x14ac:dyDescent="0.35">
      <c r="A10" s="6" t="s">
        <v>268</v>
      </c>
      <c r="B10" s="6"/>
      <c r="C10" s="6"/>
      <c r="D10" s="6"/>
      <c r="F10">
        <v>151</v>
      </c>
      <c r="G10">
        <v>151</v>
      </c>
      <c r="I10">
        <v>243</v>
      </c>
      <c r="J10">
        <v>243</v>
      </c>
      <c r="L10">
        <v>205</v>
      </c>
      <c r="M10">
        <v>205</v>
      </c>
      <c r="O10">
        <f t="shared" si="0"/>
        <v>599</v>
      </c>
      <c r="P10">
        <f t="shared" si="0"/>
        <v>599</v>
      </c>
      <c r="R10">
        <f t="shared" si="1"/>
        <v>100</v>
      </c>
    </row>
    <row r="11" spans="1:18" x14ac:dyDescent="0.35">
      <c r="A11" s="6"/>
      <c r="B11" s="6"/>
      <c r="C11" s="6"/>
      <c r="D11" s="6"/>
    </row>
    <row r="12" spans="1:18" x14ac:dyDescent="0.35">
      <c r="A12" s="6" t="s">
        <v>269</v>
      </c>
      <c r="B12" s="6"/>
      <c r="C12" s="6"/>
      <c r="D12" s="6"/>
      <c r="F12">
        <v>9</v>
      </c>
      <c r="G12">
        <v>230</v>
      </c>
      <c r="I12">
        <v>8</v>
      </c>
      <c r="J12">
        <v>191</v>
      </c>
      <c r="L12">
        <v>11</v>
      </c>
      <c r="M12">
        <v>186</v>
      </c>
      <c r="O12">
        <f t="shared" si="0"/>
        <v>28</v>
      </c>
      <c r="P12">
        <f t="shared" si="0"/>
        <v>607</v>
      </c>
      <c r="R12">
        <f t="shared" si="1"/>
        <v>4.6128500823723231</v>
      </c>
    </row>
    <row r="16" spans="1:18" x14ac:dyDescent="0.35">
      <c r="A16" s="6" t="s">
        <v>158</v>
      </c>
      <c r="F16" s="6" t="s">
        <v>259</v>
      </c>
      <c r="I16" s="6" t="s">
        <v>260</v>
      </c>
      <c r="L16" s="6" t="s">
        <v>261</v>
      </c>
      <c r="O16" s="6" t="s">
        <v>262</v>
      </c>
      <c r="R16" s="6" t="s">
        <v>263</v>
      </c>
    </row>
    <row r="17" spans="1:18" x14ac:dyDescent="0.35">
      <c r="F17" t="s">
        <v>264</v>
      </c>
      <c r="G17" t="s">
        <v>265</v>
      </c>
      <c r="I17" t="s">
        <v>264</v>
      </c>
      <c r="J17" t="s">
        <v>265</v>
      </c>
      <c r="L17" t="s">
        <v>264</v>
      </c>
      <c r="M17" t="s">
        <v>265</v>
      </c>
      <c r="O17" t="s">
        <v>264</v>
      </c>
      <c r="P17" t="s">
        <v>5</v>
      </c>
    </row>
    <row r="19" spans="1:18" x14ac:dyDescent="0.35">
      <c r="A19" s="6" t="s">
        <v>169</v>
      </c>
      <c r="B19" s="6"/>
      <c r="C19" s="6"/>
      <c r="D19" s="6"/>
      <c r="F19">
        <v>0</v>
      </c>
      <c r="G19">
        <v>186</v>
      </c>
      <c r="I19">
        <v>0</v>
      </c>
      <c r="J19">
        <v>192</v>
      </c>
      <c r="L19">
        <v>0</v>
      </c>
      <c r="M19">
        <v>232</v>
      </c>
      <c r="O19">
        <f>SUM(F19,I19,L19)</f>
        <v>0</v>
      </c>
      <c r="P19">
        <f>SUM(G19,J19,M19)</f>
        <v>610</v>
      </c>
      <c r="R19">
        <f>O19/P19*100</f>
        <v>0</v>
      </c>
    </row>
    <row r="20" spans="1:18" x14ac:dyDescent="0.35">
      <c r="A20" s="6"/>
      <c r="B20" s="6"/>
      <c r="C20" s="6"/>
      <c r="D20" s="6"/>
    </row>
    <row r="21" spans="1:18" x14ac:dyDescent="0.35">
      <c r="A21" s="6" t="s">
        <v>266</v>
      </c>
      <c r="B21" s="6"/>
      <c r="C21" s="6"/>
      <c r="D21" s="6"/>
      <c r="F21">
        <v>0</v>
      </c>
      <c r="G21">
        <v>212</v>
      </c>
      <c r="I21">
        <v>0</v>
      </c>
      <c r="J21">
        <v>177</v>
      </c>
      <c r="L21">
        <v>0</v>
      </c>
      <c r="M21">
        <v>176</v>
      </c>
      <c r="O21">
        <f t="shared" ref="O21:P27" si="2">SUM(F21,I21,L21)</f>
        <v>0</v>
      </c>
      <c r="P21">
        <f t="shared" si="2"/>
        <v>565</v>
      </c>
      <c r="R21">
        <f t="shared" ref="R21:R27" si="3">O21/P21*100</f>
        <v>0</v>
      </c>
    </row>
    <row r="22" spans="1:18" x14ac:dyDescent="0.35">
      <c r="A22" s="6"/>
      <c r="B22" s="6"/>
      <c r="C22" s="6"/>
      <c r="D22" s="6"/>
    </row>
    <row r="23" spans="1:18" x14ac:dyDescent="0.35">
      <c r="A23" s="6" t="s">
        <v>267</v>
      </c>
      <c r="B23" s="6"/>
      <c r="C23" s="6"/>
      <c r="D23" s="6"/>
      <c r="F23">
        <v>153</v>
      </c>
      <c r="G23">
        <v>153</v>
      </c>
      <c r="I23">
        <v>144</v>
      </c>
      <c r="J23">
        <v>144</v>
      </c>
      <c r="L23">
        <v>211</v>
      </c>
      <c r="M23">
        <v>211</v>
      </c>
      <c r="O23">
        <f t="shared" si="2"/>
        <v>508</v>
      </c>
      <c r="P23">
        <f t="shared" si="2"/>
        <v>508</v>
      </c>
      <c r="R23">
        <f t="shared" si="3"/>
        <v>100</v>
      </c>
    </row>
    <row r="24" spans="1:18" x14ac:dyDescent="0.35">
      <c r="A24" s="6"/>
      <c r="B24" s="6"/>
      <c r="C24" s="6"/>
      <c r="D24" s="6"/>
    </row>
    <row r="25" spans="1:18" x14ac:dyDescent="0.35">
      <c r="A25" s="6" t="s">
        <v>268</v>
      </c>
      <c r="B25" s="6"/>
      <c r="C25" s="6"/>
      <c r="D25" s="6"/>
      <c r="F25">
        <v>197</v>
      </c>
      <c r="G25">
        <v>197</v>
      </c>
      <c r="I25">
        <v>161</v>
      </c>
      <c r="J25">
        <v>161</v>
      </c>
      <c r="L25">
        <v>163</v>
      </c>
      <c r="M25">
        <v>163</v>
      </c>
      <c r="O25">
        <f t="shared" si="2"/>
        <v>521</v>
      </c>
      <c r="P25">
        <f t="shared" si="2"/>
        <v>521</v>
      </c>
      <c r="R25">
        <f t="shared" si="3"/>
        <v>100</v>
      </c>
    </row>
    <row r="26" spans="1:18" x14ac:dyDescent="0.35">
      <c r="A26" s="6"/>
      <c r="B26" s="6"/>
      <c r="C26" s="6"/>
      <c r="D26" s="6"/>
    </row>
    <row r="27" spans="1:18" x14ac:dyDescent="0.35">
      <c r="A27" s="6" t="s">
        <v>269</v>
      </c>
      <c r="B27" s="6"/>
      <c r="C27" s="6"/>
      <c r="D27" s="6"/>
      <c r="F27">
        <v>13</v>
      </c>
      <c r="G27">
        <v>187</v>
      </c>
      <c r="I27">
        <v>8</v>
      </c>
      <c r="J27">
        <v>205</v>
      </c>
      <c r="L27">
        <v>6</v>
      </c>
      <c r="M27">
        <v>196</v>
      </c>
      <c r="O27">
        <f t="shared" si="2"/>
        <v>27</v>
      </c>
      <c r="P27">
        <f t="shared" si="2"/>
        <v>588</v>
      </c>
      <c r="R27">
        <f t="shared" si="3"/>
        <v>4.591836734693878</v>
      </c>
    </row>
    <row r="31" spans="1:18" x14ac:dyDescent="0.35">
      <c r="A31" s="6" t="s">
        <v>159</v>
      </c>
      <c r="F31" s="6" t="s">
        <v>259</v>
      </c>
      <c r="I31" s="6" t="s">
        <v>260</v>
      </c>
      <c r="L31" s="6" t="s">
        <v>261</v>
      </c>
      <c r="O31" s="6" t="s">
        <v>262</v>
      </c>
      <c r="R31" s="6" t="s">
        <v>263</v>
      </c>
    </row>
    <row r="32" spans="1:18" x14ac:dyDescent="0.35">
      <c r="F32" t="s">
        <v>264</v>
      </c>
      <c r="G32" t="s">
        <v>265</v>
      </c>
      <c r="I32" t="s">
        <v>264</v>
      </c>
      <c r="J32" t="s">
        <v>265</v>
      </c>
      <c r="L32" t="s">
        <v>264</v>
      </c>
      <c r="M32" t="s">
        <v>265</v>
      </c>
      <c r="O32" t="s">
        <v>264</v>
      </c>
      <c r="P32" t="s">
        <v>5</v>
      </c>
    </row>
    <row r="34" spans="1:18" x14ac:dyDescent="0.35">
      <c r="A34" s="6" t="s">
        <v>169</v>
      </c>
      <c r="B34" s="6"/>
      <c r="C34" s="6"/>
      <c r="D34" s="6"/>
      <c r="F34">
        <v>0</v>
      </c>
      <c r="G34">
        <v>193</v>
      </c>
      <c r="I34">
        <v>0</v>
      </c>
      <c r="J34">
        <v>211</v>
      </c>
      <c r="L34">
        <v>0</v>
      </c>
      <c r="M34">
        <v>193</v>
      </c>
      <c r="O34">
        <f>SUM(F34,I34,L34)</f>
        <v>0</v>
      </c>
      <c r="P34">
        <f>SUM(G34,J34,M34)</f>
        <v>597</v>
      </c>
      <c r="R34">
        <f>O34/P34*100</f>
        <v>0</v>
      </c>
    </row>
    <row r="35" spans="1:18" x14ac:dyDescent="0.35">
      <c r="A35" s="6"/>
      <c r="B35" s="6"/>
      <c r="C35" s="6"/>
      <c r="D35" s="6"/>
    </row>
    <row r="36" spans="1:18" x14ac:dyDescent="0.35">
      <c r="A36" s="6" t="s">
        <v>266</v>
      </c>
      <c r="B36" s="6"/>
      <c r="C36" s="6"/>
      <c r="D36" s="6"/>
      <c r="F36">
        <v>0</v>
      </c>
      <c r="G36">
        <v>207</v>
      </c>
      <c r="I36">
        <v>0</v>
      </c>
      <c r="J36">
        <v>187</v>
      </c>
      <c r="L36">
        <v>0</v>
      </c>
      <c r="M36">
        <v>231</v>
      </c>
      <c r="O36">
        <f t="shared" ref="O36:P42" si="4">SUM(F36,I36,L36)</f>
        <v>0</v>
      </c>
      <c r="P36">
        <f t="shared" si="4"/>
        <v>625</v>
      </c>
      <c r="R36">
        <f t="shared" ref="R36:R42" si="5">O36/P36*100</f>
        <v>0</v>
      </c>
    </row>
    <row r="37" spans="1:18" x14ac:dyDescent="0.35">
      <c r="A37" s="6"/>
      <c r="B37" s="6"/>
      <c r="C37" s="6"/>
      <c r="D37" s="6"/>
    </row>
    <row r="38" spans="1:18" x14ac:dyDescent="0.35">
      <c r="A38" s="6" t="s">
        <v>267</v>
      </c>
      <c r="B38" s="6"/>
      <c r="C38" s="6"/>
      <c r="D38" s="6"/>
      <c r="F38">
        <v>186</v>
      </c>
      <c r="G38">
        <v>186</v>
      </c>
      <c r="I38">
        <v>161</v>
      </c>
      <c r="J38">
        <v>161</v>
      </c>
      <c r="L38">
        <v>192</v>
      </c>
      <c r="M38">
        <v>192</v>
      </c>
      <c r="O38">
        <f t="shared" si="4"/>
        <v>539</v>
      </c>
      <c r="P38">
        <f t="shared" si="4"/>
        <v>539</v>
      </c>
      <c r="R38">
        <f t="shared" si="5"/>
        <v>100</v>
      </c>
    </row>
    <row r="39" spans="1:18" x14ac:dyDescent="0.35">
      <c r="A39" s="6"/>
      <c r="B39" s="6"/>
      <c r="C39" s="6"/>
      <c r="D39" s="6"/>
    </row>
    <row r="40" spans="1:18" x14ac:dyDescent="0.35">
      <c r="A40" s="6" t="s">
        <v>268</v>
      </c>
      <c r="B40" s="6"/>
      <c r="C40" s="6"/>
      <c r="D40" s="6"/>
      <c r="F40">
        <v>213</v>
      </c>
      <c r="G40">
        <v>213</v>
      </c>
      <c r="I40">
        <v>154</v>
      </c>
      <c r="J40">
        <v>154</v>
      </c>
      <c r="L40">
        <v>162</v>
      </c>
      <c r="M40">
        <v>162</v>
      </c>
      <c r="O40">
        <f t="shared" si="4"/>
        <v>529</v>
      </c>
      <c r="P40">
        <f t="shared" si="4"/>
        <v>529</v>
      </c>
      <c r="R40">
        <f t="shared" si="5"/>
        <v>100</v>
      </c>
    </row>
    <row r="41" spans="1:18" x14ac:dyDescent="0.35">
      <c r="A41" s="6"/>
      <c r="B41" s="6"/>
      <c r="C41" s="6"/>
      <c r="D41" s="6"/>
    </row>
    <row r="42" spans="1:18" x14ac:dyDescent="0.35">
      <c r="A42" s="6" t="s">
        <v>269</v>
      </c>
      <c r="B42" s="6"/>
      <c r="C42" s="6"/>
      <c r="D42" s="6"/>
      <c r="F42">
        <v>22</v>
      </c>
      <c r="G42">
        <v>189</v>
      </c>
      <c r="I42">
        <v>13</v>
      </c>
      <c r="J42">
        <v>224</v>
      </c>
      <c r="L42">
        <v>7</v>
      </c>
      <c r="M42">
        <v>206</v>
      </c>
      <c r="O42">
        <f t="shared" si="4"/>
        <v>42</v>
      </c>
      <c r="P42">
        <f t="shared" si="4"/>
        <v>619</v>
      </c>
      <c r="R42">
        <f t="shared" si="5"/>
        <v>6.7851373182552503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K165"/>
  <sheetViews>
    <sheetView zoomScale="70" zoomScaleNormal="70" workbookViewId="0">
      <selection activeCell="L4" sqref="L4"/>
    </sheetView>
  </sheetViews>
  <sheetFormatPr defaultRowHeight="14.5" x14ac:dyDescent="0.35"/>
  <sheetData>
    <row r="3" spans="1:11" x14ac:dyDescent="0.35">
      <c r="A3" t="s">
        <v>169</v>
      </c>
    </row>
    <row r="4" spans="1:11" ht="37.5" x14ac:dyDescent="0.35">
      <c r="B4" s="7" t="s">
        <v>160</v>
      </c>
      <c r="C4" s="7" t="s">
        <v>161</v>
      </c>
      <c r="D4" s="7" t="s">
        <v>162</v>
      </c>
      <c r="E4" s="7" t="s">
        <v>163</v>
      </c>
      <c r="F4" s="7" t="s">
        <v>164</v>
      </c>
      <c r="G4" s="7" t="s">
        <v>165</v>
      </c>
      <c r="H4" s="7" t="s">
        <v>166</v>
      </c>
      <c r="I4" s="7" t="s">
        <v>167</v>
      </c>
      <c r="J4" s="7" t="s">
        <v>168</v>
      </c>
      <c r="K4" s="7"/>
    </row>
    <row r="5" spans="1:11" x14ac:dyDescent="0.35">
      <c r="B5" s="7">
        <v>0</v>
      </c>
      <c r="C5" s="7">
        <v>120</v>
      </c>
      <c r="D5" s="7">
        <v>0</v>
      </c>
      <c r="E5" s="7">
        <v>0</v>
      </c>
      <c r="F5" s="8">
        <v>0</v>
      </c>
      <c r="G5" s="7">
        <v>1</v>
      </c>
      <c r="H5" s="7">
        <v>0</v>
      </c>
      <c r="I5" s="7">
        <v>0</v>
      </c>
      <c r="J5" s="7">
        <v>0</v>
      </c>
      <c r="K5" s="7"/>
    </row>
    <row r="6" spans="1:11" x14ac:dyDescent="0.35">
      <c r="B6" s="7">
        <v>2</v>
      </c>
      <c r="C6" s="7">
        <v>120</v>
      </c>
      <c r="D6" s="7">
        <v>0</v>
      </c>
      <c r="E6" s="7">
        <v>0</v>
      </c>
      <c r="F6" s="8">
        <v>0</v>
      </c>
      <c r="G6" s="7">
        <v>1</v>
      </c>
      <c r="H6" s="7">
        <v>0</v>
      </c>
      <c r="I6" s="7">
        <v>0</v>
      </c>
      <c r="J6" s="7">
        <v>0</v>
      </c>
      <c r="K6" s="7"/>
    </row>
    <row r="7" spans="1:11" x14ac:dyDescent="0.35">
      <c r="B7" s="7">
        <v>4</v>
      </c>
      <c r="C7" s="7">
        <v>120</v>
      </c>
      <c r="D7" s="7">
        <v>0</v>
      </c>
      <c r="E7" s="7">
        <v>3</v>
      </c>
      <c r="F7" s="8">
        <v>0</v>
      </c>
      <c r="G7" s="7">
        <v>1</v>
      </c>
      <c r="H7" s="7">
        <v>0</v>
      </c>
      <c r="I7" s="7">
        <v>0</v>
      </c>
      <c r="J7" s="7">
        <v>0</v>
      </c>
      <c r="K7" s="7"/>
    </row>
    <row r="8" spans="1:11" x14ac:dyDescent="0.35">
      <c r="B8" s="7">
        <v>6</v>
      </c>
      <c r="C8" s="7">
        <v>117</v>
      </c>
      <c r="D8" s="7">
        <v>0</v>
      </c>
      <c r="E8" s="7">
        <v>10</v>
      </c>
      <c r="F8" s="8">
        <v>0</v>
      </c>
      <c r="G8" s="7">
        <v>1</v>
      </c>
      <c r="H8" s="7">
        <v>0</v>
      </c>
      <c r="I8" s="7">
        <v>0</v>
      </c>
      <c r="J8" s="7">
        <v>0</v>
      </c>
      <c r="K8" s="7"/>
    </row>
    <row r="9" spans="1:11" x14ac:dyDescent="0.35">
      <c r="B9" s="7">
        <v>8</v>
      </c>
      <c r="C9" s="7">
        <v>107</v>
      </c>
      <c r="D9" s="7">
        <v>1</v>
      </c>
      <c r="E9" s="7">
        <v>6</v>
      </c>
      <c r="F9" s="8">
        <v>9.2999999999999992E-3</v>
      </c>
      <c r="G9" s="7">
        <v>0.99099999999999999</v>
      </c>
      <c r="H9" s="7">
        <v>0</v>
      </c>
      <c r="I9" s="7">
        <v>8.9999999999999993E-3</v>
      </c>
      <c r="J9" s="7">
        <v>7.4999999999999997E-2</v>
      </c>
      <c r="K9" s="7"/>
    </row>
    <row r="10" spans="1:11" x14ac:dyDescent="0.35">
      <c r="B10" s="7">
        <v>10</v>
      </c>
      <c r="C10" s="7">
        <v>100</v>
      </c>
      <c r="D10" s="7">
        <v>1</v>
      </c>
      <c r="E10" s="7">
        <v>1</v>
      </c>
      <c r="F10" s="8">
        <v>1.9300000000000001E-2</v>
      </c>
      <c r="G10" s="7">
        <v>0.98099999999999998</v>
      </c>
      <c r="H10" s="7">
        <v>0</v>
      </c>
      <c r="I10" s="7">
        <v>1.2999999999999999E-2</v>
      </c>
      <c r="J10" s="7">
        <v>0.17399999999999999</v>
      </c>
      <c r="K10" s="7"/>
    </row>
    <row r="11" spans="1:11" x14ac:dyDescent="0.35">
      <c r="B11" s="7">
        <v>12</v>
      </c>
      <c r="C11" s="7">
        <v>98</v>
      </c>
      <c r="D11" s="7">
        <v>5</v>
      </c>
      <c r="E11" s="7">
        <v>3</v>
      </c>
      <c r="F11" s="8">
        <v>6.93E-2</v>
      </c>
      <c r="G11" s="7">
        <v>0.93100000000000005</v>
      </c>
      <c r="H11" s="7">
        <v>1E-3</v>
      </c>
      <c r="I11" s="7">
        <v>2.5000000000000001E-2</v>
      </c>
      <c r="J11" s="7">
        <v>0.77400000000000002</v>
      </c>
      <c r="K11" s="7"/>
    </row>
    <row r="12" spans="1:11" x14ac:dyDescent="0.35">
      <c r="B12" s="7">
        <v>14</v>
      </c>
      <c r="C12" s="7">
        <v>90</v>
      </c>
      <c r="D12" s="7">
        <v>3</v>
      </c>
      <c r="E12" s="7">
        <v>3</v>
      </c>
      <c r="F12" s="8">
        <v>0.1003</v>
      </c>
      <c r="G12" s="7">
        <v>0.9</v>
      </c>
      <c r="H12" s="7">
        <v>1E-3</v>
      </c>
      <c r="I12" s="7">
        <v>0.03</v>
      </c>
      <c r="J12" s="7">
        <v>1.2090000000000001</v>
      </c>
      <c r="K12" s="7"/>
    </row>
    <row r="13" spans="1:11" x14ac:dyDescent="0.35">
      <c r="B13" s="7">
        <v>16</v>
      </c>
      <c r="C13" s="7">
        <v>84</v>
      </c>
      <c r="D13" s="7">
        <v>4</v>
      </c>
      <c r="E13" s="7">
        <v>0</v>
      </c>
      <c r="F13" s="8">
        <v>0.14319999999999999</v>
      </c>
      <c r="G13" s="7">
        <v>0.85699999999999998</v>
      </c>
      <c r="H13" s="7">
        <v>1E-3</v>
      </c>
      <c r="I13" s="7">
        <v>3.5000000000000003E-2</v>
      </c>
      <c r="J13" s="7">
        <v>1.8939999999999999</v>
      </c>
      <c r="K13" s="7"/>
    </row>
    <row r="14" spans="1:11" x14ac:dyDescent="0.35">
      <c r="B14" s="7">
        <v>18</v>
      </c>
      <c r="C14" s="7">
        <v>80</v>
      </c>
      <c r="D14" s="7">
        <v>9</v>
      </c>
      <c r="E14" s="7">
        <v>1</v>
      </c>
      <c r="F14" s="8">
        <v>0.23960000000000001</v>
      </c>
      <c r="G14" s="7">
        <v>0.76</v>
      </c>
      <c r="H14" s="7">
        <v>2E-3</v>
      </c>
      <c r="I14" s="7">
        <v>4.3999999999999997E-2</v>
      </c>
      <c r="J14" s="7">
        <v>3.629</v>
      </c>
      <c r="K14" s="7"/>
    </row>
    <row r="15" spans="1:11" x14ac:dyDescent="0.35">
      <c r="B15" s="7">
        <v>20</v>
      </c>
      <c r="C15" s="7">
        <v>70</v>
      </c>
      <c r="D15" s="7">
        <v>18</v>
      </c>
      <c r="E15" s="7">
        <v>0</v>
      </c>
      <c r="F15" s="8">
        <v>0.43509999999999999</v>
      </c>
      <c r="G15" s="7">
        <v>0.56499999999999995</v>
      </c>
      <c r="H15" s="7">
        <v>3.0000000000000001E-3</v>
      </c>
      <c r="I15" s="7">
        <v>5.0999999999999997E-2</v>
      </c>
      <c r="J15" s="7">
        <v>7.54</v>
      </c>
      <c r="K15" s="7"/>
    </row>
    <row r="16" spans="1:11" x14ac:dyDescent="0.35">
      <c r="B16" s="7">
        <v>22</v>
      </c>
      <c r="C16" s="7">
        <v>52</v>
      </c>
      <c r="D16" s="7">
        <v>16</v>
      </c>
      <c r="E16" s="7">
        <v>0</v>
      </c>
      <c r="F16" s="8">
        <v>0.6089</v>
      </c>
      <c r="G16" s="7">
        <v>0.39100000000000001</v>
      </c>
      <c r="H16" s="7">
        <v>3.0000000000000001E-3</v>
      </c>
      <c r="I16" s="7">
        <v>5.0999999999999997E-2</v>
      </c>
      <c r="J16" s="7">
        <v>11.364000000000001</v>
      </c>
      <c r="K16" s="7"/>
    </row>
    <row r="17" spans="1:11" x14ac:dyDescent="0.35">
      <c r="B17" s="7">
        <v>24</v>
      </c>
      <c r="C17" s="7">
        <v>36</v>
      </c>
      <c r="D17" s="7">
        <v>14</v>
      </c>
      <c r="E17" s="7">
        <v>0</v>
      </c>
      <c r="F17" s="8">
        <v>0.76100000000000001</v>
      </c>
      <c r="G17" s="7">
        <v>0.23899999999999999</v>
      </c>
      <c r="H17" s="7">
        <v>2E-3</v>
      </c>
      <c r="I17" s="7">
        <v>4.3999999999999997E-2</v>
      </c>
      <c r="J17" s="7">
        <v>15.013999999999999</v>
      </c>
      <c r="K17" s="7"/>
    </row>
    <row r="18" spans="1:11" x14ac:dyDescent="0.35">
      <c r="B18" s="7">
        <v>26</v>
      </c>
      <c r="C18" s="7">
        <v>22</v>
      </c>
      <c r="D18" s="7">
        <v>12</v>
      </c>
      <c r="E18" s="7">
        <v>0</v>
      </c>
      <c r="F18" s="8">
        <v>0.89139999999999997</v>
      </c>
      <c r="G18" s="7">
        <v>0.109</v>
      </c>
      <c r="H18" s="7">
        <v>1E-3</v>
      </c>
      <c r="I18" s="7">
        <v>3.2000000000000001E-2</v>
      </c>
      <c r="J18" s="7">
        <v>18.404</v>
      </c>
      <c r="K18" s="7"/>
    </row>
    <row r="19" spans="1:11" x14ac:dyDescent="0.35">
      <c r="B19" s="7">
        <v>28</v>
      </c>
      <c r="C19" s="7">
        <v>10</v>
      </c>
      <c r="D19" s="7">
        <v>6</v>
      </c>
      <c r="E19" s="7">
        <v>0</v>
      </c>
      <c r="F19" s="8">
        <v>0.95650000000000002</v>
      </c>
      <c r="G19" s="7">
        <v>4.2999999999999997E-2</v>
      </c>
      <c r="H19" s="7">
        <v>0</v>
      </c>
      <c r="I19" s="7">
        <v>2.1000000000000001E-2</v>
      </c>
      <c r="J19" s="7">
        <v>20.228999999999999</v>
      </c>
      <c r="K19" s="7"/>
    </row>
    <row r="20" spans="1:11" x14ac:dyDescent="0.35">
      <c r="B20" s="7">
        <v>30</v>
      </c>
      <c r="C20" s="7">
        <v>4</v>
      </c>
      <c r="D20" s="7">
        <v>4</v>
      </c>
      <c r="E20" s="7">
        <v>0</v>
      </c>
      <c r="F20" s="8">
        <v>1</v>
      </c>
      <c r="G20" s="7">
        <v>0</v>
      </c>
      <c r="H20" s="7">
        <v>0</v>
      </c>
      <c r="I20" s="7">
        <v>0</v>
      </c>
      <c r="J20" s="7">
        <v>21.532</v>
      </c>
      <c r="K20" s="7"/>
    </row>
    <row r="21" spans="1:11" x14ac:dyDescent="0.35">
      <c r="C21" s="7"/>
      <c r="D21" s="7"/>
      <c r="E21" s="7"/>
      <c r="F21" s="7"/>
      <c r="G21" s="8"/>
      <c r="H21" s="7"/>
      <c r="I21" s="7"/>
      <c r="J21" s="7"/>
      <c r="K21" s="7"/>
    </row>
    <row r="22" spans="1:11" x14ac:dyDescent="0.35">
      <c r="A22" s="13" t="s">
        <v>280</v>
      </c>
      <c r="C22" s="7"/>
      <c r="D22" s="7"/>
      <c r="E22" s="7"/>
      <c r="F22" s="7"/>
      <c r="G22" s="8"/>
      <c r="H22" s="7"/>
      <c r="I22" s="7"/>
      <c r="J22" s="7"/>
      <c r="K22" s="7"/>
    </row>
    <row r="23" spans="1:11" ht="37.5" x14ac:dyDescent="0.35">
      <c r="A23" s="7"/>
      <c r="B23" s="7" t="s">
        <v>160</v>
      </c>
      <c r="C23" s="7" t="s">
        <v>161</v>
      </c>
      <c r="D23" s="7" t="s">
        <v>162</v>
      </c>
      <c r="E23" s="7" t="s">
        <v>163</v>
      </c>
      <c r="F23" s="7" t="s">
        <v>164</v>
      </c>
      <c r="G23" s="7" t="s">
        <v>165</v>
      </c>
      <c r="H23" s="7" t="s">
        <v>166</v>
      </c>
      <c r="I23" s="7" t="s">
        <v>167</v>
      </c>
      <c r="J23" s="7" t="s">
        <v>168</v>
      </c>
      <c r="K23" s="7"/>
    </row>
    <row r="24" spans="1:11" x14ac:dyDescent="0.35">
      <c r="A24" s="7"/>
      <c r="B24" s="7">
        <v>0</v>
      </c>
      <c r="C24" s="7">
        <v>160</v>
      </c>
      <c r="D24" s="7">
        <v>0</v>
      </c>
      <c r="E24" s="7">
        <v>0</v>
      </c>
      <c r="F24" s="8">
        <v>0</v>
      </c>
      <c r="G24" s="7">
        <v>1</v>
      </c>
      <c r="H24" s="7">
        <v>0</v>
      </c>
      <c r="I24" s="7">
        <v>0</v>
      </c>
      <c r="J24" s="7">
        <v>0</v>
      </c>
      <c r="K24" s="7"/>
    </row>
    <row r="25" spans="1:11" x14ac:dyDescent="0.35">
      <c r="A25" s="7"/>
      <c r="B25" s="7">
        <v>2</v>
      </c>
      <c r="C25" s="7">
        <v>160</v>
      </c>
      <c r="D25" s="7">
        <v>0</v>
      </c>
      <c r="E25" s="7">
        <v>0</v>
      </c>
      <c r="F25" s="8">
        <v>0</v>
      </c>
      <c r="G25" s="7">
        <v>1</v>
      </c>
      <c r="H25" s="7">
        <v>0</v>
      </c>
      <c r="I25" s="7">
        <v>0</v>
      </c>
      <c r="J25" s="7">
        <v>0</v>
      </c>
      <c r="K25" s="7"/>
    </row>
    <row r="26" spans="1:11" x14ac:dyDescent="0.35">
      <c r="A26" s="7"/>
      <c r="B26" s="7">
        <v>4</v>
      </c>
      <c r="C26" s="7">
        <v>160</v>
      </c>
      <c r="D26" s="7">
        <v>0</v>
      </c>
      <c r="E26" s="7">
        <v>4</v>
      </c>
      <c r="F26" s="8">
        <v>0</v>
      </c>
      <c r="G26" s="7">
        <v>1</v>
      </c>
      <c r="H26" s="7">
        <v>0</v>
      </c>
      <c r="I26" s="7">
        <v>0</v>
      </c>
      <c r="J26" s="7">
        <v>0</v>
      </c>
      <c r="K26" s="7"/>
    </row>
    <row r="27" spans="1:11" x14ac:dyDescent="0.35">
      <c r="A27" s="7"/>
      <c r="B27" s="7">
        <v>6</v>
      </c>
      <c r="C27" s="7">
        <v>156</v>
      </c>
      <c r="D27" s="7">
        <v>0</v>
      </c>
      <c r="E27" s="7">
        <v>7</v>
      </c>
      <c r="F27" s="8">
        <v>0</v>
      </c>
      <c r="G27" s="7">
        <v>1</v>
      </c>
      <c r="H27" s="7">
        <v>0</v>
      </c>
      <c r="I27" s="7">
        <v>0</v>
      </c>
      <c r="J27" s="7">
        <v>0</v>
      </c>
      <c r="K27" s="7"/>
    </row>
    <row r="28" spans="1:11" x14ac:dyDescent="0.35">
      <c r="A28" s="7"/>
      <c r="B28" s="7">
        <v>8</v>
      </c>
      <c r="C28" s="7">
        <v>149</v>
      </c>
      <c r="D28" s="7">
        <v>0</v>
      </c>
      <c r="E28" s="7">
        <v>1</v>
      </c>
      <c r="F28" s="8">
        <v>0</v>
      </c>
      <c r="G28" s="7">
        <v>1</v>
      </c>
      <c r="H28" s="7">
        <v>0</v>
      </c>
      <c r="I28" s="7">
        <v>0</v>
      </c>
      <c r="J28" s="7">
        <v>0</v>
      </c>
      <c r="K28" s="7"/>
    </row>
    <row r="29" spans="1:11" x14ac:dyDescent="0.35">
      <c r="A29" s="7"/>
      <c r="B29" s="7">
        <v>10</v>
      </c>
      <c r="C29" s="7">
        <v>148</v>
      </c>
      <c r="D29" s="7">
        <v>3</v>
      </c>
      <c r="E29" s="7">
        <v>6</v>
      </c>
      <c r="F29" s="8">
        <v>2.0299999999999999E-2</v>
      </c>
      <c r="G29" s="7">
        <v>0.98</v>
      </c>
      <c r="H29" s="7">
        <v>0</v>
      </c>
      <c r="I29" s="7">
        <v>1.2E-2</v>
      </c>
      <c r="J29" s="7">
        <v>0.20300000000000001</v>
      </c>
      <c r="K29" s="7"/>
    </row>
    <row r="30" spans="1:11" x14ac:dyDescent="0.35">
      <c r="A30" s="7"/>
      <c r="B30" s="7">
        <v>12</v>
      </c>
      <c r="C30" s="7">
        <v>139</v>
      </c>
      <c r="D30" s="7">
        <v>6</v>
      </c>
      <c r="E30" s="7">
        <v>8</v>
      </c>
      <c r="F30" s="8">
        <v>6.2600000000000003E-2</v>
      </c>
      <c r="G30" s="7">
        <v>0.93700000000000006</v>
      </c>
      <c r="H30" s="7">
        <v>0</v>
      </c>
      <c r="I30" s="7">
        <v>0.02</v>
      </c>
      <c r="J30" s="7">
        <v>0.71</v>
      </c>
      <c r="K30" s="7"/>
    </row>
    <row r="31" spans="1:11" x14ac:dyDescent="0.35">
      <c r="B31" s="7">
        <v>14</v>
      </c>
      <c r="C31" s="7">
        <v>125</v>
      </c>
      <c r="D31" s="7">
        <v>6</v>
      </c>
      <c r="E31" s="7">
        <v>4</v>
      </c>
      <c r="F31" s="8">
        <v>0.1076</v>
      </c>
      <c r="G31" s="7">
        <v>0.89200000000000002</v>
      </c>
      <c r="H31" s="7">
        <v>1E-3</v>
      </c>
      <c r="I31" s="7">
        <v>2.5999999999999999E-2</v>
      </c>
      <c r="J31" s="7">
        <v>1.34</v>
      </c>
      <c r="K31" s="7"/>
    </row>
    <row r="32" spans="1:11" x14ac:dyDescent="0.35">
      <c r="B32" s="7">
        <v>16</v>
      </c>
      <c r="C32" s="7">
        <v>115</v>
      </c>
      <c r="D32" s="7">
        <v>7</v>
      </c>
      <c r="E32" s="7">
        <v>0</v>
      </c>
      <c r="F32" s="8">
        <v>0.16189999999999999</v>
      </c>
      <c r="G32" s="7">
        <v>0.83799999999999997</v>
      </c>
      <c r="H32" s="7">
        <v>1E-3</v>
      </c>
      <c r="I32" s="7">
        <v>3.2000000000000001E-2</v>
      </c>
      <c r="J32" s="7">
        <v>2.2090000000000001</v>
      </c>
      <c r="K32" s="7"/>
    </row>
    <row r="33" spans="1:11" x14ac:dyDescent="0.35">
      <c r="B33" s="7">
        <v>18</v>
      </c>
      <c r="C33" s="7">
        <v>108</v>
      </c>
      <c r="D33" s="7">
        <v>8</v>
      </c>
      <c r="E33" s="7">
        <v>0</v>
      </c>
      <c r="F33" s="8">
        <v>0.224</v>
      </c>
      <c r="G33" s="7">
        <v>0.77600000000000002</v>
      </c>
      <c r="H33" s="7">
        <v>1E-3</v>
      </c>
      <c r="I33" s="7">
        <v>3.5999999999999997E-2</v>
      </c>
      <c r="J33" s="7">
        <v>3.327</v>
      </c>
      <c r="K33" s="7"/>
    </row>
    <row r="34" spans="1:11" x14ac:dyDescent="0.35">
      <c r="B34" s="7">
        <v>20</v>
      </c>
      <c r="C34" s="7">
        <v>100</v>
      </c>
      <c r="D34" s="7">
        <v>19</v>
      </c>
      <c r="E34" s="7">
        <v>0</v>
      </c>
      <c r="F34" s="8">
        <v>0.37140000000000001</v>
      </c>
      <c r="G34" s="7">
        <v>0.629</v>
      </c>
      <c r="H34" s="7">
        <v>2E-3</v>
      </c>
      <c r="I34" s="7">
        <v>4.2000000000000003E-2</v>
      </c>
      <c r="J34" s="7">
        <v>6.2759999999999998</v>
      </c>
      <c r="K34" s="7"/>
    </row>
    <row r="35" spans="1:11" x14ac:dyDescent="0.35">
      <c r="B35" s="7">
        <v>22</v>
      </c>
      <c r="C35" s="7">
        <v>81</v>
      </c>
      <c r="D35" s="7">
        <v>26</v>
      </c>
      <c r="E35" s="7">
        <v>0</v>
      </c>
      <c r="F35" s="8">
        <v>0.57320000000000004</v>
      </c>
      <c r="G35" s="7">
        <v>0.42699999999999999</v>
      </c>
      <c r="H35" s="7">
        <v>2E-3</v>
      </c>
      <c r="I35" s="7">
        <v>4.2999999999999997E-2</v>
      </c>
      <c r="J35" s="7">
        <v>10.715</v>
      </c>
      <c r="K35" s="7"/>
    </row>
    <row r="36" spans="1:11" x14ac:dyDescent="0.35">
      <c r="B36" s="7">
        <v>24</v>
      </c>
      <c r="C36" s="7">
        <v>55</v>
      </c>
      <c r="D36" s="7">
        <v>21</v>
      </c>
      <c r="E36" s="7">
        <v>0</v>
      </c>
      <c r="F36" s="8">
        <v>0.73609999999999998</v>
      </c>
      <c r="G36" s="7">
        <v>0.26400000000000001</v>
      </c>
      <c r="H36" s="7">
        <v>2E-3</v>
      </c>
      <c r="I36" s="7">
        <v>3.9E-2</v>
      </c>
      <c r="J36" s="7">
        <v>14.625999999999999</v>
      </c>
      <c r="K36" s="7"/>
    </row>
    <row r="37" spans="1:11" x14ac:dyDescent="0.35">
      <c r="B37" s="7">
        <v>26</v>
      </c>
      <c r="C37" s="7">
        <v>34</v>
      </c>
      <c r="D37" s="7">
        <v>13</v>
      </c>
      <c r="E37" s="7">
        <v>0</v>
      </c>
      <c r="F37" s="8">
        <v>0.83699999999999997</v>
      </c>
      <c r="G37" s="7">
        <v>0.16300000000000001</v>
      </c>
      <c r="H37" s="7">
        <v>1E-3</v>
      </c>
      <c r="I37" s="7">
        <v>3.3000000000000002E-2</v>
      </c>
      <c r="J37" s="7">
        <v>17.248999999999999</v>
      </c>
      <c r="K37" s="7"/>
    </row>
    <row r="38" spans="1:11" x14ac:dyDescent="0.35">
      <c r="B38" s="7">
        <v>28</v>
      </c>
      <c r="C38" s="7">
        <v>21</v>
      </c>
      <c r="D38" s="7">
        <v>10</v>
      </c>
      <c r="E38" s="7">
        <v>0</v>
      </c>
      <c r="F38" s="8">
        <v>0.91459999999999997</v>
      </c>
      <c r="G38" s="7">
        <v>8.5000000000000006E-2</v>
      </c>
      <c r="H38" s="7">
        <v>1E-3</v>
      </c>
      <c r="I38" s="7">
        <v>2.5000000000000001E-2</v>
      </c>
      <c r="J38" s="7">
        <v>19.422000000000001</v>
      </c>
      <c r="K38" s="7"/>
    </row>
    <row r="39" spans="1:11" x14ac:dyDescent="0.35">
      <c r="B39" s="7">
        <v>30</v>
      </c>
      <c r="C39" s="7">
        <v>11</v>
      </c>
      <c r="D39" s="7">
        <v>7</v>
      </c>
      <c r="E39" s="7">
        <v>0</v>
      </c>
      <c r="F39" s="8">
        <v>0.96899999999999997</v>
      </c>
      <c r="G39" s="7">
        <v>3.1E-2</v>
      </c>
      <c r="H39" s="7">
        <v>0</v>
      </c>
      <c r="I39" s="7">
        <v>1.4999999999999999E-2</v>
      </c>
      <c r="J39" s="7">
        <v>21.050999999999998</v>
      </c>
      <c r="K39" s="7"/>
    </row>
    <row r="40" spans="1:11" x14ac:dyDescent="0.35">
      <c r="B40" s="7">
        <v>32</v>
      </c>
      <c r="C40" s="7">
        <v>4</v>
      </c>
      <c r="D40" s="7">
        <v>4</v>
      </c>
      <c r="E40" s="7">
        <v>0</v>
      </c>
      <c r="F40" s="8">
        <v>1</v>
      </c>
      <c r="G40" s="7">
        <v>0</v>
      </c>
      <c r="H40" s="7">
        <v>0</v>
      </c>
      <c r="I40" s="7">
        <v>0</v>
      </c>
      <c r="J40" s="7">
        <v>22.045000000000002</v>
      </c>
      <c r="K40" s="7"/>
    </row>
    <row r="41" spans="1:11" x14ac:dyDescent="0.35">
      <c r="B41" s="7"/>
      <c r="C41" s="7"/>
      <c r="D41" s="7"/>
      <c r="E41" s="7"/>
      <c r="F41" s="7"/>
      <c r="G41" s="8"/>
      <c r="H41" s="7"/>
      <c r="I41" s="7"/>
      <c r="J41" s="7"/>
      <c r="K41" s="7"/>
    </row>
    <row r="42" spans="1:11" x14ac:dyDescent="0.35">
      <c r="A42" s="7"/>
      <c r="B42" s="7"/>
      <c r="C42" s="7"/>
      <c r="D42" s="7"/>
      <c r="E42" s="7"/>
      <c r="F42" s="7"/>
      <c r="G42" s="8"/>
      <c r="H42" s="7"/>
      <c r="I42" s="7"/>
      <c r="J42" s="7"/>
      <c r="K42" s="7"/>
    </row>
    <row r="43" spans="1:11" x14ac:dyDescent="0.35">
      <c r="A43" s="13" t="s">
        <v>281</v>
      </c>
      <c r="B43" s="7"/>
      <c r="C43" s="7"/>
      <c r="D43" s="7"/>
      <c r="E43" s="7"/>
      <c r="F43" s="7"/>
      <c r="G43" s="8"/>
      <c r="H43" s="7"/>
      <c r="I43" s="7"/>
      <c r="J43" s="7"/>
      <c r="K43" s="7"/>
    </row>
    <row r="44" spans="1:11" ht="37.5" x14ac:dyDescent="0.35">
      <c r="A44" s="7"/>
      <c r="B44" s="7" t="s">
        <v>160</v>
      </c>
      <c r="C44" s="7" t="s">
        <v>161</v>
      </c>
      <c r="D44" s="7" t="s">
        <v>162</v>
      </c>
      <c r="E44" s="7" t="s">
        <v>163</v>
      </c>
      <c r="F44" s="7" t="s">
        <v>164</v>
      </c>
      <c r="G44" s="7" t="s">
        <v>165</v>
      </c>
      <c r="H44" s="7" t="s">
        <v>166</v>
      </c>
      <c r="I44" s="7" t="s">
        <v>167</v>
      </c>
      <c r="J44" s="7" t="s">
        <v>168</v>
      </c>
      <c r="K44" s="7"/>
    </row>
    <row r="45" spans="1:11" x14ac:dyDescent="0.35">
      <c r="A45" s="7"/>
      <c r="B45" s="7">
        <v>0</v>
      </c>
      <c r="C45" s="7">
        <v>160</v>
      </c>
      <c r="D45" s="7">
        <v>0</v>
      </c>
      <c r="E45" s="7">
        <v>0</v>
      </c>
      <c r="F45" s="8">
        <v>0</v>
      </c>
      <c r="G45" s="7">
        <v>1</v>
      </c>
      <c r="H45" s="7">
        <v>0</v>
      </c>
      <c r="I45" s="7">
        <v>0</v>
      </c>
      <c r="J45" s="7">
        <v>0</v>
      </c>
      <c r="K45" s="7"/>
    </row>
    <row r="46" spans="1:11" x14ac:dyDescent="0.35">
      <c r="A46" s="7"/>
      <c r="B46" s="7">
        <v>2</v>
      </c>
      <c r="C46" s="7">
        <v>160</v>
      </c>
      <c r="D46" s="7">
        <v>0</v>
      </c>
      <c r="E46" s="7">
        <v>0</v>
      </c>
      <c r="F46" s="8">
        <v>0</v>
      </c>
      <c r="G46" s="7">
        <v>1</v>
      </c>
      <c r="H46" s="7">
        <v>0</v>
      </c>
      <c r="I46" s="7">
        <v>0</v>
      </c>
      <c r="J46" s="7">
        <v>0</v>
      </c>
      <c r="K46" s="7"/>
    </row>
    <row r="47" spans="1:11" x14ac:dyDescent="0.35">
      <c r="A47" s="7"/>
      <c r="B47" s="7">
        <v>4</v>
      </c>
      <c r="C47" s="7">
        <v>160</v>
      </c>
      <c r="D47" s="7">
        <v>0</v>
      </c>
      <c r="E47" s="7">
        <v>0</v>
      </c>
      <c r="F47" s="8">
        <v>0</v>
      </c>
      <c r="G47" s="7">
        <v>1</v>
      </c>
      <c r="H47" s="7">
        <v>0</v>
      </c>
      <c r="I47" s="7">
        <v>0</v>
      </c>
      <c r="J47" s="7">
        <v>0</v>
      </c>
      <c r="K47" s="7"/>
    </row>
    <row r="48" spans="1:11" x14ac:dyDescent="0.35">
      <c r="A48" s="7"/>
      <c r="B48" s="7">
        <v>6</v>
      </c>
      <c r="C48" s="7">
        <v>160</v>
      </c>
      <c r="D48" s="7">
        <v>0</v>
      </c>
      <c r="E48" s="7">
        <v>1</v>
      </c>
      <c r="F48" s="8">
        <v>0</v>
      </c>
      <c r="G48" s="7">
        <v>1</v>
      </c>
      <c r="H48" s="7">
        <v>0</v>
      </c>
      <c r="I48" s="7">
        <v>0</v>
      </c>
      <c r="J48" s="7">
        <v>0</v>
      </c>
      <c r="K48" s="7"/>
    </row>
    <row r="49" spans="1:11" x14ac:dyDescent="0.35">
      <c r="A49" s="7"/>
      <c r="B49" s="7">
        <v>8</v>
      </c>
      <c r="C49" s="7">
        <v>159</v>
      </c>
      <c r="D49" s="7">
        <v>0</v>
      </c>
      <c r="E49" s="7">
        <v>7</v>
      </c>
      <c r="F49" s="8">
        <v>0</v>
      </c>
      <c r="G49" s="7">
        <v>1</v>
      </c>
      <c r="H49" s="7">
        <v>0</v>
      </c>
      <c r="I49" s="7">
        <v>0</v>
      </c>
      <c r="J49" s="7">
        <v>0</v>
      </c>
      <c r="K49" s="7"/>
    </row>
    <row r="50" spans="1:11" x14ac:dyDescent="0.35">
      <c r="A50" s="7"/>
      <c r="B50" s="7">
        <v>10</v>
      </c>
      <c r="C50" s="7">
        <v>152</v>
      </c>
      <c r="D50" s="7">
        <v>1</v>
      </c>
      <c r="E50" s="7">
        <v>1</v>
      </c>
      <c r="F50" s="8">
        <v>6.6E-3</v>
      </c>
      <c r="G50" s="7">
        <v>0.99299999999999999</v>
      </c>
      <c r="H50" s="7">
        <v>0</v>
      </c>
      <c r="I50" s="7">
        <v>7.0000000000000001E-3</v>
      </c>
      <c r="J50" s="7">
        <v>6.6000000000000003E-2</v>
      </c>
      <c r="K50" s="7"/>
    </row>
    <row r="51" spans="1:11" x14ac:dyDescent="0.35">
      <c r="A51" s="7"/>
      <c r="B51" s="7">
        <v>12</v>
      </c>
      <c r="C51" s="7">
        <v>150</v>
      </c>
      <c r="D51" s="7">
        <v>2</v>
      </c>
      <c r="E51" s="7">
        <v>4</v>
      </c>
      <c r="F51" s="8">
        <v>1.9800000000000002E-2</v>
      </c>
      <c r="G51" s="7">
        <v>0.98</v>
      </c>
      <c r="H51" s="7">
        <v>0</v>
      </c>
      <c r="I51" s="7">
        <v>1.0999999999999999E-2</v>
      </c>
      <c r="J51" s="7">
        <v>0.22500000000000001</v>
      </c>
      <c r="K51" s="7"/>
    </row>
    <row r="52" spans="1:11" x14ac:dyDescent="0.35">
      <c r="A52" s="7"/>
      <c r="B52" s="7">
        <v>14</v>
      </c>
      <c r="C52" s="7">
        <v>144</v>
      </c>
      <c r="D52" s="7">
        <v>4</v>
      </c>
      <c r="E52" s="7">
        <v>6</v>
      </c>
      <c r="F52" s="8">
        <v>4.7100000000000003E-2</v>
      </c>
      <c r="G52" s="7">
        <v>0.95299999999999996</v>
      </c>
      <c r="H52" s="7">
        <v>0</v>
      </c>
      <c r="I52" s="7">
        <v>1.7000000000000001E-2</v>
      </c>
      <c r="J52" s="7">
        <v>0.60599999999999998</v>
      </c>
      <c r="K52" s="7"/>
    </row>
    <row r="53" spans="1:11" x14ac:dyDescent="0.35">
      <c r="A53" s="7"/>
      <c r="B53" s="7">
        <v>16</v>
      </c>
      <c r="C53" s="7">
        <v>134</v>
      </c>
      <c r="D53" s="7">
        <v>5</v>
      </c>
      <c r="E53" s="7">
        <v>1</v>
      </c>
      <c r="F53" s="8">
        <v>8.2600000000000007E-2</v>
      </c>
      <c r="G53" s="7">
        <v>0.91700000000000004</v>
      </c>
      <c r="H53" s="7">
        <v>1E-3</v>
      </c>
      <c r="I53" s="7">
        <v>2.3E-2</v>
      </c>
      <c r="J53" s="7">
        <v>1.175</v>
      </c>
      <c r="K53" s="7"/>
    </row>
    <row r="54" spans="1:11" x14ac:dyDescent="0.35">
      <c r="B54" s="7">
        <v>18</v>
      </c>
      <c r="C54" s="7">
        <v>128</v>
      </c>
      <c r="D54" s="7">
        <v>6</v>
      </c>
      <c r="E54" s="7">
        <v>0</v>
      </c>
      <c r="F54" s="8">
        <v>0.12559999999999999</v>
      </c>
      <c r="G54" s="7">
        <v>0.874</v>
      </c>
      <c r="H54" s="7">
        <v>1E-3</v>
      </c>
      <c r="I54" s="7">
        <v>2.8000000000000001E-2</v>
      </c>
      <c r="J54" s="7">
        <v>1.9490000000000001</v>
      </c>
      <c r="K54" s="7"/>
    </row>
    <row r="55" spans="1:11" x14ac:dyDescent="0.35">
      <c r="B55" s="7">
        <v>20</v>
      </c>
      <c r="C55" s="7">
        <v>122</v>
      </c>
      <c r="D55" s="7">
        <v>23</v>
      </c>
      <c r="E55" s="7">
        <v>1</v>
      </c>
      <c r="F55" s="8">
        <v>0.29049999999999998</v>
      </c>
      <c r="G55" s="7">
        <v>0.71</v>
      </c>
      <c r="H55" s="7">
        <v>1E-3</v>
      </c>
      <c r="I55" s="7">
        <v>3.7999999999999999E-2</v>
      </c>
      <c r="J55" s="7">
        <v>5.2460000000000004</v>
      </c>
      <c r="K55" s="7"/>
    </row>
    <row r="56" spans="1:11" x14ac:dyDescent="0.35">
      <c r="B56" s="7">
        <v>22</v>
      </c>
      <c r="C56" s="7">
        <v>98</v>
      </c>
      <c r="D56" s="7">
        <v>26</v>
      </c>
      <c r="E56" s="7">
        <v>0</v>
      </c>
      <c r="F56" s="8">
        <v>0.47870000000000001</v>
      </c>
      <c r="G56" s="7">
        <v>0.52100000000000002</v>
      </c>
      <c r="H56" s="7">
        <v>2E-3</v>
      </c>
      <c r="I56" s="7">
        <v>4.2000000000000003E-2</v>
      </c>
      <c r="J56" s="7">
        <v>9.3870000000000005</v>
      </c>
      <c r="K56" s="7"/>
    </row>
    <row r="57" spans="1:11" x14ac:dyDescent="0.35">
      <c r="B57" s="7">
        <v>24</v>
      </c>
      <c r="C57" s="7">
        <v>72</v>
      </c>
      <c r="D57" s="7">
        <v>20</v>
      </c>
      <c r="E57" s="7">
        <v>0</v>
      </c>
      <c r="F57" s="8">
        <v>0.62350000000000005</v>
      </c>
      <c r="G57" s="7">
        <v>0.376</v>
      </c>
      <c r="H57" s="7">
        <v>2E-3</v>
      </c>
      <c r="I57" s="7">
        <v>4.1000000000000002E-2</v>
      </c>
      <c r="J57" s="7">
        <v>12.863</v>
      </c>
      <c r="K57" s="7"/>
    </row>
    <row r="58" spans="1:11" x14ac:dyDescent="0.35">
      <c r="B58" s="7">
        <v>26</v>
      </c>
      <c r="C58" s="7">
        <v>52</v>
      </c>
      <c r="D58" s="7">
        <v>11</v>
      </c>
      <c r="E58" s="7">
        <v>0</v>
      </c>
      <c r="F58" s="8">
        <v>0.70309999999999995</v>
      </c>
      <c r="G58" s="7">
        <v>0.29699999999999999</v>
      </c>
      <c r="H58" s="7">
        <v>2E-3</v>
      </c>
      <c r="I58" s="7">
        <v>3.9E-2</v>
      </c>
      <c r="J58" s="7">
        <v>14.933</v>
      </c>
      <c r="K58" s="7"/>
    </row>
    <row r="59" spans="1:11" x14ac:dyDescent="0.35">
      <c r="B59" s="7">
        <v>28</v>
      </c>
      <c r="C59" s="7">
        <v>41</v>
      </c>
      <c r="D59" s="7">
        <v>17</v>
      </c>
      <c r="E59" s="7">
        <v>0</v>
      </c>
      <c r="F59" s="8">
        <v>0.82620000000000005</v>
      </c>
      <c r="G59" s="7">
        <v>0.17399999999999999</v>
      </c>
      <c r="H59" s="7">
        <v>1E-3</v>
      </c>
      <c r="I59" s="7">
        <v>3.2000000000000001E-2</v>
      </c>
      <c r="J59" s="7">
        <v>18.38</v>
      </c>
      <c r="K59" s="7"/>
    </row>
    <row r="60" spans="1:11" x14ac:dyDescent="0.35">
      <c r="B60" s="7">
        <v>30</v>
      </c>
      <c r="C60" s="7">
        <v>24</v>
      </c>
      <c r="D60" s="7">
        <v>11</v>
      </c>
      <c r="E60" s="7">
        <v>0</v>
      </c>
      <c r="F60" s="8">
        <v>0.90590000000000004</v>
      </c>
      <c r="G60" s="7">
        <v>9.4E-2</v>
      </c>
      <c r="H60" s="7">
        <v>1E-3</v>
      </c>
      <c r="I60" s="7">
        <v>2.5000000000000001E-2</v>
      </c>
      <c r="J60" s="7">
        <v>20.768999999999998</v>
      </c>
      <c r="K60" s="7"/>
    </row>
    <row r="61" spans="1:11" x14ac:dyDescent="0.35">
      <c r="B61" s="7">
        <v>32</v>
      </c>
      <c r="C61" s="7">
        <v>13</v>
      </c>
      <c r="D61" s="7">
        <v>7</v>
      </c>
      <c r="E61" s="7">
        <v>0</v>
      </c>
      <c r="F61" s="8">
        <v>0.95660000000000001</v>
      </c>
      <c r="G61" s="7">
        <v>4.2999999999999997E-2</v>
      </c>
      <c r="H61" s="7">
        <v>0</v>
      </c>
      <c r="I61" s="7">
        <v>1.7000000000000001E-2</v>
      </c>
      <c r="J61" s="7">
        <v>22.390999999999998</v>
      </c>
      <c r="K61" s="7"/>
    </row>
    <row r="62" spans="1:11" x14ac:dyDescent="0.35">
      <c r="B62" s="7">
        <v>34</v>
      </c>
      <c r="C62" s="7">
        <v>6</v>
      </c>
      <c r="D62" s="7">
        <v>4</v>
      </c>
      <c r="E62" s="7">
        <v>0</v>
      </c>
      <c r="F62" s="8">
        <v>0.98550000000000004</v>
      </c>
      <c r="G62" s="7">
        <v>1.4E-2</v>
      </c>
      <c r="H62" s="7">
        <v>0</v>
      </c>
      <c r="I62" s="7">
        <v>0.01</v>
      </c>
      <c r="J62" s="7">
        <v>23.375</v>
      </c>
      <c r="K62" s="7"/>
    </row>
    <row r="63" spans="1:11" x14ac:dyDescent="0.35">
      <c r="B63" s="7">
        <v>36</v>
      </c>
      <c r="C63" s="7">
        <v>2</v>
      </c>
      <c r="D63" s="7">
        <v>2</v>
      </c>
      <c r="E63" s="7">
        <v>0</v>
      </c>
      <c r="F63" s="8">
        <v>1</v>
      </c>
      <c r="G63" s="7">
        <v>0</v>
      </c>
      <c r="H63" s="7">
        <v>0</v>
      </c>
      <c r="I63" s="7">
        <v>0</v>
      </c>
      <c r="J63" s="7">
        <v>23.896999999999998</v>
      </c>
      <c r="K63" s="7"/>
    </row>
    <row r="64" spans="1:11" x14ac:dyDescent="0.35">
      <c r="C64" s="7"/>
      <c r="D64" s="7"/>
      <c r="E64" s="7"/>
      <c r="F64" s="7"/>
      <c r="G64" s="8"/>
      <c r="H64" s="7"/>
      <c r="I64" s="7"/>
      <c r="J64" s="7"/>
      <c r="K64" s="7"/>
    </row>
    <row r="65" spans="1:11" x14ac:dyDescent="0.35">
      <c r="C65" s="7"/>
      <c r="D65" s="7"/>
      <c r="E65" s="7"/>
      <c r="F65" s="7"/>
      <c r="G65" s="8"/>
      <c r="H65" s="7"/>
      <c r="I65" s="7"/>
      <c r="J65" s="7"/>
      <c r="K65" s="7"/>
    </row>
    <row r="66" spans="1:11" x14ac:dyDescent="0.35">
      <c r="A66" t="s">
        <v>282</v>
      </c>
      <c r="C66" s="7"/>
      <c r="D66" s="7"/>
      <c r="E66" s="7"/>
      <c r="F66" s="7"/>
      <c r="G66" s="8"/>
      <c r="H66" s="7"/>
      <c r="I66" s="7"/>
      <c r="J66" s="7"/>
      <c r="K66" s="7"/>
    </row>
    <row r="67" spans="1:11" ht="37.5" x14ac:dyDescent="0.35">
      <c r="B67" s="7" t="s">
        <v>160</v>
      </c>
      <c r="C67" s="7" t="s">
        <v>161</v>
      </c>
      <c r="D67" s="7" t="s">
        <v>162</v>
      </c>
      <c r="E67" s="7" t="s">
        <v>163</v>
      </c>
      <c r="F67" s="7" t="s">
        <v>164</v>
      </c>
      <c r="G67" s="7" t="s">
        <v>165</v>
      </c>
      <c r="H67" s="7" t="s">
        <v>166</v>
      </c>
      <c r="I67" s="7" t="s">
        <v>167</v>
      </c>
      <c r="J67" s="7" t="s">
        <v>168</v>
      </c>
      <c r="K67" s="7"/>
    </row>
    <row r="68" spans="1:11" x14ac:dyDescent="0.35">
      <c r="B68" s="7">
        <v>0</v>
      </c>
      <c r="C68" s="7">
        <v>160</v>
      </c>
      <c r="D68" s="7">
        <v>0</v>
      </c>
      <c r="E68" s="7">
        <v>0</v>
      </c>
      <c r="F68" s="8">
        <v>0</v>
      </c>
      <c r="G68" s="7">
        <v>1</v>
      </c>
      <c r="H68" s="7">
        <v>0</v>
      </c>
      <c r="I68" s="7">
        <v>0</v>
      </c>
      <c r="J68" s="7">
        <v>0</v>
      </c>
      <c r="K68" s="7"/>
    </row>
    <row r="69" spans="1:11" x14ac:dyDescent="0.35">
      <c r="B69" s="7">
        <v>2</v>
      </c>
      <c r="C69" s="7">
        <v>160</v>
      </c>
      <c r="D69" s="7">
        <v>0</v>
      </c>
      <c r="E69" s="7">
        <v>0</v>
      </c>
      <c r="F69" s="8">
        <v>0</v>
      </c>
      <c r="G69" s="7">
        <v>1</v>
      </c>
      <c r="H69" s="7">
        <v>0</v>
      </c>
      <c r="I69" s="7">
        <v>0</v>
      </c>
      <c r="J69" s="7">
        <v>0</v>
      </c>
      <c r="K69" s="7"/>
    </row>
    <row r="70" spans="1:11" x14ac:dyDescent="0.35">
      <c r="B70" s="7">
        <v>4</v>
      </c>
      <c r="C70" s="7">
        <v>160</v>
      </c>
      <c r="D70" s="7">
        <v>0</v>
      </c>
      <c r="E70" s="7">
        <v>6</v>
      </c>
      <c r="F70" s="8">
        <v>0</v>
      </c>
      <c r="G70" s="7">
        <v>1</v>
      </c>
      <c r="H70" s="7">
        <v>0</v>
      </c>
      <c r="I70" s="7">
        <v>0</v>
      </c>
      <c r="J70" s="7">
        <v>0</v>
      </c>
      <c r="K70" s="7"/>
    </row>
    <row r="71" spans="1:11" x14ac:dyDescent="0.35">
      <c r="B71" s="7">
        <v>6</v>
      </c>
      <c r="C71" s="7">
        <v>154</v>
      </c>
      <c r="D71" s="7">
        <v>0</v>
      </c>
      <c r="E71" s="7">
        <v>7</v>
      </c>
      <c r="F71" s="8">
        <v>0</v>
      </c>
      <c r="G71" s="7">
        <v>1</v>
      </c>
      <c r="H71" s="7">
        <v>0</v>
      </c>
      <c r="I71" s="7">
        <v>0</v>
      </c>
      <c r="J71" s="7">
        <v>0</v>
      </c>
      <c r="K71" s="7"/>
    </row>
    <row r="72" spans="1:11" x14ac:dyDescent="0.35">
      <c r="B72" s="7">
        <v>8</v>
      </c>
      <c r="C72" s="7">
        <v>147</v>
      </c>
      <c r="D72" s="7">
        <v>2</v>
      </c>
      <c r="E72" s="7">
        <v>20</v>
      </c>
      <c r="F72" s="8">
        <v>1.3599999999999999E-2</v>
      </c>
      <c r="G72" s="7">
        <v>0.98599999999999999</v>
      </c>
      <c r="H72" s="7">
        <v>0</v>
      </c>
      <c r="I72" s="7">
        <v>0.01</v>
      </c>
      <c r="J72" s="7">
        <v>0.109</v>
      </c>
      <c r="K72" s="7"/>
    </row>
    <row r="73" spans="1:11" x14ac:dyDescent="0.35">
      <c r="B73" s="7">
        <v>10</v>
      </c>
      <c r="C73" s="7">
        <v>125</v>
      </c>
      <c r="D73" s="7">
        <v>1</v>
      </c>
      <c r="E73" s="7">
        <v>5</v>
      </c>
      <c r="F73" s="8">
        <v>2.1499999999999998E-2</v>
      </c>
      <c r="G73" s="7">
        <v>0.97899999999999998</v>
      </c>
      <c r="H73" s="7">
        <v>0</v>
      </c>
      <c r="I73" s="7">
        <v>1.2E-2</v>
      </c>
      <c r="J73" s="7">
        <v>0.188</v>
      </c>
      <c r="K73" s="7"/>
    </row>
    <row r="74" spans="1:11" x14ac:dyDescent="0.35">
      <c r="B74" s="7">
        <v>12</v>
      </c>
      <c r="C74" s="7">
        <v>119</v>
      </c>
      <c r="D74" s="7">
        <v>3</v>
      </c>
      <c r="E74" s="7">
        <v>4</v>
      </c>
      <c r="F74" s="8">
        <v>4.6199999999999998E-2</v>
      </c>
      <c r="G74" s="7">
        <v>0.95399999999999996</v>
      </c>
      <c r="H74" s="7">
        <v>0</v>
      </c>
      <c r="I74" s="7">
        <v>1.7999999999999999E-2</v>
      </c>
      <c r="J74" s="7">
        <v>0.48399999999999999</v>
      </c>
      <c r="K74" s="7"/>
    </row>
    <row r="75" spans="1:11" x14ac:dyDescent="0.35">
      <c r="B75" s="7">
        <v>14</v>
      </c>
      <c r="C75" s="7">
        <v>112</v>
      </c>
      <c r="D75" s="7">
        <v>8</v>
      </c>
      <c r="E75" s="7">
        <v>0</v>
      </c>
      <c r="F75" s="8">
        <v>0.1143</v>
      </c>
      <c r="G75" s="7">
        <v>0.88600000000000001</v>
      </c>
      <c r="H75" s="7">
        <v>1E-3</v>
      </c>
      <c r="I75" s="7">
        <v>2.9000000000000001E-2</v>
      </c>
      <c r="J75" s="7">
        <v>1.4379999999999999</v>
      </c>
      <c r="K75" s="7"/>
    </row>
    <row r="76" spans="1:11" x14ac:dyDescent="0.35">
      <c r="B76" s="7">
        <v>16</v>
      </c>
      <c r="C76" s="7">
        <v>104</v>
      </c>
      <c r="D76" s="7">
        <v>14</v>
      </c>
      <c r="E76" s="7">
        <v>0</v>
      </c>
      <c r="F76" s="8">
        <v>0.23350000000000001</v>
      </c>
      <c r="G76" s="7">
        <v>0.76600000000000001</v>
      </c>
      <c r="H76" s="7">
        <v>2E-3</v>
      </c>
      <c r="I76" s="7">
        <v>3.9E-2</v>
      </c>
      <c r="J76" s="7">
        <v>3.3450000000000002</v>
      </c>
      <c r="K76" s="7"/>
    </row>
    <row r="77" spans="1:11" x14ac:dyDescent="0.35">
      <c r="B77" s="7">
        <v>18</v>
      </c>
      <c r="C77" s="7">
        <v>90</v>
      </c>
      <c r="D77" s="7">
        <v>11</v>
      </c>
      <c r="E77" s="7">
        <v>0</v>
      </c>
      <c r="F77" s="8">
        <v>0.32719999999999999</v>
      </c>
      <c r="G77" s="7">
        <v>0.67300000000000004</v>
      </c>
      <c r="H77" s="7">
        <v>2E-3</v>
      </c>
      <c r="I77" s="7">
        <v>4.2999999999999997E-2</v>
      </c>
      <c r="J77" s="7">
        <v>5.032</v>
      </c>
      <c r="K77" s="7"/>
    </row>
    <row r="78" spans="1:11" x14ac:dyDescent="0.35">
      <c r="B78" s="7">
        <v>20</v>
      </c>
      <c r="C78" s="7">
        <v>79</v>
      </c>
      <c r="D78" s="7">
        <v>32</v>
      </c>
      <c r="E78" s="7">
        <v>0</v>
      </c>
      <c r="F78" s="8">
        <v>0.59970000000000001</v>
      </c>
      <c r="G78" s="7">
        <v>0.4</v>
      </c>
      <c r="H78" s="7">
        <v>2E-3</v>
      </c>
      <c r="I78" s="7">
        <v>4.4999999999999998E-2</v>
      </c>
      <c r="J78" s="7">
        <v>10.481999999999999</v>
      </c>
    </row>
    <row r="79" spans="1:11" x14ac:dyDescent="0.35">
      <c r="B79" s="7">
        <v>22</v>
      </c>
      <c r="C79" s="7">
        <v>47</v>
      </c>
      <c r="D79" s="7">
        <v>26</v>
      </c>
      <c r="E79" s="7">
        <v>0</v>
      </c>
      <c r="F79" s="8">
        <v>0.82120000000000004</v>
      </c>
      <c r="G79" s="7">
        <v>0.17899999999999999</v>
      </c>
      <c r="H79" s="7">
        <v>1E-3</v>
      </c>
      <c r="I79" s="7">
        <v>3.5000000000000003E-2</v>
      </c>
      <c r="J79" s="7">
        <v>15.353</v>
      </c>
    </row>
    <row r="80" spans="1:11" x14ac:dyDescent="0.35">
      <c r="B80" s="7">
        <v>24</v>
      </c>
      <c r="C80" s="7">
        <v>21</v>
      </c>
      <c r="D80" s="7">
        <v>14</v>
      </c>
      <c r="E80" s="7">
        <v>0</v>
      </c>
      <c r="F80" s="8">
        <v>0.94040000000000001</v>
      </c>
      <c r="G80" s="7">
        <v>0.06</v>
      </c>
      <c r="H80" s="7">
        <v>0</v>
      </c>
      <c r="I80" s="7">
        <v>2.1999999999999999E-2</v>
      </c>
      <c r="J80" s="7">
        <v>18.215</v>
      </c>
    </row>
    <row r="81" spans="1:10" x14ac:dyDescent="0.35">
      <c r="B81" s="7">
        <v>26</v>
      </c>
      <c r="C81" s="7">
        <v>7</v>
      </c>
      <c r="D81" s="7">
        <v>7</v>
      </c>
      <c r="E81" s="7">
        <v>0</v>
      </c>
      <c r="F81" s="8">
        <v>1</v>
      </c>
      <c r="G81" s="7">
        <v>0</v>
      </c>
      <c r="H81" s="7">
        <v>0</v>
      </c>
      <c r="I81" s="7">
        <v>0</v>
      </c>
      <c r="J81" s="7">
        <v>19.765000000000001</v>
      </c>
    </row>
    <row r="86" spans="1:10" x14ac:dyDescent="0.35">
      <c r="A86" t="s">
        <v>283</v>
      </c>
      <c r="B86" s="7"/>
      <c r="C86" s="7"/>
      <c r="D86" s="7"/>
      <c r="E86" s="7"/>
      <c r="F86" s="8"/>
      <c r="G86" s="7"/>
      <c r="H86" s="7"/>
      <c r="I86" s="7"/>
      <c r="J86" s="7"/>
    </row>
    <row r="87" spans="1:10" ht="37.5" x14ac:dyDescent="0.35">
      <c r="B87" s="7" t="s">
        <v>160</v>
      </c>
      <c r="C87" s="7" t="s">
        <v>161</v>
      </c>
      <c r="D87" s="7" t="s">
        <v>162</v>
      </c>
      <c r="E87" s="7" t="s">
        <v>163</v>
      </c>
      <c r="F87" s="7" t="s">
        <v>164</v>
      </c>
      <c r="G87" s="7" t="s">
        <v>165</v>
      </c>
      <c r="H87" s="7" t="s">
        <v>166</v>
      </c>
      <c r="I87" s="7" t="s">
        <v>167</v>
      </c>
      <c r="J87" s="7" t="s">
        <v>168</v>
      </c>
    </row>
    <row r="88" spans="1:10" x14ac:dyDescent="0.35">
      <c r="B88" s="7">
        <v>0</v>
      </c>
      <c r="C88" s="7">
        <v>160</v>
      </c>
      <c r="D88" s="7">
        <v>0</v>
      </c>
      <c r="E88" s="7">
        <v>0</v>
      </c>
      <c r="F88" s="8">
        <v>0</v>
      </c>
      <c r="G88" s="7">
        <v>1</v>
      </c>
      <c r="H88" s="7">
        <v>0</v>
      </c>
      <c r="I88" s="7">
        <v>0</v>
      </c>
      <c r="J88" s="7">
        <v>0</v>
      </c>
    </row>
    <row r="89" spans="1:10" x14ac:dyDescent="0.35">
      <c r="B89" s="7">
        <v>2</v>
      </c>
      <c r="C89" s="7">
        <v>160</v>
      </c>
      <c r="D89" s="7">
        <v>0</v>
      </c>
      <c r="E89" s="7">
        <v>0</v>
      </c>
      <c r="F89" s="8">
        <v>0</v>
      </c>
      <c r="G89" s="7">
        <v>1</v>
      </c>
      <c r="H89" s="7">
        <v>0</v>
      </c>
      <c r="I89" s="7">
        <v>0</v>
      </c>
      <c r="J89" s="7">
        <v>0</v>
      </c>
    </row>
    <row r="90" spans="1:10" x14ac:dyDescent="0.35">
      <c r="B90" s="7">
        <v>5</v>
      </c>
      <c r="C90" s="7">
        <v>160</v>
      </c>
      <c r="D90" s="7">
        <v>0</v>
      </c>
      <c r="E90" s="7">
        <v>10</v>
      </c>
      <c r="F90" s="8">
        <v>0</v>
      </c>
      <c r="G90" s="7">
        <v>1</v>
      </c>
      <c r="H90" s="7">
        <v>0</v>
      </c>
      <c r="I90" s="7">
        <v>0</v>
      </c>
      <c r="J90" s="7">
        <v>0</v>
      </c>
    </row>
    <row r="91" spans="1:10" x14ac:dyDescent="0.35">
      <c r="B91" s="7">
        <v>8</v>
      </c>
      <c r="C91" s="7">
        <v>150</v>
      </c>
      <c r="D91" s="7">
        <v>0</v>
      </c>
      <c r="E91" s="7">
        <v>3</v>
      </c>
      <c r="F91" s="8">
        <v>0</v>
      </c>
      <c r="G91" s="7">
        <v>1</v>
      </c>
      <c r="H91" s="7">
        <v>0</v>
      </c>
      <c r="I91" s="7">
        <v>0</v>
      </c>
      <c r="J91" s="7">
        <v>0</v>
      </c>
    </row>
    <row r="92" spans="1:10" x14ac:dyDescent="0.35">
      <c r="B92" s="7">
        <v>11</v>
      </c>
      <c r="C92" s="7">
        <v>147</v>
      </c>
      <c r="D92" s="7">
        <v>1</v>
      </c>
      <c r="E92" s="7">
        <v>0</v>
      </c>
      <c r="F92" s="8">
        <v>6.7999999999999996E-3</v>
      </c>
      <c r="G92" s="7">
        <v>0.99299999999999999</v>
      </c>
      <c r="H92" s="7">
        <v>0</v>
      </c>
      <c r="I92" s="7">
        <v>7.0000000000000001E-3</v>
      </c>
      <c r="J92" s="7">
        <v>7.4999999999999997E-2</v>
      </c>
    </row>
    <row r="93" spans="1:10" x14ac:dyDescent="0.35">
      <c r="B93" s="7">
        <v>14</v>
      </c>
      <c r="C93" s="7">
        <v>146</v>
      </c>
      <c r="D93" s="7">
        <v>0</v>
      </c>
      <c r="E93" s="7">
        <v>0</v>
      </c>
      <c r="F93" s="8">
        <v>6.7999999999999996E-3</v>
      </c>
      <c r="G93" s="7">
        <v>0.99299999999999999</v>
      </c>
      <c r="H93" s="7">
        <v>0</v>
      </c>
      <c r="I93" s="7">
        <v>7.0000000000000001E-3</v>
      </c>
      <c r="J93" s="7">
        <v>7.4999999999999997E-2</v>
      </c>
    </row>
    <row r="94" spans="1:10" x14ac:dyDescent="0.35">
      <c r="B94" s="7">
        <v>17</v>
      </c>
      <c r="C94" s="7">
        <v>146</v>
      </c>
      <c r="D94" s="7">
        <v>3</v>
      </c>
      <c r="E94" s="7">
        <v>1</v>
      </c>
      <c r="F94" s="8">
        <v>2.7199999999999998E-2</v>
      </c>
      <c r="G94" s="7">
        <v>0.97299999999999998</v>
      </c>
      <c r="H94" s="7">
        <v>0</v>
      </c>
      <c r="I94" s="7">
        <v>1.2999999999999999E-2</v>
      </c>
      <c r="J94" s="7">
        <v>0.42199999999999999</v>
      </c>
    </row>
    <row r="95" spans="1:10" x14ac:dyDescent="0.35">
      <c r="B95" s="7">
        <v>20</v>
      </c>
      <c r="C95" s="7">
        <v>142</v>
      </c>
      <c r="D95" s="7">
        <v>1</v>
      </c>
      <c r="E95" s="7">
        <v>0</v>
      </c>
      <c r="F95" s="8">
        <v>3.4099999999999998E-2</v>
      </c>
      <c r="G95" s="7">
        <v>0.96599999999999997</v>
      </c>
      <c r="H95" s="7">
        <v>0</v>
      </c>
      <c r="I95" s="7">
        <v>1.4999999999999999E-2</v>
      </c>
      <c r="J95" s="7">
        <v>0.55900000000000005</v>
      </c>
    </row>
    <row r="96" spans="1:10" x14ac:dyDescent="0.35">
      <c r="B96" s="7">
        <v>23</v>
      </c>
      <c r="C96" s="7">
        <v>141</v>
      </c>
      <c r="D96" s="7">
        <v>3</v>
      </c>
      <c r="E96" s="7">
        <v>0</v>
      </c>
      <c r="F96" s="8">
        <v>5.4600000000000003E-2</v>
      </c>
      <c r="G96" s="7">
        <v>0.94499999999999995</v>
      </c>
      <c r="H96" s="7">
        <v>0</v>
      </c>
      <c r="I96" s="7">
        <v>1.9E-2</v>
      </c>
      <c r="J96" s="7">
        <v>1.0309999999999999</v>
      </c>
    </row>
    <row r="97" spans="2:11" x14ac:dyDescent="0.35">
      <c r="B97" s="7">
        <v>26</v>
      </c>
      <c r="C97" s="7">
        <v>138</v>
      </c>
      <c r="D97" s="7">
        <v>3</v>
      </c>
      <c r="E97" s="7">
        <v>0</v>
      </c>
      <c r="F97" s="8">
        <v>7.5200000000000003E-2</v>
      </c>
      <c r="G97" s="7">
        <v>0.92500000000000004</v>
      </c>
      <c r="H97" s="7">
        <v>0</v>
      </c>
      <c r="I97" s="7">
        <v>2.1999999999999999E-2</v>
      </c>
      <c r="J97" s="7">
        <v>1.5660000000000001</v>
      </c>
    </row>
    <row r="98" spans="2:11" x14ac:dyDescent="0.35">
      <c r="B98" s="7">
        <v>29</v>
      </c>
      <c r="C98" s="7">
        <v>135</v>
      </c>
      <c r="D98" s="7">
        <v>9</v>
      </c>
      <c r="E98" s="7">
        <v>0</v>
      </c>
      <c r="F98" s="8">
        <v>0.1368</v>
      </c>
      <c r="G98" s="7">
        <v>0.86299999999999999</v>
      </c>
      <c r="H98" s="7">
        <v>1E-3</v>
      </c>
      <c r="I98" s="7">
        <v>2.8000000000000001E-2</v>
      </c>
      <c r="J98" s="7">
        <v>3.3540000000000001</v>
      </c>
    </row>
    <row r="99" spans="2:11" x14ac:dyDescent="0.35">
      <c r="B99" s="7">
        <v>32</v>
      </c>
      <c r="C99" s="7">
        <v>126</v>
      </c>
      <c r="D99" s="7">
        <v>12</v>
      </c>
      <c r="E99" s="7">
        <v>1</v>
      </c>
      <c r="F99" s="8">
        <v>0.219</v>
      </c>
      <c r="G99" s="7">
        <v>0.78100000000000003</v>
      </c>
      <c r="H99" s="7">
        <v>1E-3</v>
      </c>
      <c r="I99" s="7">
        <v>3.4000000000000002E-2</v>
      </c>
      <c r="J99" s="7">
        <v>5.984</v>
      </c>
    </row>
    <row r="100" spans="2:11" x14ac:dyDescent="0.35">
      <c r="B100" s="7">
        <v>35</v>
      </c>
      <c r="C100" s="7">
        <v>113</v>
      </c>
      <c r="D100" s="7">
        <v>9</v>
      </c>
      <c r="E100" s="7">
        <v>0</v>
      </c>
      <c r="F100" s="8">
        <v>0.28120000000000001</v>
      </c>
      <c r="G100" s="7">
        <v>0.71899999999999997</v>
      </c>
      <c r="H100" s="7">
        <v>1E-3</v>
      </c>
      <c r="I100" s="7">
        <v>3.6999999999999998E-2</v>
      </c>
      <c r="J100" s="7">
        <v>8.1620000000000008</v>
      </c>
    </row>
    <row r="101" spans="2:11" x14ac:dyDescent="0.35">
      <c r="B101" s="7">
        <v>38</v>
      </c>
      <c r="C101" s="7">
        <v>104</v>
      </c>
      <c r="D101" s="7">
        <v>3</v>
      </c>
      <c r="E101" s="7">
        <v>0</v>
      </c>
      <c r="F101" s="8">
        <v>0.30199999999999999</v>
      </c>
      <c r="G101" s="7">
        <v>0.69799999999999995</v>
      </c>
      <c r="H101" s="7">
        <v>1E-3</v>
      </c>
      <c r="I101" s="7">
        <v>3.7999999999999999E-2</v>
      </c>
      <c r="J101" s="7">
        <v>8.9489999999999998</v>
      </c>
    </row>
    <row r="102" spans="2:11" x14ac:dyDescent="0.35">
      <c r="B102" s="7">
        <v>41</v>
      </c>
      <c r="C102" s="7">
        <v>101</v>
      </c>
      <c r="D102" s="7">
        <v>8</v>
      </c>
      <c r="E102" s="7">
        <v>1</v>
      </c>
      <c r="F102" s="8">
        <v>0.35730000000000001</v>
      </c>
      <c r="G102" s="7">
        <v>0.64300000000000002</v>
      </c>
      <c r="H102" s="7">
        <v>2E-3</v>
      </c>
      <c r="I102" s="7">
        <v>0.04</v>
      </c>
      <c r="J102" s="7">
        <v>11.215999999999999</v>
      </c>
    </row>
    <row r="103" spans="2:11" x14ac:dyDescent="0.35">
      <c r="B103" s="7">
        <v>44</v>
      </c>
      <c r="C103" s="7">
        <v>92</v>
      </c>
      <c r="D103" s="7">
        <v>6</v>
      </c>
      <c r="E103" s="7">
        <v>0</v>
      </c>
      <c r="F103" s="8">
        <v>0.3992</v>
      </c>
      <c r="G103" s="7">
        <v>0.60099999999999998</v>
      </c>
      <c r="H103" s="7">
        <v>2E-3</v>
      </c>
      <c r="I103" s="7">
        <v>4.1000000000000002E-2</v>
      </c>
      <c r="J103" s="7">
        <v>13.061</v>
      </c>
      <c r="K103" s="7"/>
    </row>
    <row r="104" spans="2:11" x14ac:dyDescent="0.35">
      <c r="B104" s="7">
        <v>47</v>
      </c>
      <c r="C104" s="7">
        <v>86</v>
      </c>
      <c r="D104" s="7">
        <v>7</v>
      </c>
      <c r="E104" s="7">
        <v>0</v>
      </c>
      <c r="F104" s="8">
        <v>0.4481</v>
      </c>
      <c r="G104" s="7">
        <v>0.55200000000000005</v>
      </c>
      <c r="H104" s="7">
        <v>2E-3</v>
      </c>
      <c r="I104" s="7">
        <v>4.1000000000000002E-2</v>
      </c>
      <c r="J104" s="7">
        <v>15.359</v>
      </c>
      <c r="K104" s="7"/>
    </row>
    <row r="105" spans="2:11" x14ac:dyDescent="0.35">
      <c r="B105" s="7">
        <v>50</v>
      </c>
      <c r="C105" s="7">
        <v>79</v>
      </c>
      <c r="D105" s="7">
        <v>9</v>
      </c>
      <c r="E105" s="7">
        <v>0</v>
      </c>
      <c r="F105" s="8">
        <v>0.51100000000000001</v>
      </c>
      <c r="G105" s="7">
        <v>0.48899999999999999</v>
      </c>
      <c r="H105" s="7">
        <v>2E-3</v>
      </c>
      <c r="I105" s="7">
        <v>4.2000000000000003E-2</v>
      </c>
      <c r="J105" s="7">
        <v>18.503</v>
      </c>
      <c r="K105" s="7"/>
    </row>
    <row r="106" spans="2:11" x14ac:dyDescent="0.35">
      <c r="B106" s="7">
        <v>53</v>
      </c>
      <c r="C106" s="7">
        <v>70</v>
      </c>
      <c r="D106" s="7">
        <v>8</v>
      </c>
      <c r="E106" s="7">
        <v>0</v>
      </c>
      <c r="F106" s="8">
        <v>0.56679999999999997</v>
      </c>
      <c r="G106" s="7">
        <v>0.433</v>
      </c>
      <c r="H106" s="7">
        <v>2E-3</v>
      </c>
      <c r="I106" s="7">
        <v>4.1000000000000002E-2</v>
      </c>
      <c r="J106" s="7">
        <v>21.465</v>
      </c>
      <c r="K106" s="7"/>
    </row>
    <row r="107" spans="2:11" x14ac:dyDescent="0.35">
      <c r="B107" s="7">
        <v>56</v>
      </c>
      <c r="C107" s="7">
        <v>62</v>
      </c>
      <c r="D107" s="7">
        <v>17</v>
      </c>
      <c r="E107" s="7">
        <v>0</v>
      </c>
      <c r="F107" s="8">
        <v>0.68559999999999999</v>
      </c>
      <c r="G107" s="7">
        <v>0.314</v>
      </c>
      <c r="H107" s="7">
        <v>1E-3</v>
      </c>
      <c r="I107" s="7">
        <v>3.9E-2</v>
      </c>
      <c r="J107" s="7">
        <v>28.116</v>
      </c>
      <c r="K107" s="7"/>
    </row>
    <row r="108" spans="2:11" x14ac:dyDescent="0.35">
      <c r="B108" s="7">
        <v>59</v>
      </c>
      <c r="C108" s="7">
        <v>45</v>
      </c>
      <c r="D108" s="7">
        <v>12</v>
      </c>
      <c r="E108" s="7">
        <v>0</v>
      </c>
      <c r="F108" s="8">
        <v>0.76939999999999997</v>
      </c>
      <c r="G108" s="7">
        <v>0.23100000000000001</v>
      </c>
      <c r="H108" s="7">
        <v>1E-3</v>
      </c>
      <c r="I108" s="7">
        <v>3.5000000000000003E-2</v>
      </c>
      <c r="J108" s="7">
        <v>33.063000000000002</v>
      </c>
      <c r="K108" s="7"/>
    </row>
    <row r="109" spans="2:11" x14ac:dyDescent="0.35">
      <c r="B109" s="7">
        <v>62</v>
      </c>
      <c r="C109" s="7">
        <v>33</v>
      </c>
      <c r="D109" s="7">
        <v>12</v>
      </c>
      <c r="E109" s="7">
        <v>0</v>
      </c>
      <c r="F109" s="8">
        <v>0.85329999999999995</v>
      </c>
      <c r="G109" s="7">
        <v>0.14699999999999999</v>
      </c>
      <c r="H109" s="7">
        <v>1E-3</v>
      </c>
      <c r="I109" s="7">
        <v>0.03</v>
      </c>
      <c r="J109" s="7">
        <v>38.261000000000003</v>
      </c>
      <c r="K109" s="7"/>
    </row>
    <row r="110" spans="2:11" x14ac:dyDescent="0.35">
      <c r="B110" s="7">
        <v>65</v>
      </c>
      <c r="C110" s="7">
        <v>21</v>
      </c>
      <c r="D110" s="7">
        <v>11</v>
      </c>
      <c r="E110" s="7">
        <v>0</v>
      </c>
      <c r="F110" s="8">
        <v>0.93010000000000004</v>
      </c>
      <c r="G110" s="7">
        <v>7.0000000000000007E-2</v>
      </c>
      <c r="H110" s="7">
        <v>0</v>
      </c>
      <c r="I110" s="7">
        <v>2.1000000000000001E-2</v>
      </c>
      <c r="J110" s="7">
        <v>43.256</v>
      </c>
    </row>
    <row r="111" spans="2:11" x14ac:dyDescent="0.35">
      <c r="B111" s="7">
        <v>68</v>
      </c>
      <c r="C111" s="7">
        <v>10</v>
      </c>
      <c r="D111" s="7">
        <v>5</v>
      </c>
      <c r="E111" s="7">
        <v>0</v>
      </c>
      <c r="F111" s="8">
        <v>0.96509999999999996</v>
      </c>
      <c r="G111" s="7">
        <v>3.5000000000000003E-2</v>
      </c>
      <c r="H111" s="7">
        <v>0</v>
      </c>
      <c r="I111" s="7">
        <v>1.4999999999999999E-2</v>
      </c>
      <c r="J111" s="7">
        <v>45.631</v>
      </c>
    </row>
    <row r="112" spans="2:11" x14ac:dyDescent="0.35">
      <c r="B112" s="7">
        <v>71</v>
      </c>
      <c r="C112" s="7">
        <v>5</v>
      </c>
      <c r="D112" s="7">
        <v>4</v>
      </c>
      <c r="E112" s="7">
        <v>0</v>
      </c>
      <c r="F112" s="8">
        <v>0.99299999999999999</v>
      </c>
      <c r="G112" s="7">
        <v>7.0000000000000001E-3</v>
      </c>
      <c r="H112" s="7">
        <v>0</v>
      </c>
      <c r="I112" s="7">
        <v>7.0000000000000001E-3</v>
      </c>
      <c r="J112" s="7">
        <v>47.615000000000002</v>
      </c>
    </row>
    <row r="113" spans="1:11" x14ac:dyDescent="0.35">
      <c r="B113" s="7">
        <v>74</v>
      </c>
      <c r="C113" s="7">
        <v>1</v>
      </c>
      <c r="D113" s="7">
        <v>1</v>
      </c>
      <c r="E113" s="7">
        <v>0</v>
      </c>
      <c r="F113" s="8">
        <v>1</v>
      </c>
      <c r="G113" s="7">
        <v>0</v>
      </c>
      <c r="H113" s="7">
        <v>0</v>
      </c>
      <c r="I113" s="7">
        <v>0</v>
      </c>
      <c r="J113" s="7">
        <v>48.131999999999998</v>
      </c>
    </row>
    <row r="117" spans="1:11" x14ac:dyDescent="0.35">
      <c r="A117" t="s">
        <v>284</v>
      </c>
      <c r="B117" s="7"/>
      <c r="C117" s="7"/>
      <c r="D117" s="7"/>
      <c r="E117" s="7"/>
      <c r="F117" s="7"/>
      <c r="G117" s="7"/>
      <c r="H117" s="8"/>
      <c r="I117" s="7"/>
      <c r="J117" s="7"/>
      <c r="K117" s="7"/>
    </row>
    <row r="118" spans="1:11" ht="37.5" x14ac:dyDescent="0.35">
      <c r="B118" s="7" t="s">
        <v>160</v>
      </c>
      <c r="C118" s="7" t="s">
        <v>161</v>
      </c>
      <c r="D118" s="7" t="s">
        <v>162</v>
      </c>
      <c r="E118" s="7" t="s">
        <v>163</v>
      </c>
      <c r="F118" s="7" t="s">
        <v>164</v>
      </c>
      <c r="G118" s="7" t="s">
        <v>165</v>
      </c>
      <c r="H118" s="7" t="s">
        <v>166</v>
      </c>
      <c r="I118" s="7" t="s">
        <v>167</v>
      </c>
      <c r="J118" s="7" t="s">
        <v>168</v>
      </c>
      <c r="K118" s="7"/>
    </row>
    <row r="119" spans="1:11" x14ac:dyDescent="0.35">
      <c r="B119" s="7">
        <v>0</v>
      </c>
      <c r="C119" s="7">
        <v>160</v>
      </c>
      <c r="D119" s="7">
        <v>0</v>
      </c>
      <c r="E119" s="7">
        <v>0</v>
      </c>
      <c r="F119" s="8">
        <v>0</v>
      </c>
      <c r="G119" s="7">
        <v>1</v>
      </c>
      <c r="H119" s="7">
        <v>0</v>
      </c>
      <c r="I119" s="7">
        <v>0</v>
      </c>
      <c r="J119" s="7">
        <v>0</v>
      </c>
      <c r="K119" s="7"/>
    </row>
    <row r="120" spans="1:11" x14ac:dyDescent="0.35">
      <c r="B120" s="7">
        <v>2</v>
      </c>
      <c r="C120" s="7">
        <v>160</v>
      </c>
      <c r="D120" s="7">
        <v>0</v>
      </c>
      <c r="E120" s="7">
        <v>0</v>
      </c>
      <c r="F120" s="8">
        <v>0</v>
      </c>
      <c r="G120" s="7">
        <v>1</v>
      </c>
      <c r="H120" s="7">
        <v>0</v>
      </c>
      <c r="I120" s="7">
        <v>0</v>
      </c>
      <c r="J120" s="7">
        <v>0</v>
      </c>
      <c r="K120" s="7"/>
    </row>
    <row r="121" spans="1:11" x14ac:dyDescent="0.35">
      <c r="B121" s="7">
        <v>5</v>
      </c>
      <c r="C121" s="7">
        <v>160</v>
      </c>
      <c r="D121" s="7">
        <v>0</v>
      </c>
      <c r="E121" s="7">
        <v>6</v>
      </c>
      <c r="F121" s="8">
        <v>0</v>
      </c>
      <c r="G121" s="7">
        <v>1</v>
      </c>
      <c r="H121" s="7">
        <v>0</v>
      </c>
      <c r="I121" s="7">
        <v>0</v>
      </c>
      <c r="J121" s="7">
        <v>0</v>
      </c>
      <c r="K121" s="7"/>
    </row>
    <row r="122" spans="1:11" x14ac:dyDescent="0.35">
      <c r="B122" s="7">
        <v>8</v>
      </c>
      <c r="C122" s="7">
        <v>154</v>
      </c>
      <c r="D122" s="7">
        <v>0</v>
      </c>
      <c r="E122" s="7">
        <v>1</v>
      </c>
      <c r="F122" s="8">
        <v>0</v>
      </c>
      <c r="G122" s="7">
        <v>1</v>
      </c>
      <c r="H122" s="7">
        <v>0</v>
      </c>
      <c r="I122" s="7">
        <v>0</v>
      </c>
      <c r="J122" s="7">
        <v>0</v>
      </c>
      <c r="K122" s="7"/>
    </row>
    <row r="123" spans="1:11" x14ac:dyDescent="0.35">
      <c r="B123" s="7">
        <v>11</v>
      </c>
      <c r="C123" s="7">
        <v>153</v>
      </c>
      <c r="D123" s="7">
        <v>0</v>
      </c>
      <c r="E123" s="7">
        <v>2</v>
      </c>
      <c r="F123" s="8">
        <v>0</v>
      </c>
      <c r="G123" s="7">
        <v>1</v>
      </c>
      <c r="H123" s="7">
        <v>0</v>
      </c>
      <c r="I123" s="7">
        <v>0</v>
      </c>
      <c r="J123" s="7">
        <v>0</v>
      </c>
      <c r="K123" s="7"/>
    </row>
    <row r="124" spans="1:11" x14ac:dyDescent="0.35">
      <c r="B124" s="7">
        <v>14</v>
      </c>
      <c r="C124" s="7">
        <v>151</v>
      </c>
      <c r="D124" s="7">
        <v>1</v>
      </c>
      <c r="E124" s="7">
        <v>3</v>
      </c>
      <c r="F124" s="8">
        <v>6.6E-3</v>
      </c>
      <c r="G124" s="7">
        <v>0.99299999999999999</v>
      </c>
      <c r="H124" s="7">
        <v>0</v>
      </c>
      <c r="I124" s="7">
        <v>7.0000000000000001E-3</v>
      </c>
      <c r="J124" s="7">
        <v>9.2999999999999999E-2</v>
      </c>
      <c r="K124" s="7"/>
    </row>
    <row r="125" spans="1:11" x14ac:dyDescent="0.35">
      <c r="B125" s="7">
        <v>17</v>
      </c>
      <c r="C125" s="7">
        <v>147</v>
      </c>
      <c r="D125" s="7">
        <v>3</v>
      </c>
      <c r="E125" s="7">
        <v>2</v>
      </c>
      <c r="F125" s="8">
        <v>2.69E-2</v>
      </c>
      <c r="G125" s="7">
        <v>0.97299999999999998</v>
      </c>
      <c r="H125" s="7">
        <v>0</v>
      </c>
      <c r="I125" s="7">
        <v>1.2999999999999999E-2</v>
      </c>
      <c r="J125" s="7">
        <v>0.437</v>
      </c>
      <c r="K125" s="7"/>
    </row>
    <row r="126" spans="1:11" x14ac:dyDescent="0.35">
      <c r="B126" s="7">
        <v>20</v>
      </c>
      <c r="C126" s="7">
        <v>142</v>
      </c>
      <c r="D126" s="7">
        <v>2</v>
      </c>
      <c r="E126" s="7">
        <v>1</v>
      </c>
      <c r="F126" s="8">
        <v>4.0599999999999997E-2</v>
      </c>
      <c r="G126" s="7">
        <v>0.95899999999999996</v>
      </c>
      <c r="H126" s="7">
        <v>0</v>
      </c>
      <c r="I126" s="7">
        <v>1.6E-2</v>
      </c>
      <c r="J126" s="7">
        <v>0.71099999999999997</v>
      </c>
      <c r="K126" s="7"/>
    </row>
    <row r="127" spans="1:11" x14ac:dyDescent="0.35">
      <c r="B127" s="7">
        <v>23</v>
      </c>
      <c r="C127" s="7">
        <v>139</v>
      </c>
      <c r="D127" s="7">
        <v>5</v>
      </c>
      <c r="E127" s="7">
        <v>1</v>
      </c>
      <c r="F127" s="8">
        <v>7.51E-2</v>
      </c>
      <c r="G127" s="7">
        <v>0.92500000000000004</v>
      </c>
      <c r="H127" s="7">
        <v>0</v>
      </c>
      <c r="I127" s="7">
        <v>2.1999999999999999E-2</v>
      </c>
      <c r="J127" s="7">
        <v>1.5049999999999999</v>
      </c>
      <c r="K127" s="7"/>
    </row>
    <row r="128" spans="1:11" x14ac:dyDescent="0.35">
      <c r="B128" s="7">
        <v>26</v>
      </c>
      <c r="C128" s="7">
        <v>133</v>
      </c>
      <c r="D128" s="7">
        <v>5</v>
      </c>
      <c r="E128" s="7">
        <v>0</v>
      </c>
      <c r="F128" s="8">
        <v>0.1099</v>
      </c>
      <c r="G128" s="7">
        <v>0.89</v>
      </c>
      <c r="H128" s="7">
        <v>1E-3</v>
      </c>
      <c r="I128" s="7">
        <v>2.5999999999999999E-2</v>
      </c>
      <c r="J128" s="7">
        <v>2.4089999999999998</v>
      </c>
      <c r="K128" s="7"/>
    </row>
    <row r="129" spans="2:11" x14ac:dyDescent="0.35">
      <c r="B129" s="7">
        <v>29</v>
      </c>
      <c r="C129" s="7">
        <v>128</v>
      </c>
      <c r="D129" s="7">
        <v>8</v>
      </c>
      <c r="E129" s="7">
        <v>0</v>
      </c>
      <c r="F129" s="8">
        <v>0.16550000000000001</v>
      </c>
      <c r="G129" s="7">
        <v>0.83399999999999996</v>
      </c>
      <c r="H129" s="7">
        <v>1E-3</v>
      </c>
      <c r="I129" s="7">
        <v>3.1E-2</v>
      </c>
      <c r="J129" s="7">
        <v>4.0229999999999997</v>
      </c>
      <c r="K129" s="7"/>
    </row>
    <row r="130" spans="2:11" x14ac:dyDescent="0.35">
      <c r="B130" s="7">
        <v>32</v>
      </c>
      <c r="C130" s="7">
        <v>120</v>
      </c>
      <c r="D130" s="7">
        <v>8</v>
      </c>
      <c r="E130" s="7">
        <v>0</v>
      </c>
      <c r="F130" s="8">
        <v>0.22109999999999999</v>
      </c>
      <c r="G130" s="7">
        <v>0.77900000000000003</v>
      </c>
      <c r="H130" s="7">
        <v>1E-3</v>
      </c>
      <c r="I130" s="7">
        <v>3.5000000000000003E-2</v>
      </c>
      <c r="J130" s="7">
        <v>5.8029999999999999</v>
      </c>
      <c r="K130" s="7"/>
    </row>
    <row r="131" spans="2:11" x14ac:dyDescent="0.35">
      <c r="B131" s="7">
        <v>35</v>
      </c>
      <c r="C131" s="7">
        <v>112</v>
      </c>
      <c r="D131" s="7">
        <v>6</v>
      </c>
      <c r="E131" s="7">
        <v>0</v>
      </c>
      <c r="F131" s="8">
        <v>0.26290000000000002</v>
      </c>
      <c r="G131" s="7">
        <v>0.73699999999999999</v>
      </c>
      <c r="H131" s="7">
        <v>1E-3</v>
      </c>
      <c r="I131" s="7">
        <v>3.6999999999999998E-2</v>
      </c>
      <c r="J131" s="7">
        <v>7.2629999999999999</v>
      </c>
      <c r="K131" s="7"/>
    </row>
    <row r="132" spans="2:11" x14ac:dyDescent="0.35">
      <c r="B132" s="7">
        <v>38</v>
      </c>
      <c r="C132" s="7">
        <v>106</v>
      </c>
      <c r="D132" s="7">
        <v>3</v>
      </c>
      <c r="E132" s="7">
        <v>0</v>
      </c>
      <c r="F132" s="8">
        <v>0.28370000000000001</v>
      </c>
      <c r="G132" s="7">
        <v>0.71599999999999997</v>
      </c>
      <c r="H132" s="7">
        <v>1E-3</v>
      </c>
      <c r="I132" s="7">
        <v>3.7999999999999999E-2</v>
      </c>
      <c r="J132" s="7">
        <v>8.0559999999999992</v>
      </c>
      <c r="K132" s="7"/>
    </row>
    <row r="133" spans="2:11" x14ac:dyDescent="0.35">
      <c r="B133" s="7">
        <v>41</v>
      </c>
      <c r="C133" s="7">
        <v>103</v>
      </c>
      <c r="D133" s="7">
        <v>6</v>
      </c>
      <c r="E133" s="7">
        <v>0</v>
      </c>
      <c r="F133" s="8">
        <v>0.32550000000000001</v>
      </c>
      <c r="G133" s="7">
        <v>0.67500000000000004</v>
      </c>
      <c r="H133" s="7">
        <v>2E-3</v>
      </c>
      <c r="I133" s="7">
        <v>3.9E-2</v>
      </c>
      <c r="J133" s="7">
        <v>9.7669999999999995</v>
      </c>
      <c r="K133" s="7"/>
    </row>
    <row r="134" spans="2:11" x14ac:dyDescent="0.35">
      <c r="B134" s="7">
        <v>44</v>
      </c>
      <c r="C134" s="7">
        <v>97</v>
      </c>
      <c r="D134" s="7">
        <v>6</v>
      </c>
      <c r="E134" s="7">
        <v>0</v>
      </c>
      <c r="F134" s="8">
        <v>0.36720000000000003</v>
      </c>
      <c r="G134" s="7">
        <v>0.63300000000000001</v>
      </c>
      <c r="H134" s="7">
        <v>2E-3</v>
      </c>
      <c r="I134" s="7">
        <v>0.04</v>
      </c>
      <c r="J134" s="7">
        <v>11.602</v>
      </c>
      <c r="K134" s="7"/>
    </row>
    <row r="135" spans="2:11" x14ac:dyDescent="0.35">
      <c r="B135" s="7">
        <v>47</v>
      </c>
      <c r="C135" s="7">
        <v>91</v>
      </c>
      <c r="D135" s="7">
        <v>9</v>
      </c>
      <c r="E135" s="7">
        <v>0</v>
      </c>
      <c r="F135" s="8">
        <v>0.42980000000000002</v>
      </c>
      <c r="G135" s="7">
        <v>0.56999999999999995</v>
      </c>
      <c r="H135" s="7">
        <v>2E-3</v>
      </c>
      <c r="I135" s="7">
        <v>4.1000000000000002E-2</v>
      </c>
      <c r="J135" s="7">
        <v>14.544</v>
      </c>
      <c r="K135" s="7"/>
    </row>
    <row r="136" spans="2:11" x14ac:dyDescent="0.35">
      <c r="B136" s="7">
        <v>50</v>
      </c>
      <c r="C136" s="7">
        <v>82</v>
      </c>
      <c r="D136" s="7">
        <v>9</v>
      </c>
      <c r="E136" s="7">
        <v>0</v>
      </c>
      <c r="F136" s="8">
        <v>0.4924</v>
      </c>
      <c r="G136" s="7">
        <v>0.50800000000000001</v>
      </c>
      <c r="H136" s="7">
        <v>2E-3</v>
      </c>
      <c r="I136" s="7">
        <v>4.2000000000000003E-2</v>
      </c>
      <c r="J136" s="7">
        <v>17.672999999999998</v>
      </c>
      <c r="K136" s="7"/>
    </row>
    <row r="137" spans="2:11" x14ac:dyDescent="0.35">
      <c r="B137" s="7">
        <v>53</v>
      </c>
      <c r="C137" s="7">
        <v>73</v>
      </c>
      <c r="D137" s="7">
        <v>13</v>
      </c>
      <c r="E137" s="7">
        <v>0</v>
      </c>
      <c r="F137" s="8">
        <v>0.58279999999999998</v>
      </c>
      <c r="G137" s="7">
        <v>0.41699999999999998</v>
      </c>
      <c r="H137" s="7">
        <v>2E-3</v>
      </c>
      <c r="I137" s="7">
        <v>4.1000000000000002E-2</v>
      </c>
      <c r="J137" s="7">
        <v>22.465</v>
      </c>
      <c r="K137" s="7"/>
    </row>
    <row r="138" spans="2:11" x14ac:dyDescent="0.35">
      <c r="B138" s="7">
        <v>56</v>
      </c>
      <c r="C138" s="7">
        <v>60</v>
      </c>
      <c r="D138" s="7">
        <v>20</v>
      </c>
      <c r="E138" s="7">
        <v>0</v>
      </c>
      <c r="F138" s="8">
        <v>0.7218</v>
      </c>
      <c r="G138" s="7">
        <v>0.27800000000000002</v>
      </c>
      <c r="H138" s="7">
        <v>1E-3</v>
      </c>
      <c r="I138" s="7">
        <v>3.6999999999999998E-2</v>
      </c>
      <c r="J138" s="7">
        <v>30.253</v>
      </c>
      <c r="K138" s="7"/>
    </row>
    <row r="139" spans="2:11" x14ac:dyDescent="0.35">
      <c r="B139" s="7">
        <v>59</v>
      </c>
      <c r="C139" s="7">
        <v>40</v>
      </c>
      <c r="D139" s="7">
        <v>14</v>
      </c>
      <c r="E139" s="7">
        <v>0</v>
      </c>
      <c r="F139" s="8">
        <v>0.81920000000000004</v>
      </c>
      <c r="G139" s="7">
        <v>0.18099999999999999</v>
      </c>
      <c r="H139" s="7">
        <v>1E-3</v>
      </c>
      <c r="I139" s="7">
        <v>3.2000000000000001E-2</v>
      </c>
      <c r="J139" s="7">
        <v>35.997</v>
      </c>
      <c r="K139" s="7"/>
    </row>
    <row r="140" spans="2:11" x14ac:dyDescent="0.35">
      <c r="B140" s="7">
        <v>62</v>
      </c>
      <c r="C140" s="7">
        <v>26</v>
      </c>
      <c r="D140" s="7">
        <v>9</v>
      </c>
      <c r="E140" s="7">
        <v>0</v>
      </c>
      <c r="F140" s="8">
        <v>0.88180000000000003</v>
      </c>
      <c r="G140" s="7">
        <v>0.11799999999999999</v>
      </c>
      <c r="H140" s="7">
        <v>1E-3</v>
      </c>
      <c r="I140" s="7">
        <v>2.7E-2</v>
      </c>
      <c r="J140" s="7">
        <v>39.878</v>
      </c>
      <c r="K140" s="7"/>
    </row>
    <row r="141" spans="2:11" x14ac:dyDescent="0.35">
      <c r="B141" s="7">
        <v>65</v>
      </c>
      <c r="C141" s="7">
        <v>17</v>
      </c>
      <c r="D141" s="7">
        <v>10</v>
      </c>
      <c r="E141" s="7">
        <v>0</v>
      </c>
      <c r="F141" s="8">
        <v>0.95130000000000003</v>
      </c>
      <c r="G141" s="7">
        <v>4.9000000000000002E-2</v>
      </c>
      <c r="H141" s="7">
        <v>0</v>
      </c>
      <c r="I141" s="7">
        <v>1.7999999999999999E-2</v>
      </c>
      <c r="J141" s="7">
        <v>44.398000000000003</v>
      </c>
    </row>
    <row r="142" spans="2:11" x14ac:dyDescent="0.35">
      <c r="B142" s="7">
        <v>68</v>
      </c>
      <c r="C142" s="7">
        <v>7</v>
      </c>
      <c r="D142" s="7">
        <v>6</v>
      </c>
      <c r="E142" s="7">
        <v>0</v>
      </c>
      <c r="F142" s="8">
        <v>0.99299999999999999</v>
      </c>
      <c r="G142" s="7">
        <v>7.0000000000000001E-3</v>
      </c>
      <c r="H142" s="7">
        <v>0</v>
      </c>
      <c r="I142" s="7">
        <v>7.0000000000000001E-3</v>
      </c>
      <c r="J142" s="7">
        <v>47.234999999999999</v>
      </c>
    </row>
    <row r="143" spans="2:11" x14ac:dyDescent="0.35">
      <c r="B143" s="7">
        <v>71</v>
      </c>
      <c r="C143" s="7">
        <v>1</v>
      </c>
      <c r="D143" s="7">
        <v>1</v>
      </c>
      <c r="E143" s="7">
        <v>0</v>
      </c>
      <c r="F143" s="8">
        <v>1</v>
      </c>
      <c r="G143" s="7">
        <v>0</v>
      </c>
      <c r="H143" s="7">
        <v>0</v>
      </c>
      <c r="I143" s="7">
        <v>0</v>
      </c>
      <c r="J143" s="7">
        <v>47.728999999999999</v>
      </c>
    </row>
    <row r="149" spans="1:10" x14ac:dyDescent="0.35">
      <c r="A149" t="s">
        <v>285</v>
      </c>
      <c r="B149" s="7"/>
    </row>
    <row r="150" spans="1:10" ht="37.5" x14ac:dyDescent="0.35">
      <c r="B150" s="7" t="s">
        <v>160</v>
      </c>
      <c r="C150" s="7" t="s">
        <v>161</v>
      </c>
      <c r="D150" s="7" t="s">
        <v>162</v>
      </c>
      <c r="E150" s="7" t="s">
        <v>163</v>
      </c>
      <c r="F150" s="7" t="s">
        <v>164</v>
      </c>
      <c r="G150" s="7" t="s">
        <v>165</v>
      </c>
      <c r="H150" s="7" t="s">
        <v>166</v>
      </c>
      <c r="I150" s="7" t="s">
        <v>167</v>
      </c>
      <c r="J150" s="7" t="s">
        <v>168</v>
      </c>
    </row>
    <row r="151" spans="1:10" x14ac:dyDescent="0.35">
      <c r="B151" s="7">
        <v>0</v>
      </c>
      <c r="C151" s="7">
        <v>120</v>
      </c>
      <c r="D151" s="7">
        <v>0</v>
      </c>
      <c r="E151" s="7">
        <v>0</v>
      </c>
      <c r="F151" s="8">
        <v>0</v>
      </c>
      <c r="G151" s="7">
        <v>1</v>
      </c>
      <c r="H151" s="7">
        <v>0</v>
      </c>
      <c r="I151" s="7">
        <v>0</v>
      </c>
      <c r="J151" s="7">
        <v>0</v>
      </c>
    </row>
    <row r="152" spans="1:10" x14ac:dyDescent="0.35">
      <c r="B152" s="7">
        <v>2</v>
      </c>
      <c r="C152" s="7">
        <v>120</v>
      </c>
      <c r="D152" s="7">
        <v>0</v>
      </c>
      <c r="E152" s="7">
        <v>0</v>
      </c>
      <c r="F152" s="8">
        <v>0</v>
      </c>
      <c r="G152" s="7">
        <v>1</v>
      </c>
      <c r="H152" s="7">
        <v>0</v>
      </c>
      <c r="I152" s="7">
        <v>0</v>
      </c>
      <c r="J152" s="7">
        <v>0</v>
      </c>
    </row>
    <row r="153" spans="1:10" x14ac:dyDescent="0.35">
      <c r="B153" s="7">
        <v>5</v>
      </c>
      <c r="C153" s="7">
        <v>120</v>
      </c>
      <c r="D153" s="7">
        <v>0</v>
      </c>
      <c r="E153" s="7">
        <v>10</v>
      </c>
      <c r="F153" s="8">
        <v>0</v>
      </c>
      <c r="G153" s="7">
        <v>1</v>
      </c>
      <c r="H153" s="7">
        <v>0</v>
      </c>
      <c r="I153" s="7">
        <v>0</v>
      </c>
      <c r="J153" s="7">
        <v>0</v>
      </c>
    </row>
    <row r="154" spans="1:10" x14ac:dyDescent="0.35">
      <c r="B154" s="7">
        <v>8</v>
      </c>
      <c r="C154" s="7">
        <v>110</v>
      </c>
      <c r="D154" s="7">
        <v>0</v>
      </c>
      <c r="E154" s="7">
        <v>4</v>
      </c>
      <c r="F154" s="8">
        <v>0</v>
      </c>
      <c r="G154" s="7">
        <v>1</v>
      </c>
      <c r="H154" s="7">
        <v>0</v>
      </c>
      <c r="I154" s="7">
        <v>0</v>
      </c>
      <c r="J154" s="7">
        <v>0</v>
      </c>
    </row>
    <row r="155" spans="1:10" x14ac:dyDescent="0.35">
      <c r="B155" s="7">
        <v>11</v>
      </c>
      <c r="C155" s="7">
        <v>106</v>
      </c>
      <c r="D155" s="7">
        <v>6</v>
      </c>
      <c r="E155" s="7">
        <v>1</v>
      </c>
      <c r="F155" s="8">
        <v>5.6599999999999998E-2</v>
      </c>
      <c r="G155" s="7">
        <v>0.94299999999999995</v>
      </c>
      <c r="H155" s="7">
        <v>1E-3</v>
      </c>
      <c r="I155" s="7">
        <v>2.1999999999999999E-2</v>
      </c>
      <c r="J155" s="7">
        <v>0.623</v>
      </c>
    </row>
    <row r="156" spans="1:10" x14ac:dyDescent="0.35">
      <c r="B156" s="7">
        <v>14</v>
      </c>
      <c r="C156" s="7">
        <v>99</v>
      </c>
      <c r="D156" s="7">
        <v>7</v>
      </c>
      <c r="E156" s="7">
        <v>3</v>
      </c>
      <c r="F156" s="8">
        <v>0.12330000000000001</v>
      </c>
      <c r="G156" s="7">
        <v>0.877</v>
      </c>
      <c r="H156" s="7">
        <v>1E-3</v>
      </c>
      <c r="I156" s="7">
        <v>3.2000000000000001E-2</v>
      </c>
      <c r="J156" s="7">
        <v>1.5569999999999999</v>
      </c>
    </row>
    <row r="157" spans="1:10" x14ac:dyDescent="0.35">
      <c r="B157" s="7">
        <v>17</v>
      </c>
      <c r="C157" s="7">
        <v>89</v>
      </c>
      <c r="D157" s="7">
        <v>4</v>
      </c>
      <c r="E157" s="7">
        <v>4</v>
      </c>
      <c r="F157" s="8">
        <v>0.16270000000000001</v>
      </c>
      <c r="G157" s="7">
        <v>0.83699999999999997</v>
      </c>
      <c r="H157" s="7">
        <v>1E-3</v>
      </c>
      <c r="I157" s="7">
        <v>3.5999999999999997E-2</v>
      </c>
      <c r="J157" s="7">
        <v>2.226</v>
      </c>
    </row>
    <row r="158" spans="1:10" x14ac:dyDescent="0.35">
      <c r="B158" s="7">
        <v>20</v>
      </c>
      <c r="C158" s="7">
        <v>81</v>
      </c>
      <c r="D158" s="7">
        <v>5</v>
      </c>
      <c r="E158" s="7">
        <v>1</v>
      </c>
      <c r="F158" s="8">
        <v>0.21440000000000001</v>
      </c>
      <c r="G158" s="7">
        <v>0.78600000000000003</v>
      </c>
      <c r="H158" s="7">
        <v>2E-3</v>
      </c>
      <c r="I158" s="7">
        <v>4.1000000000000002E-2</v>
      </c>
      <c r="J158" s="7">
        <v>3.26</v>
      </c>
    </row>
    <row r="159" spans="1:10" x14ac:dyDescent="0.35">
      <c r="B159" s="7">
        <v>23</v>
      </c>
      <c r="C159" s="7">
        <v>75</v>
      </c>
      <c r="D159" s="7">
        <v>11</v>
      </c>
      <c r="E159" s="7">
        <v>0</v>
      </c>
      <c r="F159" s="8">
        <v>0.3296</v>
      </c>
      <c r="G159" s="7">
        <v>0.67</v>
      </c>
      <c r="H159" s="7">
        <v>2E-3</v>
      </c>
      <c r="I159" s="7">
        <v>4.7E-2</v>
      </c>
      <c r="J159" s="7">
        <v>5.91</v>
      </c>
    </row>
    <row r="160" spans="1:10" x14ac:dyDescent="0.35">
      <c r="B160" s="7">
        <v>26</v>
      </c>
      <c r="C160" s="7">
        <v>64</v>
      </c>
      <c r="D160" s="7">
        <v>6</v>
      </c>
      <c r="E160" s="7">
        <v>0</v>
      </c>
      <c r="F160" s="8">
        <v>0.39250000000000002</v>
      </c>
      <c r="G160" s="7">
        <v>0.60799999999999998</v>
      </c>
      <c r="H160" s="7">
        <v>2E-3</v>
      </c>
      <c r="I160" s="7">
        <v>4.9000000000000002E-2</v>
      </c>
      <c r="J160" s="7">
        <v>7.5439999999999996</v>
      </c>
    </row>
    <row r="161" spans="2:10" x14ac:dyDescent="0.35">
      <c r="B161" s="7">
        <v>29</v>
      </c>
      <c r="C161" s="7">
        <v>58</v>
      </c>
      <c r="D161" s="7">
        <v>13</v>
      </c>
      <c r="E161" s="7">
        <v>0</v>
      </c>
      <c r="F161" s="8">
        <v>0.52859999999999996</v>
      </c>
      <c r="G161" s="7">
        <v>0.47099999999999997</v>
      </c>
      <c r="H161" s="7">
        <v>3.0000000000000001E-3</v>
      </c>
      <c r="I161" s="7">
        <v>5.0999999999999997E-2</v>
      </c>
      <c r="J161" s="7">
        <v>11.493</v>
      </c>
    </row>
    <row r="162" spans="2:10" x14ac:dyDescent="0.35">
      <c r="B162" s="7">
        <v>32</v>
      </c>
      <c r="C162" s="7">
        <v>45</v>
      </c>
      <c r="D162" s="7">
        <v>11</v>
      </c>
      <c r="E162" s="7">
        <v>0</v>
      </c>
      <c r="F162" s="8">
        <v>0.64390000000000003</v>
      </c>
      <c r="G162" s="7">
        <v>0.35599999999999998</v>
      </c>
      <c r="H162" s="7">
        <v>2E-3</v>
      </c>
      <c r="I162" s="7">
        <v>4.9000000000000002E-2</v>
      </c>
      <c r="J162" s="7">
        <v>15.18</v>
      </c>
    </row>
    <row r="163" spans="2:10" x14ac:dyDescent="0.35">
      <c r="B163" s="7">
        <v>35</v>
      </c>
      <c r="C163" s="7">
        <v>34</v>
      </c>
      <c r="D163" s="7">
        <v>18</v>
      </c>
      <c r="E163" s="7">
        <v>0</v>
      </c>
      <c r="F163" s="8">
        <v>0.83240000000000003</v>
      </c>
      <c r="G163" s="7">
        <v>0.16800000000000001</v>
      </c>
      <c r="H163" s="7">
        <v>1E-3</v>
      </c>
      <c r="I163" s="7">
        <v>3.7999999999999999E-2</v>
      </c>
      <c r="J163" s="7">
        <v>21.779</v>
      </c>
    </row>
    <row r="164" spans="2:10" x14ac:dyDescent="0.35">
      <c r="B164" s="7">
        <v>38</v>
      </c>
      <c r="C164" s="7">
        <v>16</v>
      </c>
      <c r="D164" s="7">
        <v>11</v>
      </c>
      <c r="E164" s="7">
        <v>0</v>
      </c>
      <c r="F164" s="8">
        <v>0.9476</v>
      </c>
      <c r="G164" s="7">
        <v>5.1999999999999998E-2</v>
      </c>
      <c r="H164" s="7">
        <v>1E-3</v>
      </c>
      <c r="I164" s="7">
        <v>2.3E-2</v>
      </c>
      <c r="J164" s="7">
        <v>26.158000000000001</v>
      </c>
    </row>
    <row r="165" spans="2:10" x14ac:dyDescent="0.35">
      <c r="B165" s="7">
        <v>41</v>
      </c>
      <c r="C165" s="7">
        <v>5</v>
      </c>
      <c r="D165" s="7">
        <v>5</v>
      </c>
      <c r="E165" s="7">
        <v>0</v>
      </c>
      <c r="F165" s="8">
        <v>1</v>
      </c>
      <c r="G165" s="7">
        <v>0</v>
      </c>
      <c r="H165" s="7">
        <v>0</v>
      </c>
      <c r="I165" s="7">
        <v>0</v>
      </c>
      <c r="J165" s="7">
        <v>28.305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19"/>
  <sheetViews>
    <sheetView zoomScale="70" zoomScaleNormal="70" workbookViewId="0">
      <selection activeCell="N8" sqref="N8"/>
    </sheetView>
  </sheetViews>
  <sheetFormatPr defaultRowHeight="14.5" x14ac:dyDescent="0.35"/>
  <sheetData>
    <row r="3" spans="1:10" x14ac:dyDescent="0.35">
      <c r="A3" t="s">
        <v>169</v>
      </c>
    </row>
    <row r="4" spans="1:10" ht="37.5" x14ac:dyDescent="0.35">
      <c r="A4" s="7"/>
      <c r="B4" s="7" t="s">
        <v>160</v>
      </c>
      <c r="C4" s="7" t="s">
        <v>161</v>
      </c>
      <c r="D4" s="7" t="s">
        <v>162</v>
      </c>
      <c r="E4" s="7" t="s">
        <v>163</v>
      </c>
      <c r="F4" s="7" t="s">
        <v>164</v>
      </c>
      <c r="G4" s="7" t="s">
        <v>165</v>
      </c>
      <c r="H4" s="7" t="s">
        <v>166</v>
      </c>
      <c r="I4" s="7" t="s">
        <v>167</v>
      </c>
      <c r="J4" s="7" t="s">
        <v>168</v>
      </c>
    </row>
    <row r="5" spans="1:10" x14ac:dyDescent="0.35">
      <c r="A5" s="7"/>
      <c r="B5" s="7">
        <v>0</v>
      </c>
      <c r="C5" s="7">
        <v>160</v>
      </c>
      <c r="D5" s="7">
        <v>0</v>
      </c>
      <c r="E5" s="7">
        <v>0</v>
      </c>
      <c r="F5" s="8">
        <v>0</v>
      </c>
      <c r="G5" s="7">
        <v>1</v>
      </c>
      <c r="H5" s="7">
        <v>0</v>
      </c>
      <c r="I5" s="7">
        <v>0</v>
      </c>
      <c r="J5" s="7">
        <v>0</v>
      </c>
    </row>
    <row r="6" spans="1:10" x14ac:dyDescent="0.35">
      <c r="A6" s="7"/>
      <c r="B6" s="7">
        <v>2</v>
      </c>
      <c r="C6" s="7">
        <v>160</v>
      </c>
      <c r="D6" s="7">
        <v>0</v>
      </c>
      <c r="E6" s="7">
        <v>0</v>
      </c>
      <c r="F6" s="8">
        <v>0</v>
      </c>
      <c r="G6" s="7">
        <v>1</v>
      </c>
      <c r="H6" s="7">
        <v>0</v>
      </c>
      <c r="I6" s="7">
        <v>0</v>
      </c>
      <c r="J6" s="7">
        <v>0</v>
      </c>
    </row>
    <row r="7" spans="1:10" x14ac:dyDescent="0.35">
      <c r="A7" s="7"/>
      <c r="B7" s="7">
        <v>4</v>
      </c>
      <c r="C7" s="7">
        <v>160</v>
      </c>
      <c r="D7" s="7">
        <v>0</v>
      </c>
      <c r="E7" s="7">
        <v>1</v>
      </c>
      <c r="F7" s="8">
        <v>0</v>
      </c>
      <c r="G7" s="7">
        <v>1</v>
      </c>
      <c r="H7" s="7">
        <v>0</v>
      </c>
      <c r="I7" s="7">
        <v>0</v>
      </c>
      <c r="J7" s="7">
        <v>0</v>
      </c>
    </row>
    <row r="8" spans="1:10" x14ac:dyDescent="0.35">
      <c r="A8" s="7"/>
      <c r="B8" s="7">
        <v>6</v>
      </c>
      <c r="C8" s="7">
        <v>159</v>
      </c>
      <c r="D8" s="7">
        <v>0</v>
      </c>
      <c r="E8" s="7">
        <v>1</v>
      </c>
      <c r="F8" s="8">
        <v>0</v>
      </c>
      <c r="G8" s="7">
        <v>1</v>
      </c>
      <c r="H8" s="7">
        <v>0</v>
      </c>
      <c r="I8" s="7">
        <v>0</v>
      </c>
      <c r="J8" s="7">
        <v>0</v>
      </c>
    </row>
    <row r="9" spans="1:10" x14ac:dyDescent="0.35">
      <c r="A9" s="7"/>
      <c r="B9" s="7">
        <v>8</v>
      </c>
      <c r="C9" s="7">
        <v>158</v>
      </c>
      <c r="D9" s="7">
        <v>1</v>
      </c>
      <c r="E9" s="7">
        <v>8</v>
      </c>
      <c r="F9" s="8">
        <v>6.3E-3</v>
      </c>
      <c r="G9" s="7">
        <v>0.99399999999999999</v>
      </c>
      <c r="H9" s="7">
        <v>0</v>
      </c>
      <c r="I9" s="7">
        <v>6.0000000000000001E-3</v>
      </c>
      <c r="J9" s="7">
        <v>5.0999999999999997E-2</v>
      </c>
    </row>
    <row r="10" spans="1:10" x14ac:dyDescent="0.35">
      <c r="A10" s="7"/>
      <c r="B10" s="7">
        <v>10</v>
      </c>
      <c r="C10" s="7">
        <v>149</v>
      </c>
      <c r="D10" s="7">
        <v>1</v>
      </c>
      <c r="E10" s="7">
        <v>8</v>
      </c>
      <c r="F10" s="8">
        <v>1.2999999999999999E-2</v>
      </c>
      <c r="G10" s="7">
        <v>0.98699999999999999</v>
      </c>
      <c r="H10" s="7">
        <v>0</v>
      </c>
      <c r="I10" s="7">
        <v>8.9999999999999993E-3</v>
      </c>
      <c r="J10" s="7">
        <v>0.11700000000000001</v>
      </c>
    </row>
    <row r="11" spans="1:10" x14ac:dyDescent="0.35">
      <c r="A11" s="7"/>
      <c r="B11" s="7">
        <v>12</v>
      </c>
      <c r="C11" s="7">
        <v>140</v>
      </c>
      <c r="D11" s="7">
        <v>3</v>
      </c>
      <c r="E11" s="7">
        <v>5</v>
      </c>
      <c r="F11" s="8">
        <v>3.4099999999999998E-2</v>
      </c>
      <c r="G11" s="7">
        <v>0.96599999999999997</v>
      </c>
      <c r="H11" s="7">
        <v>0</v>
      </c>
      <c r="I11" s="7">
        <v>1.4999999999999999E-2</v>
      </c>
      <c r="J11" s="7">
        <v>0.371</v>
      </c>
    </row>
    <row r="12" spans="1:10" x14ac:dyDescent="0.35">
      <c r="A12" s="7"/>
      <c r="B12" s="7">
        <v>14</v>
      </c>
      <c r="C12" s="7">
        <v>132</v>
      </c>
      <c r="D12" s="7">
        <v>2</v>
      </c>
      <c r="E12" s="7">
        <v>8</v>
      </c>
      <c r="F12" s="8">
        <v>4.8800000000000003E-2</v>
      </c>
      <c r="G12" s="7">
        <v>0.95099999999999996</v>
      </c>
      <c r="H12" s="7">
        <v>0</v>
      </c>
      <c r="I12" s="7">
        <v>1.7999999999999999E-2</v>
      </c>
      <c r="J12" s="7">
        <v>0.57599999999999996</v>
      </c>
    </row>
    <row r="13" spans="1:10" x14ac:dyDescent="0.35">
      <c r="A13" s="7"/>
      <c r="B13" s="7">
        <v>16</v>
      </c>
      <c r="C13" s="7">
        <v>122</v>
      </c>
      <c r="D13" s="7">
        <v>3</v>
      </c>
      <c r="E13" s="7">
        <v>3</v>
      </c>
      <c r="F13" s="8">
        <v>7.22E-2</v>
      </c>
      <c r="G13" s="7">
        <v>0.92800000000000005</v>
      </c>
      <c r="H13" s="7">
        <v>0</v>
      </c>
      <c r="I13" s="7">
        <v>2.1999999999999999E-2</v>
      </c>
      <c r="J13" s="7">
        <v>0.95</v>
      </c>
    </row>
    <row r="14" spans="1:10" x14ac:dyDescent="0.35">
      <c r="A14" s="7"/>
      <c r="B14" s="7">
        <v>18</v>
      </c>
      <c r="C14" s="7">
        <v>116</v>
      </c>
      <c r="D14" s="7">
        <v>6</v>
      </c>
      <c r="E14" s="7">
        <v>0</v>
      </c>
      <c r="F14" s="8">
        <v>0.1202</v>
      </c>
      <c r="G14" s="7">
        <v>0.88</v>
      </c>
      <c r="H14" s="7">
        <v>1E-3</v>
      </c>
      <c r="I14" s="7">
        <v>2.8000000000000001E-2</v>
      </c>
      <c r="J14" s="7">
        <v>1.8140000000000001</v>
      </c>
    </row>
    <row r="15" spans="1:10" x14ac:dyDescent="0.35">
      <c r="A15" s="7"/>
      <c r="B15" s="7">
        <v>20</v>
      </c>
      <c r="C15" s="7">
        <v>110</v>
      </c>
      <c r="D15" s="7">
        <v>5</v>
      </c>
      <c r="E15" s="7">
        <v>0</v>
      </c>
      <c r="F15" s="8">
        <v>0.16020000000000001</v>
      </c>
      <c r="G15" s="7">
        <v>0.84</v>
      </c>
      <c r="H15" s="7">
        <v>1E-3</v>
      </c>
      <c r="I15" s="7">
        <v>3.2000000000000001E-2</v>
      </c>
      <c r="J15" s="7">
        <v>2.6139999999999999</v>
      </c>
    </row>
    <row r="16" spans="1:10" x14ac:dyDescent="0.35">
      <c r="A16" s="7"/>
      <c r="B16" s="7">
        <v>22</v>
      </c>
      <c r="C16" s="7">
        <v>105</v>
      </c>
      <c r="D16" s="7">
        <v>17</v>
      </c>
      <c r="E16" s="7">
        <v>0</v>
      </c>
      <c r="F16" s="8">
        <v>0.29609999999999997</v>
      </c>
      <c r="G16" s="7">
        <v>0.70399999999999996</v>
      </c>
      <c r="H16" s="7">
        <v>2E-3</v>
      </c>
      <c r="I16" s="7">
        <v>0.04</v>
      </c>
      <c r="J16" s="7">
        <v>5.6050000000000004</v>
      </c>
    </row>
    <row r="17" spans="1:10" x14ac:dyDescent="0.35">
      <c r="A17" s="7"/>
      <c r="B17" s="7">
        <v>24</v>
      </c>
      <c r="C17" s="7">
        <v>88</v>
      </c>
      <c r="D17" s="7">
        <v>29</v>
      </c>
      <c r="E17" s="7">
        <v>0</v>
      </c>
      <c r="F17" s="8">
        <v>0.52810000000000001</v>
      </c>
      <c r="G17" s="7">
        <v>0.47199999999999998</v>
      </c>
      <c r="H17" s="7">
        <v>2E-3</v>
      </c>
      <c r="I17" s="7">
        <v>4.4999999999999998E-2</v>
      </c>
      <c r="J17" s="7">
        <v>11.172000000000001</v>
      </c>
    </row>
    <row r="18" spans="1:10" x14ac:dyDescent="0.35">
      <c r="A18" s="7"/>
      <c r="B18" s="7">
        <v>26</v>
      </c>
      <c r="C18" s="7">
        <v>59</v>
      </c>
      <c r="D18" s="7">
        <v>26</v>
      </c>
      <c r="E18" s="7">
        <v>0</v>
      </c>
      <c r="F18" s="8">
        <v>0.73599999999999999</v>
      </c>
      <c r="G18" s="7">
        <v>0.26400000000000001</v>
      </c>
      <c r="H18" s="7">
        <v>2E-3</v>
      </c>
      <c r="I18" s="7">
        <v>3.9E-2</v>
      </c>
      <c r="J18" s="7">
        <v>16.579000000000001</v>
      </c>
    </row>
    <row r="19" spans="1:10" x14ac:dyDescent="0.35">
      <c r="A19" s="7"/>
      <c r="B19" s="7">
        <v>28</v>
      </c>
      <c r="C19" s="7">
        <v>33</v>
      </c>
      <c r="D19" s="7">
        <v>24</v>
      </c>
      <c r="E19" s="7">
        <v>0</v>
      </c>
      <c r="F19" s="8">
        <v>0.92800000000000005</v>
      </c>
      <c r="G19" s="7">
        <v>7.1999999999999995E-2</v>
      </c>
      <c r="H19" s="7">
        <v>1E-3</v>
      </c>
      <c r="I19" s="7">
        <v>2.3E-2</v>
      </c>
      <c r="J19" s="7">
        <v>21.954000000000001</v>
      </c>
    </row>
    <row r="20" spans="1:10" x14ac:dyDescent="0.35">
      <c r="A20" s="7"/>
      <c r="B20" s="7">
        <v>30</v>
      </c>
      <c r="C20" s="7">
        <v>9</v>
      </c>
      <c r="D20" s="7">
        <v>6</v>
      </c>
      <c r="E20" s="7">
        <v>0</v>
      </c>
      <c r="F20" s="8">
        <v>0.97599999999999998</v>
      </c>
      <c r="G20" s="7">
        <v>2.4E-2</v>
      </c>
      <c r="H20" s="7">
        <v>0</v>
      </c>
      <c r="I20" s="7">
        <v>1.4E-2</v>
      </c>
      <c r="J20" s="7">
        <v>23.393999999999998</v>
      </c>
    </row>
    <row r="21" spans="1:10" x14ac:dyDescent="0.35">
      <c r="B21" s="7">
        <v>32</v>
      </c>
      <c r="C21" s="7">
        <v>3</v>
      </c>
      <c r="D21" s="7">
        <v>3</v>
      </c>
      <c r="E21" s="7">
        <v>0</v>
      </c>
      <c r="F21" s="8">
        <v>1</v>
      </c>
      <c r="G21" s="7">
        <v>0</v>
      </c>
      <c r="H21" s="7">
        <v>0</v>
      </c>
      <c r="I21" s="7">
        <v>0</v>
      </c>
      <c r="J21" s="7">
        <v>24.161999999999999</v>
      </c>
    </row>
    <row r="22" spans="1:10" x14ac:dyDescent="0.35">
      <c r="C22" s="7"/>
      <c r="D22" s="7"/>
      <c r="E22" s="7"/>
      <c r="F22" s="8"/>
      <c r="G22" s="7"/>
      <c r="H22" s="7"/>
      <c r="I22" s="7"/>
      <c r="J22" s="7"/>
    </row>
    <row r="23" spans="1:10" x14ac:dyDescent="0.35">
      <c r="C23" s="7"/>
      <c r="D23" s="7"/>
      <c r="E23" s="7"/>
      <c r="F23" s="7"/>
      <c r="G23" s="7"/>
      <c r="H23" s="7"/>
      <c r="I23" s="7"/>
      <c r="J23" s="7"/>
    </row>
    <row r="24" spans="1:10" x14ac:dyDescent="0.35">
      <c r="C24" s="7"/>
      <c r="D24" s="7"/>
      <c r="E24" s="7"/>
      <c r="F24" s="8"/>
      <c r="G24" s="7"/>
      <c r="H24" s="7"/>
      <c r="I24" s="7"/>
      <c r="J24" s="7"/>
    </row>
    <row r="25" spans="1:10" x14ac:dyDescent="0.35">
      <c r="A25" t="s">
        <v>286</v>
      </c>
      <c r="B25" s="7"/>
      <c r="C25" s="7"/>
      <c r="D25" s="7"/>
      <c r="E25" s="7"/>
      <c r="F25" s="8"/>
      <c r="G25" s="7"/>
      <c r="H25" s="7"/>
      <c r="I25" s="7"/>
      <c r="J25" s="7"/>
    </row>
    <row r="26" spans="1:10" ht="37.5" x14ac:dyDescent="0.35">
      <c r="A26" s="7"/>
      <c r="B26" s="7" t="s">
        <v>160</v>
      </c>
      <c r="C26" s="7" t="s">
        <v>161</v>
      </c>
      <c r="D26" s="7" t="s">
        <v>162</v>
      </c>
      <c r="E26" s="7" t="s">
        <v>163</v>
      </c>
      <c r="F26" s="7" t="s">
        <v>164</v>
      </c>
      <c r="G26" s="7" t="s">
        <v>165</v>
      </c>
      <c r="H26" s="7" t="s">
        <v>166</v>
      </c>
      <c r="I26" s="7" t="s">
        <v>167</v>
      </c>
      <c r="J26" s="7" t="s">
        <v>168</v>
      </c>
    </row>
    <row r="27" spans="1:10" x14ac:dyDescent="0.35">
      <c r="A27" s="7"/>
      <c r="B27" s="7">
        <v>0</v>
      </c>
      <c r="C27" s="7">
        <v>160</v>
      </c>
      <c r="D27" s="7">
        <v>0</v>
      </c>
      <c r="E27" s="7">
        <v>0</v>
      </c>
      <c r="F27" s="8">
        <v>0</v>
      </c>
      <c r="G27" s="7">
        <v>1</v>
      </c>
      <c r="H27" s="7">
        <v>0</v>
      </c>
      <c r="I27" s="7">
        <v>0</v>
      </c>
      <c r="J27" s="7">
        <v>0</v>
      </c>
    </row>
    <row r="28" spans="1:10" x14ac:dyDescent="0.35">
      <c r="A28" s="7"/>
      <c r="B28" s="7">
        <v>2</v>
      </c>
      <c r="C28" s="7">
        <v>160</v>
      </c>
      <c r="D28" s="7">
        <v>0</v>
      </c>
      <c r="E28" s="7">
        <v>0</v>
      </c>
      <c r="F28" s="8">
        <v>0</v>
      </c>
      <c r="G28" s="7">
        <v>1</v>
      </c>
      <c r="H28" s="7">
        <v>0</v>
      </c>
      <c r="I28" s="7">
        <v>0</v>
      </c>
      <c r="J28" s="7">
        <v>0</v>
      </c>
    </row>
    <row r="29" spans="1:10" x14ac:dyDescent="0.35">
      <c r="A29" s="7"/>
      <c r="B29" s="7">
        <v>4</v>
      </c>
      <c r="C29" s="7">
        <v>160</v>
      </c>
      <c r="D29" s="7">
        <v>0</v>
      </c>
      <c r="E29" s="7">
        <v>4</v>
      </c>
      <c r="F29" s="8">
        <v>0</v>
      </c>
      <c r="G29" s="7">
        <v>1</v>
      </c>
      <c r="H29" s="7">
        <v>0</v>
      </c>
      <c r="I29" s="7">
        <v>0</v>
      </c>
      <c r="J29" s="7">
        <v>0</v>
      </c>
    </row>
    <row r="30" spans="1:10" x14ac:dyDescent="0.35">
      <c r="A30" s="7"/>
      <c r="B30" s="7">
        <v>6</v>
      </c>
      <c r="C30" s="7">
        <v>156</v>
      </c>
      <c r="D30" s="7">
        <v>0</v>
      </c>
      <c r="E30" s="7">
        <v>1</v>
      </c>
      <c r="F30" s="8">
        <v>0</v>
      </c>
      <c r="G30" s="7">
        <v>1</v>
      </c>
      <c r="H30" s="7">
        <v>0</v>
      </c>
      <c r="I30" s="7">
        <v>0</v>
      </c>
      <c r="J30" s="7">
        <v>0</v>
      </c>
    </row>
    <row r="31" spans="1:10" x14ac:dyDescent="0.35">
      <c r="A31" s="7"/>
      <c r="B31" s="7">
        <v>8</v>
      </c>
      <c r="C31" s="7">
        <v>155</v>
      </c>
      <c r="D31" s="7">
        <v>0</v>
      </c>
      <c r="E31" s="7">
        <v>16</v>
      </c>
      <c r="F31" s="8">
        <v>0</v>
      </c>
      <c r="G31" s="7">
        <v>1</v>
      </c>
      <c r="H31" s="7">
        <v>0</v>
      </c>
      <c r="I31" s="7">
        <v>0</v>
      </c>
      <c r="J31" s="7">
        <v>0</v>
      </c>
    </row>
    <row r="32" spans="1:10" x14ac:dyDescent="0.35">
      <c r="A32" s="7"/>
      <c r="B32" s="7">
        <v>10</v>
      </c>
      <c r="C32" s="7">
        <v>139</v>
      </c>
      <c r="D32" s="7">
        <v>0</v>
      </c>
      <c r="E32" s="7">
        <v>11</v>
      </c>
      <c r="F32" s="8">
        <v>0</v>
      </c>
      <c r="G32" s="7">
        <v>1</v>
      </c>
      <c r="H32" s="7">
        <v>0</v>
      </c>
      <c r="I32" s="7">
        <v>0</v>
      </c>
      <c r="J32" s="7">
        <v>0</v>
      </c>
    </row>
    <row r="33" spans="1:10" x14ac:dyDescent="0.35">
      <c r="A33" s="7"/>
      <c r="B33" s="7">
        <v>12</v>
      </c>
      <c r="C33" s="7">
        <v>128</v>
      </c>
      <c r="D33" s="7">
        <v>1</v>
      </c>
      <c r="E33" s="7">
        <v>3</v>
      </c>
      <c r="F33" s="8">
        <v>7.7999999999999996E-3</v>
      </c>
      <c r="G33" s="7">
        <v>0.99199999999999999</v>
      </c>
      <c r="H33" s="7">
        <v>0</v>
      </c>
      <c r="I33" s="7">
        <v>8.0000000000000002E-3</v>
      </c>
      <c r="J33" s="7">
        <v>9.4E-2</v>
      </c>
    </row>
    <row r="34" spans="1:10" x14ac:dyDescent="0.35">
      <c r="A34" s="7"/>
      <c r="B34" s="7">
        <v>14</v>
      </c>
      <c r="C34" s="7">
        <v>124</v>
      </c>
      <c r="D34" s="7">
        <v>1</v>
      </c>
      <c r="E34" s="7">
        <v>3</v>
      </c>
      <c r="F34" s="8">
        <v>1.5800000000000002E-2</v>
      </c>
      <c r="G34" s="7">
        <v>0.98399999999999999</v>
      </c>
      <c r="H34" s="7">
        <v>0</v>
      </c>
      <c r="I34" s="7">
        <v>1.0999999999999999E-2</v>
      </c>
      <c r="J34" s="7">
        <v>0.20599999999999999</v>
      </c>
    </row>
    <row r="35" spans="1:10" x14ac:dyDescent="0.35">
      <c r="A35" s="7"/>
      <c r="B35" s="7">
        <v>16</v>
      </c>
      <c r="C35" s="7">
        <v>120</v>
      </c>
      <c r="D35" s="7">
        <v>5</v>
      </c>
      <c r="E35" s="7">
        <v>3</v>
      </c>
      <c r="F35" s="8">
        <v>5.6800000000000003E-2</v>
      </c>
      <c r="G35" s="7">
        <v>0.94299999999999995</v>
      </c>
      <c r="H35" s="7">
        <v>0</v>
      </c>
      <c r="I35" s="7">
        <v>2.1000000000000001E-2</v>
      </c>
      <c r="J35" s="7">
        <v>0.86199999999999999</v>
      </c>
    </row>
    <row r="36" spans="1:10" x14ac:dyDescent="0.35">
      <c r="A36" s="7"/>
      <c r="B36" s="7">
        <v>18</v>
      </c>
      <c r="C36" s="7">
        <v>112</v>
      </c>
      <c r="D36" s="7">
        <v>8</v>
      </c>
      <c r="E36" s="7">
        <v>1</v>
      </c>
      <c r="F36" s="8">
        <v>0.1242</v>
      </c>
      <c r="G36" s="7">
        <v>0.876</v>
      </c>
      <c r="H36" s="7">
        <v>1E-3</v>
      </c>
      <c r="I36" s="7">
        <v>0.03</v>
      </c>
      <c r="J36" s="7">
        <v>2.0750000000000002</v>
      </c>
    </row>
    <row r="37" spans="1:10" x14ac:dyDescent="0.35">
      <c r="A37" s="7"/>
      <c r="B37" s="7">
        <v>20</v>
      </c>
      <c r="C37" s="7">
        <v>103</v>
      </c>
      <c r="D37" s="7">
        <v>10</v>
      </c>
      <c r="E37" s="7">
        <v>0</v>
      </c>
      <c r="F37" s="8">
        <v>0.2092</v>
      </c>
      <c r="G37" s="7">
        <v>0.79100000000000004</v>
      </c>
      <c r="H37" s="7">
        <v>1E-3</v>
      </c>
      <c r="I37" s="7">
        <v>3.6999999999999998E-2</v>
      </c>
      <c r="J37" s="7">
        <v>3.7749999999999999</v>
      </c>
    </row>
    <row r="38" spans="1:10" x14ac:dyDescent="0.35">
      <c r="B38" s="7">
        <v>22</v>
      </c>
      <c r="C38" s="7">
        <v>93</v>
      </c>
      <c r="D38" s="7">
        <v>14</v>
      </c>
      <c r="E38" s="7">
        <v>0</v>
      </c>
      <c r="F38" s="8">
        <v>0.32829999999999998</v>
      </c>
      <c r="G38" s="7">
        <v>0.67200000000000004</v>
      </c>
      <c r="H38" s="7">
        <v>2E-3</v>
      </c>
      <c r="I38" s="7">
        <v>4.2999999999999997E-2</v>
      </c>
      <c r="J38" s="7">
        <v>6.3940000000000001</v>
      </c>
    </row>
    <row r="39" spans="1:10" x14ac:dyDescent="0.35">
      <c r="A39" s="7"/>
      <c r="B39" s="7">
        <v>24</v>
      </c>
      <c r="C39" s="7">
        <v>79</v>
      </c>
      <c r="D39" s="7">
        <v>29</v>
      </c>
      <c r="E39" s="7">
        <v>0</v>
      </c>
      <c r="F39" s="8">
        <v>0.57489999999999997</v>
      </c>
      <c r="G39" s="7">
        <v>0.42499999999999999</v>
      </c>
      <c r="H39" s="7">
        <v>2E-3</v>
      </c>
      <c r="I39" s="7">
        <v>4.5999999999999999E-2</v>
      </c>
      <c r="J39" s="7">
        <v>12.311999999999999</v>
      </c>
    </row>
    <row r="40" spans="1:10" x14ac:dyDescent="0.35">
      <c r="A40" s="7"/>
      <c r="B40" s="7">
        <v>26</v>
      </c>
      <c r="C40" s="7">
        <v>50</v>
      </c>
      <c r="D40" s="7">
        <v>29</v>
      </c>
      <c r="E40" s="7">
        <v>0</v>
      </c>
      <c r="F40" s="8">
        <v>0.82140000000000002</v>
      </c>
      <c r="G40" s="7">
        <v>0.17899999999999999</v>
      </c>
      <c r="H40" s="7">
        <v>1E-3</v>
      </c>
      <c r="I40" s="7">
        <v>3.5000000000000003E-2</v>
      </c>
      <c r="J40" s="7">
        <v>18.722999999999999</v>
      </c>
    </row>
    <row r="41" spans="1:10" x14ac:dyDescent="0.35">
      <c r="A41" s="7"/>
      <c r="B41" s="7">
        <v>28</v>
      </c>
      <c r="C41" s="7">
        <v>21</v>
      </c>
      <c r="D41" s="7">
        <v>16</v>
      </c>
      <c r="E41" s="7">
        <v>0</v>
      </c>
      <c r="F41" s="8">
        <v>0.95750000000000002</v>
      </c>
      <c r="G41" s="7">
        <v>4.2999999999999997E-2</v>
      </c>
      <c r="H41" s="7">
        <v>0</v>
      </c>
      <c r="I41" s="7">
        <v>1.9E-2</v>
      </c>
      <c r="J41" s="7">
        <v>22.533000000000001</v>
      </c>
    </row>
    <row r="42" spans="1:10" x14ac:dyDescent="0.35">
      <c r="A42" s="7"/>
      <c r="B42" s="7">
        <v>30</v>
      </c>
      <c r="C42" s="7">
        <v>5</v>
      </c>
      <c r="D42" s="7">
        <v>5</v>
      </c>
      <c r="E42" s="7">
        <v>0</v>
      </c>
      <c r="F42" s="8">
        <v>1</v>
      </c>
      <c r="G42" s="7">
        <v>0</v>
      </c>
      <c r="H42" s="7">
        <v>0</v>
      </c>
      <c r="I42" s="7">
        <v>0</v>
      </c>
      <c r="J42" s="7">
        <v>23.808</v>
      </c>
    </row>
    <row r="43" spans="1:10" x14ac:dyDescent="0.35">
      <c r="A43" s="7"/>
      <c r="B43" s="7"/>
      <c r="C43" s="7"/>
      <c r="D43" s="7"/>
      <c r="E43" s="8"/>
      <c r="F43" s="7"/>
      <c r="G43" s="7"/>
      <c r="H43" s="7"/>
      <c r="I43" s="7"/>
      <c r="J43" s="7"/>
    </row>
    <row r="44" spans="1:10" x14ac:dyDescent="0.35">
      <c r="A44" s="7"/>
      <c r="B44" s="7"/>
      <c r="C44" s="7"/>
      <c r="D44" s="7"/>
      <c r="E44" s="8"/>
      <c r="F44" s="7"/>
      <c r="G44" s="7"/>
      <c r="H44" s="7"/>
      <c r="I44" s="7"/>
      <c r="J44" s="7"/>
    </row>
    <row r="45" spans="1:10" x14ac:dyDescent="0.35">
      <c r="A45" s="13" t="s">
        <v>287</v>
      </c>
      <c r="B45" s="7"/>
      <c r="C45" s="7"/>
      <c r="D45" s="7"/>
      <c r="E45" s="8"/>
      <c r="F45" s="7"/>
      <c r="G45" s="7"/>
      <c r="H45" s="7"/>
      <c r="I45" s="7"/>
      <c r="J45" s="7"/>
    </row>
    <row r="46" spans="1:10" ht="37.5" x14ac:dyDescent="0.35">
      <c r="A46" s="7"/>
      <c r="B46" s="7" t="s">
        <v>160</v>
      </c>
      <c r="C46" s="7" t="s">
        <v>161</v>
      </c>
      <c r="D46" s="7" t="s">
        <v>162</v>
      </c>
      <c r="E46" s="7" t="s">
        <v>163</v>
      </c>
      <c r="F46" s="7" t="s">
        <v>164</v>
      </c>
      <c r="G46" s="7" t="s">
        <v>165</v>
      </c>
      <c r="H46" s="7" t="s">
        <v>166</v>
      </c>
      <c r="I46" s="7" t="s">
        <v>167</v>
      </c>
      <c r="J46" s="7" t="s">
        <v>168</v>
      </c>
    </row>
    <row r="47" spans="1:10" x14ac:dyDescent="0.35">
      <c r="A47" s="7"/>
      <c r="B47" s="7">
        <v>0</v>
      </c>
      <c r="C47" s="7">
        <v>160</v>
      </c>
      <c r="D47" s="7">
        <v>0</v>
      </c>
      <c r="E47" s="7">
        <v>0</v>
      </c>
      <c r="F47" s="8">
        <v>0</v>
      </c>
      <c r="G47" s="7">
        <v>1</v>
      </c>
      <c r="H47" s="7">
        <v>0</v>
      </c>
      <c r="I47" s="7">
        <v>0</v>
      </c>
      <c r="J47" s="7">
        <v>0</v>
      </c>
    </row>
    <row r="48" spans="1:10" x14ac:dyDescent="0.35">
      <c r="A48" s="7"/>
      <c r="B48" s="7">
        <v>2</v>
      </c>
      <c r="C48" s="7">
        <v>160</v>
      </c>
      <c r="D48" s="7">
        <v>0</v>
      </c>
      <c r="E48" s="7">
        <v>0</v>
      </c>
      <c r="F48" s="8">
        <v>0</v>
      </c>
      <c r="G48" s="7">
        <v>1</v>
      </c>
      <c r="H48" s="7">
        <v>0</v>
      </c>
      <c r="I48" s="7">
        <v>0</v>
      </c>
      <c r="J48" s="7">
        <v>0</v>
      </c>
    </row>
    <row r="49" spans="1:10" x14ac:dyDescent="0.35">
      <c r="A49" s="7"/>
      <c r="B49" s="7">
        <v>4</v>
      </c>
      <c r="C49" s="7">
        <v>160</v>
      </c>
      <c r="D49" s="7">
        <v>0</v>
      </c>
      <c r="E49" s="7">
        <v>0</v>
      </c>
      <c r="F49" s="8">
        <v>0</v>
      </c>
      <c r="G49" s="7">
        <v>1</v>
      </c>
      <c r="H49" s="7">
        <v>0</v>
      </c>
      <c r="I49" s="7">
        <v>0</v>
      </c>
      <c r="J49" s="7">
        <v>0</v>
      </c>
    </row>
    <row r="50" spans="1:10" x14ac:dyDescent="0.35">
      <c r="A50" s="7"/>
      <c r="B50" s="7">
        <v>6</v>
      </c>
      <c r="C50" s="7">
        <v>160</v>
      </c>
      <c r="D50" s="7">
        <v>0</v>
      </c>
      <c r="E50" s="7">
        <v>1</v>
      </c>
      <c r="F50" s="8">
        <v>0</v>
      </c>
      <c r="G50" s="7">
        <v>1</v>
      </c>
      <c r="H50" s="7">
        <v>0</v>
      </c>
      <c r="I50" s="7">
        <v>0</v>
      </c>
      <c r="J50" s="7">
        <v>0</v>
      </c>
    </row>
    <row r="51" spans="1:10" x14ac:dyDescent="0.35">
      <c r="B51" s="7">
        <v>8</v>
      </c>
      <c r="C51" s="7">
        <v>159</v>
      </c>
      <c r="D51" s="7">
        <v>0</v>
      </c>
      <c r="E51" s="7">
        <v>3</v>
      </c>
      <c r="F51" s="8">
        <v>0</v>
      </c>
      <c r="G51" s="7">
        <v>1</v>
      </c>
      <c r="H51" s="7">
        <v>0</v>
      </c>
      <c r="I51" s="7">
        <v>0</v>
      </c>
      <c r="J51" s="7">
        <v>0</v>
      </c>
    </row>
    <row r="52" spans="1:10" x14ac:dyDescent="0.35">
      <c r="B52" s="7">
        <v>10</v>
      </c>
      <c r="C52" s="7">
        <v>156</v>
      </c>
      <c r="D52" s="7">
        <v>1</v>
      </c>
      <c r="E52" s="7">
        <v>4</v>
      </c>
      <c r="F52" s="8">
        <v>6.4000000000000003E-3</v>
      </c>
      <c r="G52" s="7">
        <v>0.99399999999999999</v>
      </c>
      <c r="H52" s="7">
        <v>0</v>
      </c>
      <c r="I52" s="7">
        <v>6.0000000000000001E-3</v>
      </c>
      <c r="J52" s="7">
        <v>6.4000000000000001E-2</v>
      </c>
    </row>
    <row r="53" spans="1:10" x14ac:dyDescent="0.35">
      <c r="B53" s="7">
        <v>12</v>
      </c>
      <c r="C53" s="7">
        <v>151</v>
      </c>
      <c r="D53" s="7">
        <v>0</v>
      </c>
      <c r="E53" s="7">
        <v>10</v>
      </c>
      <c r="F53" s="8">
        <v>6.4000000000000003E-3</v>
      </c>
      <c r="G53" s="7">
        <v>0.99399999999999999</v>
      </c>
      <c r="H53" s="7">
        <v>0</v>
      </c>
      <c r="I53" s="7">
        <v>6.0000000000000001E-3</v>
      </c>
      <c r="J53" s="7">
        <v>6.4000000000000001E-2</v>
      </c>
    </row>
    <row r="54" spans="1:10" x14ac:dyDescent="0.35">
      <c r="B54" s="7">
        <v>14</v>
      </c>
      <c r="C54" s="7">
        <v>141</v>
      </c>
      <c r="D54" s="7">
        <v>1</v>
      </c>
      <c r="E54" s="7">
        <v>9</v>
      </c>
      <c r="F54" s="8">
        <v>1.35E-2</v>
      </c>
      <c r="G54" s="7">
        <v>0.98699999999999999</v>
      </c>
      <c r="H54" s="7">
        <v>0</v>
      </c>
      <c r="I54" s="7">
        <v>8.9999999999999993E-3</v>
      </c>
      <c r="J54" s="7">
        <v>0.16300000000000001</v>
      </c>
    </row>
    <row r="55" spans="1:10" x14ac:dyDescent="0.35">
      <c r="B55" s="7">
        <v>16</v>
      </c>
      <c r="C55" s="7">
        <v>131</v>
      </c>
      <c r="D55" s="7">
        <v>0</v>
      </c>
      <c r="E55" s="7">
        <v>7</v>
      </c>
      <c r="F55" s="8">
        <v>1.35E-2</v>
      </c>
      <c r="G55" s="7">
        <v>0.98699999999999999</v>
      </c>
      <c r="H55" s="7">
        <v>0</v>
      </c>
      <c r="I55" s="7">
        <v>8.9999999999999993E-3</v>
      </c>
      <c r="J55" s="7">
        <v>0.16300000000000001</v>
      </c>
    </row>
    <row r="56" spans="1:10" x14ac:dyDescent="0.35">
      <c r="B56" s="7">
        <v>18</v>
      </c>
      <c r="C56" s="7">
        <v>124</v>
      </c>
      <c r="D56" s="7">
        <v>1</v>
      </c>
      <c r="E56" s="7">
        <v>2</v>
      </c>
      <c r="F56" s="8">
        <v>2.1399999999999999E-2</v>
      </c>
      <c r="G56" s="7">
        <v>0.97899999999999998</v>
      </c>
      <c r="H56" s="7">
        <v>0</v>
      </c>
      <c r="I56" s="7">
        <v>1.2E-2</v>
      </c>
      <c r="J56" s="7">
        <v>0.30599999999999999</v>
      </c>
    </row>
    <row r="57" spans="1:10" x14ac:dyDescent="0.35">
      <c r="B57" s="7">
        <v>20</v>
      </c>
      <c r="C57" s="7">
        <v>121</v>
      </c>
      <c r="D57" s="7">
        <v>3</v>
      </c>
      <c r="E57" s="7">
        <v>2</v>
      </c>
      <c r="F57" s="8">
        <v>4.5699999999999998E-2</v>
      </c>
      <c r="G57" s="7">
        <v>0.95399999999999996</v>
      </c>
      <c r="H57" s="7">
        <v>0</v>
      </c>
      <c r="I57" s="7">
        <v>1.7999999999999999E-2</v>
      </c>
      <c r="J57" s="7">
        <v>0.79100000000000004</v>
      </c>
    </row>
    <row r="58" spans="1:10" x14ac:dyDescent="0.35">
      <c r="B58" s="7">
        <v>22</v>
      </c>
      <c r="C58" s="7">
        <v>116</v>
      </c>
      <c r="D58" s="7">
        <v>6</v>
      </c>
      <c r="E58" s="7">
        <v>0</v>
      </c>
      <c r="F58" s="8">
        <v>9.5000000000000001E-2</v>
      </c>
      <c r="G58" s="7">
        <v>0.90500000000000003</v>
      </c>
      <c r="H58" s="7">
        <v>1E-3</v>
      </c>
      <c r="I58" s="7">
        <v>2.5999999999999999E-2</v>
      </c>
      <c r="J58" s="7">
        <v>1.877</v>
      </c>
    </row>
    <row r="59" spans="1:10" x14ac:dyDescent="0.35">
      <c r="B59" s="7">
        <v>24</v>
      </c>
      <c r="C59" s="7">
        <v>110</v>
      </c>
      <c r="D59" s="7">
        <v>13</v>
      </c>
      <c r="E59" s="7">
        <v>1</v>
      </c>
      <c r="F59" s="8">
        <v>0.20200000000000001</v>
      </c>
      <c r="G59" s="7">
        <v>0.79800000000000004</v>
      </c>
      <c r="H59" s="7">
        <v>1E-3</v>
      </c>
      <c r="I59" s="7">
        <v>3.5999999999999997E-2</v>
      </c>
      <c r="J59" s="7">
        <v>4.444</v>
      </c>
    </row>
    <row r="60" spans="1:10" x14ac:dyDescent="0.35">
      <c r="B60" s="7">
        <v>26</v>
      </c>
      <c r="C60" s="7">
        <v>96</v>
      </c>
      <c r="D60" s="7">
        <v>23</v>
      </c>
      <c r="E60" s="7">
        <v>2</v>
      </c>
      <c r="F60" s="8">
        <v>0.39319999999999999</v>
      </c>
      <c r="G60" s="7">
        <v>0.60699999999999998</v>
      </c>
      <c r="H60" s="7">
        <v>2E-3</v>
      </c>
      <c r="I60" s="7">
        <v>4.3999999999999997E-2</v>
      </c>
      <c r="J60" s="7">
        <v>9.4149999999999991</v>
      </c>
    </row>
    <row r="61" spans="1:10" x14ac:dyDescent="0.35">
      <c r="B61" s="7">
        <v>28</v>
      </c>
      <c r="C61" s="7">
        <v>71</v>
      </c>
      <c r="D61" s="7">
        <v>18</v>
      </c>
      <c r="E61" s="7">
        <v>0</v>
      </c>
      <c r="F61" s="8">
        <v>0.54700000000000004</v>
      </c>
      <c r="G61" s="7">
        <v>0.45300000000000001</v>
      </c>
      <c r="H61" s="7">
        <v>2E-3</v>
      </c>
      <c r="I61" s="7">
        <v>4.5999999999999999E-2</v>
      </c>
      <c r="J61" s="7">
        <v>13.723000000000001</v>
      </c>
    </row>
    <row r="62" spans="1:10" x14ac:dyDescent="0.35">
      <c r="B62" s="7">
        <v>30</v>
      </c>
      <c r="C62" s="7">
        <v>53</v>
      </c>
      <c r="D62" s="7">
        <v>14</v>
      </c>
      <c r="E62" s="7">
        <v>0</v>
      </c>
      <c r="F62" s="8">
        <v>0.66669999999999996</v>
      </c>
      <c r="G62" s="7">
        <v>0.33300000000000002</v>
      </c>
      <c r="H62" s="7">
        <v>2E-3</v>
      </c>
      <c r="I62" s="7">
        <v>4.2999999999999997E-2</v>
      </c>
      <c r="J62" s="7">
        <v>17.312000000000001</v>
      </c>
    </row>
    <row r="63" spans="1:10" x14ac:dyDescent="0.35">
      <c r="B63" s="7">
        <v>32</v>
      </c>
      <c r="C63" s="7">
        <v>39</v>
      </c>
      <c r="D63" s="7">
        <v>11</v>
      </c>
      <c r="E63" s="7">
        <v>0</v>
      </c>
      <c r="F63" s="8">
        <v>0.76070000000000004</v>
      </c>
      <c r="G63" s="7">
        <v>0.23899999999999999</v>
      </c>
      <c r="H63" s="7">
        <v>2E-3</v>
      </c>
      <c r="I63" s="7">
        <v>3.9E-2</v>
      </c>
      <c r="J63" s="7">
        <v>20.321000000000002</v>
      </c>
    </row>
    <row r="64" spans="1:10" x14ac:dyDescent="0.35">
      <c r="B64" s="7">
        <v>34</v>
      </c>
      <c r="C64" s="7">
        <v>28</v>
      </c>
      <c r="D64" s="7">
        <v>13</v>
      </c>
      <c r="E64" s="7">
        <v>0</v>
      </c>
      <c r="F64" s="8">
        <v>0.87180000000000002</v>
      </c>
      <c r="G64" s="7">
        <v>0.128</v>
      </c>
      <c r="H64" s="7">
        <v>1E-3</v>
      </c>
      <c r="I64" s="7">
        <v>3.1E-2</v>
      </c>
      <c r="J64" s="7">
        <v>24.097999999999999</v>
      </c>
    </row>
    <row r="65" spans="1:10" x14ac:dyDescent="0.35">
      <c r="B65" s="7">
        <v>36</v>
      </c>
      <c r="C65" s="7">
        <v>15</v>
      </c>
      <c r="D65" s="7">
        <v>7</v>
      </c>
      <c r="E65" s="7">
        <v>0</v>
      </c>
      <c r="F65" s="8">
        <v>0.93159999999999998</v>
      </c>
      <c r="G65" s="7">
        <v>6.8000000000000005E-2</v>
      </c>
      <c r="H65" s="7">
        <v>1E-3</v>
      </c>
      <c r="I65" s="7">
        <v>2.3E-2</v>
      </c>
      <c r="J65" s="7">
        <v>26.251999999999999</v>
      </c>
    </row>
    <row r="66" spans="1:10" x14ac:dyDescent="0.35">
      <c r="B66" s="7">
        <v>38</v>
      </c>
      <c r="C66" s="7">
        <v>8</v>
      </c>
      <c r="D66" s="7">
        <v>5</v>
      </c>
      <c r="E66" s="7">
        <v>0</v>
      </c>
      <c r="F66" s="8">
        <v>0.97440000000000004</v>
      </c>
      <c r="G66" s="7">
        <v>2.5999999999999999E-2</v>
      </c>
      <c r="H66" s="7">
        <v>0</v>
      </c>
      <c r="I66" s="7">
        <v>1.4999999999999999E-2</v>
      </c>
      <c r="J66" s="7">
        <v>27.876000000000001</v>
      </c>
    </row>
    <row r="67" spans="1:10" x14ac:dyDescent="0.35">
      <c r="B67" s="7">
        <v>40</v>
      </c>
      <c r="C67" s="7">
        <v>3</v>
      </c>
      <c r="D67" s="7">
        <v>3</v>
      </c>
      <c r="E67" s="7">
        <v>0</v>
      </c>
      <c r="F67" s="8">
        <v>1</v>
      </c>
      <c r="G67" s="7">
        <v>0</v>
      </c>
      <c r="H67" s="7">
        <v>0</v>
      </c>
      <c r="I67" s="7">
        <v>0</v>
      </c>
      <c r="J67" s="7">
        <v>28.902000000000001</v>
      </c>
    </row>
    <row r="69" spans="1:10" x14ac:dyDescent="0.35">
      <c r="B69" s="7"/>
      <c r="C69" s="7"/>
      <c r="D69" s="7"/>
      <c r="E69" s="8"/>
      <c r="F69" s="7"/>
      <c r="G69" s="7"/>
      <c r="H69" s="7"/>
      <c r="I69" s="7"/>
      <c r="J69" s="7"/>
    </row>
    <row r="70" spans="1:10" x14ac:dyDescent="0.35">
      <c r="A70" t="s">
        <v>288</v>
      </c>
      <c r="B70" s="7"/>
      <c r="C70" s="7"/>
      <c r="D70" s="7"/>
      <c r="E70" s="8"/>
      <c r="F70" s="7"/>
      <c r="G70" s="7"/>
      <c r="H70" s="7"/>
      <c r="I70" s="7"/>
      <c r="J70" s="7"/>
    </row>
    <row r="71" spans="1:10" ht="37.5" x14ac:dyDescent="0.35">
      <c r="A71" s="7"/>
      <c r="B71" s="7" t="s">
        <v>160</v>
      </c>
      <c r="C71" s="7" t="s">
        <v>161</v>
      </c>
      <c r="D71" s="7" t="s">
        <v>162</v>
      </c>
      <c r="E71" s="7" t="s">
        <v>163</v>
      </c>
      <c r="F71" s="7" t="s">
        <v>164</v>
      </c>
      <c r="G71" s="7" t="s">
        <v>165</v>
      </c>
      <c r="H71" s="7" t="s">
        <v>166</v>
      </c>
      <c r="I71" s="7" t="s">
        <v>167</v>
      </c>
      <c r="J71" s="7" t="s">
        <v>168</v>
      </c>
    </row>
    <row r="72" spans="1:10" x14ac:dyDescent="0.35">
      <c r="A72" s="7"/>
      <c r="B72" s="7">
        <v>0</v>
      </c>
      <c r="C72" s="7">
        <v>160</v>
      </c>
      <c r="D72" s="7">
        <v>0</v>
      </c>
      <c r="E72" s="7">
        <v>0</v>
      </c>
      <c r="F72" s="8">
        <v>0</v>
      </c>
      <c r="G72" s="7">
        <v>1</v>
      </c>
      <c r="H72" s="7">
        <v>0</v>
      </c>
      <c r="I72" s="7">
        <v>0</v>
      </c>
      <c r="J72" s="7">
        <v>0</v>
      </c>
    </row>
    <row r="73" spans="1:10" x14ac:dyDescent="0.35">
      <c r="A73" s="7"/>
      <c r="B73" s="7">
        <v>2</v>
      </c>
      <c r="C73" s="7">
        <v>160</v>
      </c>
      <c r="D73" s="7">
        <v>0</v>
      </c>
      <c r="E73" s="7">
        <v>0</v>
      </c>
      <c r="F73" s="8">
        <v>0</v>
      </c>
      <c r="G73" s="7">
        <v>1</v>
      </c>
      <c r="H73" s="7">
        <v>0</v>
      </c>
      <c r="I73" s="7">
        <v>0</v>
      </c>
      <c r="J73" s="7">
        <v>0</v>
      </c>
    </row>
    <row r="74" spans="1:10" x14ac:dyDescent="0.35">
      <c r="A74" s="7"/>
      <c r="B74" s="7">
        <v>5</v>
      </c>
      <c r="C74" s="7">
        <v>160</v>
      </c>
      <c r="D74" s="7">
        <v>0</v>
      </c>
      <c r="E74" s="7">
        <v>1</v>
      </c>
      <c r="F74" s="8">
        <v>0</v>
      </c>
      <c r="G74" s="7">
        <v>1</v>
      </c>
      <c r="H74" s="7">
        <v>0</v>
      </c>
      <c r="I74" s="7">
        <v>0</v>
      </c>
      <c r="J74" s="7">
        <v>0</v>
      </c>
    </row>
    <row r="75" spans="1:10" x14ac:dyDescent="0.35">
      <c r="A75" s="7"/>
      <c r="B75" s="7">
        <v>8</v>
      </c>
      <c r="C75" s="7">
        <v>159</v>
      </c>
      <c r="D75" s="7">
        <v>0</v>
      </c>
      <c r="E75" s="7">
        <v>1</v>
      </c>
      <c r="F75" s="8">
        <v>0</v>
      </c>
      <c r="G75" s="7">
        <v>1</v>
      </c>
      <c r="H75" s="7">
        <v>0</v>
      </c>
      <c r="I75" s="7">
        <v>0</v>
      </c>
      <c r="J75" s="7">
        <v>0</v>
      </c>
    </row>
    <row r="76" spans="1:10" x14ac:dyDescent="0.35">
      <c r="A76" s="7"/>
      <c r="B76" s="7">
        <v>11</v>
      </c>
      <c r="C76" s="7">
        <v>158</v>
      </c>
      <c r="D76" s="7">
        <v>0</v>
      </c>
      <c r="E76" s="7">
        <v>0</v>
      </c>
      <c r="F76" s="8">
        <v>0</v>
      </c>
      <c r="G76" s="7">
        <v>1</v>
      </c>
      <c r="H76" s="7">
        <v>0</v>
      </c>
      <c r="I76" s="7">
        <v>0</v>
      </c>
      <c r="J76" s="7">
        <v>0</v>
      </c>
    </row>
    <row r="77" spans="1:10" x14ac:dyDescent="0.35">
      <c r="A77" s="7"/>
      <c r="B77" s="7">
        <v>14</v>
      </c>
      <c r="C77" s="7">
        <v>158</v>
      </c>
      <c r="D77" s="7">
        <v>2</v>
      </c>
      <c r="E77" s="7">
        <v>1</v>
      </c>
      <c r="F77" s="8">
        <v>1.2699999999999999E-2</v>
      </c>
      <c r="G77" s="7">
        <v>0.98699999999999999</v>
      </c>
      <c r="H77" s="7">
        <v>0</v>
      </c>
      <c r="I77" s="7">
        <v>8.9999999999999993E-3</v>
      </c>
      <c r="J77" s="7">
        <v>0.17699999999999999</v>
      </c>
    </row>
    <row r="78" spans="1:10" x14ac:dyDescent="0.35">
      <c r="A78" s="7"/>
      <c r="B78" s="7">
        <v>17</v>
      </c>
      <c r="C78" s="7">
        <v>155</v>
      </c>
      <c r="D78" s="7">
        <v>1</v>
      </c>
      <c r="E78" s="7">
        <v>0</v>
      </c>
      <c r="F78" s="8">
        <v>1.9E-2</v>
      </c>
      <c r="G78" s="7">
        <v>0.98099999999999998</v>
      </c>
      <c r="H78" s="7">
        <v>0</v>
      </c>
      <c r="I78" s="7">
        <v>1.0999999999999999E-2</v>
      </c>
      <c r="J78" s="7">
        <v>0.28599999999999998</v>
      </c>
    </row>
    <row r="79" spans="1:10" x14ac:dyDescent="0.35">
      <c r="A79" s="7"/>
      <c r="B79" s="7">
        <v>20</v>
      </c>
      <c r="C79" s="7">
        <v>154</v>
      </c>
      <c r="D79" s="7">
        <v>0</v>
      </c>
      <c r="E79" s="7">
        <v>0</v>
      </c>
      <c r="F79" s="8">
        <v>1.9E-2</v>
      </c>
      <c r="G79" s="7">
        <v>0.98099999999999998</v>
      </c>
      <c r="H79" s="7">
        <v>0</v>
      </c>
      <c r="I79" s="7">
        <v>1.0999999999999999E-2</v>
      </c>
      <c r="J79" s="7">
        <v>0.28599999999999998</v>
      </c>
    </row>
    <row r="80" spans="1:10" x14ac:dyDescent="0.35">
      <c r="A80" s="7"/>
      <c r="B80" s="7">
        <v>23</v>
      </c>
      <c r="C80" s="7">
        <v>154</v>
      </c>
      <c r="D80" s="7">
        <v>2</v>
      </c>
      <c r="E80" s="7">
        <v>0</v>
      </c>
      <c r="F80" s="8">
        <v>3.1800000000000002E-2</v>
      </c>
      <c r="G80" s="7">
        <v>0.96799999999999997</v>
      </c>
      <c r="H80" s="7">
        <v>0</v>
      </c>
      <c r="I80" s="7">
        <v>1.4E-2</v>
      </c>
      <c r="J80" s="7">
        <v>0.57899999999999996</v>
      </c>
    </row>
    <row r="81" spans="1:10" x14ac:dyDescent="0.35">
      <c r="A81" s="7"/>
      <c r="B81" s="7">
        <v>26</v>
      </c>
      <c r="C81" s="7">
        <v>152</v>
      </c>
      <c r="D81" s="7">
        <v>4</v>
      </c>
      <c r="E81" s="7">
        <v>1</v>
      </c>
      <c r="F81" s="8">
        <v>5.7200000000000001E-2</v>
      </c>
      <c r="G81" s="7">
        <v>0.94299999999999995</v>
      </c>
      <c r="H81" s="7">
        <v>0</v>
      </c>
      <c r="I81" s="7">
        <v>1.9E-2</v>
      </c>
      <c r="J81" s="7">
        <v>1.2410000000000001</v>
      </c>
    </row>
    <row r="82" spans="1:10" x14ac:dyDescent="0.35">
      <c r="A82" s="7"/>
      <c r="B82" s="7">
        <v>29</v>
      </c>
      <c r="C82" s="7">
        <v>147</v>
      </c>
      <c r="D82" s="7">
        <v>4</v>
      </c>
      <c r="E82" s="7">
        <v>0</v>
      </c>
      <c r="F82" s="8">
        <v>8.2900000000000001E-2</v>
      </c>
      <c r="G82" s="7">
        <v>0.91700000000000004</v>
      </c>
      <c r="H82" s="7">
        <v>0</v>
      </c>
      <c r="I82" s="7">
        <v>2.1999999999999999E-2</v>
      </c>
      <c r="J82" s="7">
        <v>1.9850000000000001</v>
      </c>
    </row>
    <row r="83" spans="1:10" x14ac:dyDescent="0.35">
      <c r="B83" s="7">
        <v>32</v>
      </c>
      <c r="C83" s="7">
        <v>143</v>
      </c>
      <c r="D83" s="7">
        <v>10</v>
      </c>
      <c r="E83" s="7">
        <v>1</v>
      </c>
      <c r="F83" s="8">
        <v>0.14699999999999999</v>
      </c>
      <c r="G83" s="7">
        <v>0.85299999999999998</v>
      </c>
      <c r="H83" s="7">
        <v>1E-3</v>
      </c>
      <c r="I83" s="7">
        <v>2.8000000000000001E-2</v>
      </c>
      <c r="J83" s="7">
        <v>4.0369999999999999</v>
      </c>
    </row>
    <row r="84" spans="1:10" x14ac:dyDescent="0.35">
      <c r="B84" s="7">
        <v>35</v>
      </c>
      <c r="C84" s="7">
        <v>132</v>
      </c>
      <c r="D84" s="7">
        <v>9</v>
      </c>
      <c r="E84" s="7">
        <v>0</v>
      </c>
      <c r="F84" s="8">
        <v>0.20519999999999999</v>
      </c>
      <c r="G84" s="7">
        <v>0.79500000000000004</v>
      </c>
      <c r="H84" s="7">
        <v>1E-3</v>
      </c>
      <c r="I84" s="7">
        <v>3.2000000000000001E-2</v>
      </c>
      <c r="J84" s="7">
        <v>6.0730000000000004</v>
      </c>
    </row>
    <row r="85" spans="1:10" x14ac:dyDescent="0.35">
      <c r="B85" s="7">
        <v>38</v>
      </c>
      <c r="C85" s="7">
        <v>123</v>
      </c>
      <c r="D85" s="7">
        <v>13</v>
      </c>
      <c r="E85" s="7">
        <v>1</v>
      </c>
      <c r="F85" s="8">
        <v>0.28920000000000001</v>
      </c>
      <c r="G85" s="7">
        <v>0.71099999999999997</v>
      </c>
      <c r="H85" s="7">
        <v>1E-3</v>
      </c>
      <c r="I85" s="7">
        <v>3.5999999999999997E-2</v>
      </c>
      <c r="J85" s="7">
        <v>9.2650000000000006</v>
      </c>
    </row>
    <row r="86" spans="1:10" x14ac:dyDescent="0.35">
      <c r="B86" s="7">
        <v>41</v>
      </c>
      <c r="C86" s="7">
        <v>109</v>
      </c>
      <c r="D86" s="7">
        <v>9</v>
      </c>
      <c r="E86" s="7">
        <v>0</v>
      </c>
      <c r="F86" s="8">
        <v>0.34789999999999999</v>
      </c>
      <c r="G86" s="7">
        <v>0.65200000000000002</v>
      </c>
      <c r="H86" s="7">
        <v>1E-3</v>
      </c>
      <c r="I86" s="7">
        <v>3.7999999999999999E-2</v>
      </c>
      <c r="J86" s="7">
        <v>11.670999999999999</v>
      </c>
    </row>
    <row r="87" spans="1:10" x14ac:dyDescent="0.35">
      <c r="B87" s="7">
        <v>44</v>
      </c>
      <c r="C87" s="7">
        <v>100</v>
      </c>
      <c r="D87" s="7">
        <v>8</v>
      </c>
      <c r="E87" s="7">
        <v>0</v>
      </c>
      <c r="F87" s="8">
        <v>0.40010000000000001</v>
      </c>
      <c r="G87" s="7">
        <v>0.6</v>
      </c>
      <c r="H87" s="7">
        <v>2E-3</v>
      </c>
      <c r="I87" s="7">
        <v>3.9E-2</v>
      </c>
      <c r="J87" s="7">
        <v>13.967000000000001</v>
      </c>
    </row>
    <row r="88" spans="1:10" x14ac:dyDescent="0.35">
      <c r="B88" s="7">
        <v>47</v>
      </c>
      <c r="C88" s="7">
        <v>92</v>
      </c>
      <c r="D88" s="7">
        <v>4</v>
      </c>
      <c r="E88" s="7">
        <v>0</v>
      </c>
      <c r="F88" s="8">
        <v>0.42609999999999998</v>
      </c>
      <c r="G88" s="7">
        <v>0.57399999999999995</v>
      </c>
      <c r="H88" s="7">
        <v>2E-3</v>
      </c>
      <c r="I88" s="7">
        <v>0.04</v>
      </c>
      <c r="J88" s="7">
        <v>15.193</v>
      </c>
    </row>
    <row r="89" spans="1:10" x14ac:dyDescent="0.35">
      <c r="B89" s="7">
        <v>50</v>
      </c>
      <c r="C89" s="7">
        <v>88</v>
      </c>
      <c r="D89" s="7">
        <v>8</v>
      </c>
      <c r="E89" s="7">
        <v>0</v>
      </c>
      <c r="F89" s="8">
        <v>0.4783</v>
      </c>
      <c r="G89" s="7">
        <v>0.52200000000000002</v>
      </c>
      <c r="H89" s="7">
        <v>2E-3</v>
      </c>
      <c r="I89" s="7">
        <v>0.04</v>
      </c>
      <c r="J89" s="7">
        <v>17.800999999999998</v>
      </c>
    </row>
    <row r="90" spans="1:10" x14ac:dyDescent="0.35">
      <c r="B90" s="7">
        <v>53</v>
      </c>
      <c r="C90" s="7">
        <v>80</v>
      </c>
      <c r="D90" s="7">
        <v>16</v>
      </c>
      <c r="E90" s="7">
        <v>0</v>
      </c>
      <c r="F90" s="8">
        <v>0.58260000000000001</v>
      </c>
      <c r="G90" s="7">
        <v>0.41699999999999998</v>
      </c>
      <c r="H90" s="7">
        <v>2E-3</v>
      </c>
      <c r="I90" s="7">
        <v>0.04</v>
      </c>
      <c r="J90" s="7">
        <v>23.331</v>
      </c>
    </row>
    <row r="91" spans="1:10" x14ac:dyDescent="0.35">
      <c r="B91" s="7">
        <v>56</v>
      </c>
      <c r="C91" s="7">
        <v>64</v>
      </c>
      <c r="D91" s="7">
        <v>19</v>
      </c>
      <c r="E91" s="7">
        <v>0</v>
      </c>
      <c r="F91" s="8">
        <v>0.70650000000000002</v>
      </c>
      <c r="G91" s="7">
        <v>0.29299999999999998</v>
      </c>
      <c r="H91" s="7">
        <v>1E-3</v>
      </c>
      <c r="I91" s="7">
        <v>3.6999999999999998E-2</v>
      </c>
      <c r="J91" s="7">
        <v>30.268999999999998</v>
      </c>
    </row>
    <row r="92" spans="1:10" x14ac:dyDescent="0.35">
      <c r="B92" s="7">
        <v>59</v>
      </c>
      <c r="C92" s="7">
        <v>45</v>
      </c>
      <c r="D92" s="7">
        <v>17</v>
      </c>
      <c r="E92" s="7">
        <v>0</v>
      </c>
      <c r="F92" s="8">
        <v>0.81740000000000002</v>
      </c>
      <c r="G92" s="7">
        <v>0.183</v>
      </c>
      <c r="H92" s="7">
        <v>1E-3</v>
      </c>
      <c r="I92" s="7">
        <v>3.1E-2</v>
      </c>
      <c r="J92" s="7">
        <v>36.81</v>
      </c>
    </row>
    <row r="93" spans="1:10" x14ac:dyDescent="0.35">
      <c r="B93" s="7">
        <v>62</v>
      </c>
      <c r="C93" s="7">
        <v>28</v>
      </c>
      <c r="D93" s="7">
        <v>12</v>
      </c>
      <c r="E93" s="7">
        <v>0</v>
      </c>
      <c r="F93" s="8">
        <v>0.89570000000000005</v>
      </c>
      <c r="G93" s="7">
        <v>0.104</v>
      </c>
      <c r="H93" s="7">
        <v>1E-3</v>
      </c>
      <c r="I93" s="7">
        <v>2.5000000000000001E-2</v>
      </c>
      <c r="J93" s="7">
        <v>41.661999999999999</v>
      </c>
    </row>
    <row r="94" spans="1:10" x14ac:dyDescent="0.35">
      <c r="B94" s="7">
        <v>65</v>
      </c>
      <c r="C94" s="7">
        <v>16</v>
      </c>
      <c r="D94" s="7">
        <v>11</v>
      </c>
      <c r="E94" s="7">
        <v>0</v>
      </c>
      <c r="F94" s="8">
        <v>0.96740000000000004</v>
      </c>
      <c r="G94" s="7">
        <v>3.3000000000000002E-2</v>
      </c>
      <c r="H94" s="7">
        <v>0</v>
      </c>
      <c r="I94" s="7">
        <v>1.4E-2</v>
      </c>
      <c r="J94" s="7">
        <v>46.325000000000003</v>
      </c>
    </row>
    <row r="95" spans="1:10" x14ac:dyDescent="0.35">
      <c r="B95" s="7">
        <v>68</v>
      </c>
      <c r="C95" s="7">
        <v>5</v>
      </c>
      <c r="D95" s="7">
        <v>3</v>
      </c>
      <c r="E95" s="7">
        <v>0</v>
      </c>
      <c r="F95" s="8">
        <v>0.98699999999999999</v>
      </c>
      <c r="G95" s="7">
        <v>1.2999999999999999E-2</v>
      </c>
      <c r="H95" s="7">
        <v>0</v>
      </c>
      <c r="I95" s="7">
        <v>8.9999999999999993E-3</v>
      </c>
      <c r="J95" s="7">
        <v>47.655000000000001</v>
      </c>
    </row>
    <row r="96" spans="1:10" x14ac:dyDescent="0.35">
      <c r="B96" s="7">
        <v>71</v>
      </c>
      <c r="C96" s="7">
        <v>2</v>
      </c>
      <c r="D96" s="7">
        <v>2</v>
      </c>
      <c r="E96" s="7">
        <v>0</v>
      </c>
      <c r="F96" s="8">
        <v>1</v>
      </c>
      <c r="G96" s="7">
        <v>0</v>
      </c>
      <c r="H96" s="7">
        <v>0</v>
      </c>
      <c r="I96" s="7">
        <v>0</v>
      </c>
      <c r="J96" s="7">
        <v>48.581000000000003</v>
      </c>
    </row>
    <row r="105" spans="1:10" x14ac:dyDescent="0.35">
      <c r="A105" s="13" t="s">
        <v>289</v>
      </c>
      <c r="B105" s="7"/>
      <c r="C105" s="7"/>
      <c r="D105" s="7"/>
      <c r="E105" s="7"/>
      <c r="F105" s="8"/>
      <c r="G105" s="7"/>
      <c r="H105" s="7"/>
      <c r="I105" s="7"/>
      <c r="J105" s="7"/>
    </row>
    <row r="106" spans="1:10" ht="37.5" x14ac:dyDescent="0.35">
      <c r="A106" s="7"/>
      <c r="B106" s="7" t="s">
        <v>160</v>
      </c>
      <c r="C106" s="7" t="s">
        <v>161</v>
      </c>
      <c r="D106" s="7" t="s">
        <v>162</v>
      </c>
      <c r="E106" s="7" t="s">
        <v>163</v>
      </c>
      <c r="F106" s="7" t="s">
        <v>164</v>
      </c>
      <c r="G106" s="7" t="s">
        <v>165</v>
      </c>
      <c r="H106" s="7" t="s">
        <v>166</v>
      </c>
      <c r="I106" s="7" t="s">
        <v>167</v>
      </c>
      <c r="J106" s="7" t="s">
        <v>168</v>
      </c>
    </row>
    <row r="107" spans="1:10" x14ac:dyDescent="0.35">
      <c r="A107" s="7"/>
      <c r="B107" s="7">
        <v>0</v>
      </c>
      <c r="C107" s="7">
        <v>160</v>
      </c>
      <c r="D107" s="7">
        <v>0</v>
      </c>
      <c r="E107" s="7">
        <v>0</v>
      </c>
      <c r="F107" s="8">
        <v>0</v>
      </c>
      <c r="G107" s="7">
        <v>1</v>
      </c>
      <c r="H107" s="7">
        <v>0</v>
      </c>
      <c r="I107" s="7">
        <v>0</v>
      </c>
      <c r="J107" s="7">
        <v>0</v>
      </c>
    </row>
    <row r="108" spans="1:10" x14ac:dyDescent="0.35">
      <c r="A108" s="7"/>
      <c r="B108" s="7">
        <v>2</v>
      </c>
      <c r="C108" s="7">
        <v>160</v>
      </c>
      <c r="D108" s="7">
        <v>0</v>
      </c>
      <c r="E108" s="7">
        <v>0</v>
      </c>
      <c r="F108" s="8">
        <v>0</v>
      </c>
      <c r="G108" s="7">
        <v>1</v>
      </c>
      <c r="H108" s="7">
        <v>0</v>
      </c>
      <c r="I108" s="7">
        <v>0</v>
      </c>
      <c r="J108" s="7">
        <v>0</v>
      </c>
    </row>
    <row r="109" spans="1:10" x14ac:dyDescent="0.35">
      <c r="A109" s="7"/>
      <c r="B109" s="7">
        <v>5</v>
      </c>
      <c r="C109" s="7">
        <v>160</v>
      </c>
      <c r="D109" s="7">
        <v>0</v>
      </c>
      <c r="E109" s="7">
        <v>7</v>
      </c>
      <c r="F109" s="8">
        <v>0</v>
      </c>
      <c r="G109" s="7">
        <v>1</v>
      </c>
      <c r="H109" s="7">
        <v>0</v>
      </c>
      <c r="I109" s="7">
        <v>0</v>
      </c>
      <c r="J109" s="7">
        <v>0</v>
      </c>
    </row>
    <row r="110" spans="1:10" x14ac:dyDescent="0.35">
      <c r="A110" s="7"/>
      <c r="B110" s="7">
        <v>8</v>
      </c>
      <c r="C110" s="7">
        <v>153</v>
      </c>
      <c r="D110" s="7">
        <v>0</v>
      </c>
      <c r="E110" s="7">
        <v>12</v>
      </c>
      <c r="F110" s="8">
        <v>0</v>
      </c>
      <c r="G110" s="7">
        <v>1</v>
      </c>
      <c r="H110" s="7">
        <v>0</v>
      </c>
      <c r="I110" s="7">
        <v>0</v>
      </c>
      <c r="J110" s="7">
        <v>0</v>
      </c>
    </row>
    <row r="111" spans="1:10" x14ac:dyDescent="0.35">
      <c r="A111" s="7"/>
      <c r="B111" s="7">
        <v>11</v>
      </c>
      <c r="C111" s="7">
        <v>141</v>
      </c>
      <c r="D111" s="7">
        <v>1</v>
      </c>
      <c r="E111" s="7">
        <v>5</v>
      </c>
      <c r="F111" s="8">
        <v>7.1000000000000004E-3</v>
      </c>
      <c r="G111" s="7">
        <v>0.99299999999999999</v>
      </c>
      <c r="H111" s="7">
        <v>0</v>
      </c>
      <c r="I111" s="7">
        <v>7.0000000000000001E-3</v>
      </c>
      <c r="J111" s="7">
        <v>7.8E-2</v>
      </c>
    </row>
    <row r="112" spans="1:10" x14ac:dyDescent="0.35">
      <c r="A112" s="7"/>
      <c r="B112" s="7">
        <v>14</v>
      </c>
      <c r="C112" s="7">
        <v>135</v>
      </c>
      <c r="D112" s="7">
        <v>0</v>
      </c>
      <c r="E112" s="7">
        <v>1</v>
      </c>
      <c r="F112" s="8">
        <v>7.1000000000000004E-3</v>
      </c>
      <c r="G112" s="7">
        <v>0.99299999999999999</v>
      </c>
      <c r="H112" s="7">
        <v>0</v>
      </c>
      <c r="I112" s="7">
        <v>7.0000000000000001E-3</v>
      </c>
      <c r="J112" s="7">
        <v>7.8E-2</v>
      </c>
    </row>
    <row r="113" spans="1:10" x14ac:dyDescent="0.35">
      <c r="A113" s="7"/>
      <c r="B113" s="7">
        <v>17</v>
      </c>
      <c r="C113" s="7">
        <v>134</v>
      </c>
      <c r="D113" s="7">
        <v>0</v>
      </c>
      <c r="E113" s="7">
        <v>0</v>
      </c>
      <c r="F113" s="8">
        <v>7.1000000000000004E-3</v>
      </c>
      <c r="G113" s="7">
        <v>0.99299999999999999</v>
      </c>
      <c r="H113" s="7">
        <v>0</v>
      </c>
      <c r="I113" s="7">
        <v>7.0000000000000001E-3</v>
      </c>
      <c r="J113" s="7">
        <v>7.8E-2</v>
      </c>
    </row>
    <row r="114" spans="1:10" x14ac:dyDescent="0.35">
      <c r="A114" s="7"/>
      <c r="B114" s="7">
        <v>20</v>
      </c>
      <c r="C114" s="7">
        <v>134</v>
      </c>
      <c r="D114" s="7">
        <v>5</v>
      </c>
      <c r="E114" s="7">
        <v>0</v>
      </c>
      <c r="F114" s="8">
        <v>4.41E-2</v>
      </c>
      <c r="G114" s="7">
        <v>0.95599999999999996</v>
      </c>
      <c r="H114" s="7">
        <v>0</v>
      </c>
      <c r="I114" s="7">
        <v>1.7999999999999999E-2</v>
      </c>
      <c r="J114" s="7">
        <v>0.81899999999999995</v>
      </c>
    </row>
    <row r="115" spans="1:10" x14ac:dyDescent="0.35">
      <c r="A115" s="7"/>
      <c r="B115" s="7">
        <v>23</v>
      </c>
      <c r="C115" s="7">
        <v>129</v>
      </c>
      <c r="D115" s="7">
        <v>2</v>
      </c>
      <c r="E115" s="7">
        <v>1</v>
      </c>
      <c r="F115" s="8">
        <v>5.8999999999999997E-2</v>
      </c>
      <c r="G115" s="7">
        <v>0.94099999999999995</v>
      </c>
      <c r="H115" s="7">
        <v>0</v>
      </c>
      <c r="I115" s="7">
        <v>0.02</v>
      </c>
      <c r="J115" s="7">
        <v>1.1599999999999999</v>
      </c>
    </row>
    <row r="116" spans="1:10" x14ac:dyDescent="0.35">
      <c r="A116" s="7"/>
      <c r="B116" s="7">
        <v>26</v>
      </c>
      <c r="C116" s="7">
        <v>126</v>
      </c>
      <c r="D116" s="7">
        <v>2</v>
      </c>
      <c r="E116" s="7">
        <v>0</v>
      </c>
      <c r="F116" s="8">
        <v>7.3899999999999993E-2</v>
      </c>
      <c r="G116" s="7">
        <v>0.92600000000000005</v>
      </c>
      <c r="H116" s="7">
        <v>1E-3</v>
      </c>
      <c r="I116" s="7">
        <v>2.1999999999999999E-2</v>
      </c>
      <c r="J116" s="7">
        <v>1.548</v>
      </c>
    </row>
    <row r="117" spans="1:10" x14ac:dyDescent="0.35">
      <c r="A117" s="7"/>
      <c r="B117" s="7">
        <v>29</v>
      </c>
      <c r="C117" s="7">
        <v>124</v>
      </c>
      <c r="D117" s="7">
        <v>5</v>
      </c>
      <c r="E117" s="7">
        <v>0</v>
      </c>
      <c r="F117" s="8">
        <v>0.11119999999999999</v>
      </c>
      <c r="G117" s="7">
        <v>0.88900000000000001</v>
      </c>
      <c r="H117" s="7">
        <v>1E-3</v>
      </c>
      <c r="I117" s="7">
        <v>2.7E-2</v>
      </c>
      <c r="J117" s="7">
        <v>2.6309999999999998</v>
      </c>
    </row>
    <row r="118" spans="1:10" x14ac:dyDescent="0.35">
      <c r="A118" s="7"/>
      <c r="B118" s="7">
        <v>32</v>
      </c>
      <c r="C118" s="7">
        <v>119</v>
      </c>
      <c r="D118" s="7">
        <v>4</v>
      </c>
      <c r="E118" s="7">
        <v>0</v>
      </c>
      <c r="F118" s="8">
        <v>0.1411</v>
      </c>
      <c r="G118" s="7">
        <v>0.85899999999999999</v>
      </c>
      <c r="H118" s="7">
        <v>1E-3</v>
      </c>
      <c r="I118" s="7">
        <v>0.03</v>
      </c>
      <c r="J118" s="7">
        <v>3.5870000000000002</v>
      </c>
    </row>
    <row r="119" spans="1:10" x14ac:dyDescent="0.35">
      <c r="B119" s="7">
        <v>35</v>
      </c>
      <c r="C119" s="7">
        <v>115</v>
      </c>
      <c r="D119" s="7">
        <v>7</v>
      </c>
      <c r="E119" s="7">
        <v>0</v>
      </c>
      <c r="F119" s="8">
        <v>0.19339999999999999</v>
      </c>
      <c r="G119" s="7">
        <v>0.80700000000000005</v>
      </c>
      <c r="H119" s="7">
        <v>1E-3</v>
      </c>
      <c r="I119" s="7">
        <v>3.4000000000000002E-2</v>
      </c>
      <c r="J119" s="7">
        <v>5.4169999999999998</v>
      </c>
    </row>
    <row r="120" spans="1:10" x14ac:dyDescent="0.35">
      <c r="B120" s="7">
        <v>38</v>
      </c>
      <c r="C120" s="7">
        <v>108</v>
      </c>
      <c r="D120" s="7">
        <v>9</v>
      </c>
      <c r="E120" s="7">
        <v>0</v>
      </c>
      <c r="F120" s="8">
        <v>0.2606</v>
      </c>
      <c r="G120" s="7">
        <v>0.73899999999999999</v>
      </c>
      <c r="H120" s="7">
        <v>1E-3</v>
      </c>
      <c r="I120" s="7">
        <v>3.7999999999999999E-2</v>
      </c>
      <c r="J120" s="7">
        <v>7.9710000000000001</v>
      </c>
    </row>
    <row r="121" spans="1:10" x14ac:dyDescent="0.35">
      <c r="A121" s="7"/>
      <c r="B121" s="7">
        <v>41</v>
      </c>
      <c r="C121" s="7">
        <v>99</v>
      </c>
      <c r="D121" s="7">
        <v>7</v>
      </c>
      <c r="E121" s="7">
        <v>0</v>
      </c>
      <c r="F121" s="8">
        <v>0.31290000000000001</v>
      </c>
      <c r="G121" s="7">
        <v>0.68700000000000006</v>
      </c>
      <c r="H121" s="7">
        <v>2E-3</v>
      </c>
      <c r="I121" s="7">
        <v>0.04</v>
      </c>
      <c r="J121" s="7">
        <v>10.115</v>
      </c>
    </row>
    <row r="122" spans="1:10" x14ac:dyDescent="0.35">
      <c r="A122" s="7"/>
      <c r="B122" s="7">
        <v>44</v>
      </c>
      <c r="C122" s="7">
        <v>92</v>
      </c>
      <c r="D122" s="7">
        <v>11</v>
      </c>
      <c r="E122" s="7">
        <v>1</v>
      </c>
      <c r="F122" s="8">
        <v>0.39500000000000002</v>
      </c>
      <c r="G122" s="7">
        <v>0.60499999999999998</v>
      </c>
      <c r="H122" s="7">
        <v>2E-3</v>
      </c>
      <c r="I122" s="7">
        <v>4.2000000000000003E-2</v>
      </c>
      <c r="J122" s="7">
        <v>13.728999999999999</v>
      </c>
    </row>
    <row r="123" spans="1:10" x14ac:dyDescent="0.35">
      <c r="A123" s="7"/>
      <c r="B123" s="7">
        <v>47</v>
      </c>
      <c r="C123" s="7">
        <v>80</v>
      </c>
      <c r="D123" s="7">
        <v>4</v>
      </c>
      <c r="E123" s="7">
        <v>1</v>
      </c>
      <c r="F123" s="8">
        <v>0.42530000000000001</v>
      </c>
      <c r="G123" s="7">
        <v>0.57499999999999996</v>
      </c>
      <c r="H123" s="7">
        <v>2E-3</v>
      </c>
      <c r="I123" s="7">
        <v>4.2999999999999997E-2</v>
      </c>
      <c r="J123" s="7">
        <v>15.151</v>
      </c>
    </row>
    <row r="124" spans="1:10" x14ac:dyDescent="0.35">
      <c r="A124" s="7"/>
      <c r="B124" s="7">
        <v>50</v>
      </c>
      <c r="C124" s="7">
        <v>75</v>
      </c>
      <c r="D124" s="7">
        <v>8</v>
      </c>
      <c r="E124" s="7">
        <v>0</v>
      </c>
      <c r="F124" s="8">
        <v>0.48659999999999998</v>
      </c>
      <c r="G124" s="7">
        <v>0.51300000000000001</v>
      </c>
      <c r="H124" s="7">
        <v>2E-3</v>
      </c>
      <c r="I124" s="7">
        <v>4.2999999999999997E-2</v>
      </c>
      <c r="J124" s="7">
        <v>18.216000000000001</v>
      </c>
    </row>
    <row r="125" spans="1:10" x14ac:dyDescent="0.35">
      <c r="A125" s="7"/>
      <c r="B125" s="7">
        <v>53</v>
      </c>
      <c r="C125" s="7">
        <v>67</v>
      </c>
      <c r="D125" s="7">
        <v>11</v>
      </c>
      <c r="E125" s="7">
        <v>0</v>
      </c>
      <c r="F125" s="8">
        <v>0.57089999999999996</v>
      </c>
      <c r="G125" s="7">
        <v>0.42899999999999999</v>
      </c>
      <c r="H125" s="7">
        <v>2E-3</v>
      </c>
      <c r="I125" s="7">
        <v>4.2999999999999997E-2</v>
      </c>
      <c r="J125" s="7">
        <v>22.684000000000001</v>
      </c>
    </row>
    <row r="126" spans="1:10" x14ac:dyDescent="0.35">
      <c r="A126" s="7"/>
      <c r="B126" s="7">
        <v>56</v>
      </c>
      <c r="C126" s="7">
        <v>56</v>
      </c>
      <c r="D126" s="7">
        <v>16</v>
      </c>
      <c r="E126" s="7">
        <v>0</v>
      </c>
      <c r="F126" s="8">
        <v>0.69350000000000001</v>
      </c>
      <c r="G126" s="7">
        <v>0.307</v>
      </c>
      <c r="H126" s="7">
        <v>2E-3</v>
      </c>
      <c r="I126" s="7">
        <v>0.04</v>
      </c>
      <c r="J126" s="7">
        <v>29.548999999999999</v>
      </c>
    </row>
    <row r="127" spans="1:10" x14ac:dyDescent="0.35">
      <c r="A127" s="7"/>
      <c r="B127" s="7">
        <v>59</v>
      </c>
      <c r="C127" s="7">
        <v>40</v>
      </c>
      <c r="D127" s="7">
        <v>14</v>
      </c>
      <c r="E127" s="7">
        <v>0</v>
      </c>
      <c r="F127" s="8">
        <v>0.80079999999999996</v>
      </c>
      <c r="G127" s="7">
        <v>0.19900000000000001</v>
      </c>
      <c r="H127" s="7">
        <v>1E-3</v>
      </c>
      <c r="I127" s="7">
        <v>3.5000000000000003E-2</v>
      </c>
      <c r="J127" s="7">
        <v>35.878999999999998</v>
      </c>
    </row>
    <row r="128" spans="1:10" x14ac:dyDescent="0.35">
      <c r="A128" s="7"/>
      <c r="B128" s="7">
        <v>62</v>
      </c>
      <c r="C128" s="7">
        <v>26</v>
      </c>
      <c r="D128" s="7">
        <v>14</v>
      </c>
      <c r="E128" s="7">
        <v>0</v>
      </c>
      <c r="F128" s="8">
        <v>0.90800000000000003</v>
      </c>
      <c r="G128" s="7">
        <v>9.1999999999999998E-2</v>
      </c>
      <c r="H128" s="7">
        <v>1E-3</v>
      </c>
      <c r="I128" s="7">
        <v>2.5000000000000001E-2</v>
      </c>
      <c r="J128" s="7">
        <v>42.53</v>
      </c>
    </row>
    <row r="129" spans="1:10" x14ac:dyDescent="0.35">
      <c r="B129" s="7">
        <v>65</v>
      </c>
      <c r="C129" s="7">
        <v>12</v>
      </c>
      <c r="D129" s="7">
        <v>10</v>
      </c>
      <c r="E129" s="7">
        <v>0</v>
      </c>
      <c r="F129" s="8">
        <v>0.98470000000000002</v>
      </c>
      <c r="G129" s="7">
        <v>1.4999999999999999E-2</v>
      </c>
      <c r="H129" s="7">
        <v>0</v>
      </c>
      <c r="I129" s="7">
        <v>1.0999999999999999E-2</v>
      </c>
      <c r="J129" s="7">
        <v>47.511000000000003</v>
      </c>
    </row>
    <row r="130" spans="1:10" x14ac:dyDescent="0.35">
      <c r="B130" s="7">
        <v>68</v>
      </c>
      <c r="C130" s="7">
        <v>2</v>
      </c>
      <c r="D130" s="7">
        <v>2</v>
      </c>
      <c r="E130" s="7">
        <v>0</v>
      </c>
      <c r="F130" s="8">
        <v>1</v>
      </c>
      <c r="G130" s="7">
        <v>0</v>
      </c>
      <c r="H130" s="7">
        <v>0</v>
      </c>
      <c r="I130" s="7">
        <v>0</v>
      </c>
      <c r="J130" s="7">
        <v>48.552999999999997</v>
      </c>
    </row>
    <row r="137" spans="1:10" x14ac:dyDescent="0.35">
      <c r="A137" t="s">
        <v>290</v>
      </c>
      <c r="B137" s="7"/>
      <c r="C137" s="7"/>
      <c r="D137" s="7"/>
      <c r="E137" s="7"/>
      <c r="F137" s="8"/>
      <c r="G137" s="7"/>
      <c r="H137" s="7"/>
      <c r="I137" s="7"/>
      <c r="J137" s="7"/>
    </row>
    <row r="138" spans="1:10" ht="37.5" x14ac:dyDescent="0.35">
      <c r="B138" s="7" t="s">
        <v>160</v>
      </c>
      <c r="C138" s="7" t="s">
        <v>161</v>
      </c>
      <c r="D138" s="7" t="s">
        <v>162</v>
      </c>
      <c r="E138" s="7" t="s">
        <v>163</v>
      </c>
      <c r="F138" s="7" t="s">
        <v>164</v>
      </c>
      <c r="G138" s="7" t="s">
        <v>165</v>
      </c>
      <c r="H138" s="7" t="s">
        <v>166</v>
      </c>
      <c r="I138" s="7" t="s">
        <v>167</v>
      </c>
      <c r="J138" s="7" t="s">
        <v>168</v>
      </c>
    </row>
    <row r="139" spans="1:10" x14ac:dyDescent="0.35">
      <c r="B139" s="7">
        <v>0</v>
      </c>
      <c r="C139" s="7">
        <v>160</v>
      </c>
      <c r="D139" s="7">
        <v>0</v>
      </c>
      <c r="E139" s="7">
        <v>0</v>
      </c>
      <c r="F139" s="8">
        <v>0</v>
      </c>
      <c r="G139" s="7">
        <v>1</v>
      </c>
      <c r="H139" s="7">
        <v>0</v>
      </c>
      <c r="I139" s="7">
        <v>0</v>
      </c>
      <c r="J139" s="7">
        <v>0</v>
      </c>
    </row>
    <row r="140" spans="1:10" x14ac:dyDescent="0.35">
      <c r="B140" s="7">
        <v>2</v>
      </c>
      <c r="C140" s="7">
        <v>160</v>
      </c>
      <c r="D140" s="7">
        <v>0</v>
      </c>
      <c r="E140" s="7">
        <v>0</v>
      </c>
      <c r="F140" s="8">
        <v>0</v>
      </c>
      <c r="G140" s="7">
        <v>1</v>
      </c>
      <c r="H140" s="7">
        <v>0</v>
      </c>
      <c r="I140" s="7">
        <v>0</v>
      </c>
      <c r="J140" s="7">
        <v>0</v>
      </c>
    </row>
    <row r="141" spans="1:10" x14ac:dyDescent="0.35">
      <c r="B141" s="7">
        <v>4</v>
      </c>
      <c r="C141" s="7">
        <v>160</v>
      </c>
      <c r="D141" s="7">
        <v>0</v>
      </c>
      <c r="E141" s="7">
        <v>1</v>
      </c>
      <c r="F141" s="8">
        <v>0</v>
      </c>
      <c r="G141" s="7">
        <v>1</v>
      </c>
      <c r="H141" s="7">
        <v>0</v>
      </c>
      <c r="I141" s="7">
        <v>0</v>
      </c>
      <c r="J141" s="7">
        <v>0</v>
      </c>
    </row>
    <row r="142" spans="1:10" x14ac:dyDescent="0.35">
      <c r="B142" s="7">
        <v>6</v>
      </c>
      <c r="C142" s="7">
        <v>159</v>
      </c>
      <c r="D142" s="7">
        <v>0</v>
      </c>
      <c r="E142" s="7">
        <v>12</v>
      </c>
      <c r="F142" s="8">
        <v>0</v>
      </c>
      <c r="G142" s="7">
        <v>1</v>
      </c>
      <c r="H142" s="7">
        <v>0</v>
      </c>
      <c r="I142" s="7">
        <v>0</v>
      </c>
      <c r="J142" s="7">
        <v>0</v>
      </c>
    </row>
    <row r="143" spans="1:10" x14ac:dyDescent="0.35">
      <c r="A143" s="7"/>
      <c r="B143" s="7">
        <v>8</v>
      </c>
      <c r="C143" s="7">
        <v>147</v>
      </c>
      <c r="D143" s="7">
        <v>0</v>
      </c>
      <c r="E143" s="7">
        <v>26</v>
      </c>
      <c r="F143" s="8">
        <v>0</v>
      </c>
      <c r="G143" s="7">
        <v>1</v>
      </c>
      <c r="H143" s="7">
        <v>0</v>
      </c>
      <c r="I143" s="7">
        <v>0</v>
      </c>
      <c r="J143" s="7">
        <v>0</v>
      </c>
    </row>
    <row r="144" spans="1:10" x14ac:dyDescent="0.35">
      <c r="A144" s="7"/>
      <c r="B144" s="7">
        <v>10</v>
      </c>
      <c r="C144" s="7">
        <v>121</v>
      </c>
      <c r="D144" s="7">
        <v>1</v>
      </c>
      <c r="E144" s="7">
        <v>16</v>
      </c>
      <c r="F144" s="8">
        <v>8.3000000000000001E-3</v>
      </c>
      <c r="G144" s="7">
        <v>0.99199999999999999</v>
      </c>
      <c r="H144" s="7">
        <v>0</v>
      </c>
      <c r="I144" s="7">
        <v>8.0000000000000002E-3</v>
      </c>
      <c r="J144" s="7">
        <v>8.3000000000000004E-2</v>
      </c>
    </row>
    <row r="145" spans="1:10" x14ac:dyDescent="0.35">
      <c r="A145" s="7"/>
      <c r="B145" s="7">
        <v>12</v>
      </c>
      <c r="C145" s="7">
        <v>104</v>
      </c>
      <c r="D145" s="7">
        <v>3</v>
      </c>
      <c r="E145" s="7">
        <v>3</v>
      </c>
      <c r="F145" s="8">
        <v>3.6900000000000002E-2</v>
      </c>
      <c r="G145" s="7">
        <v>0.96299999999999997</v>
      </c>
      <c r="H145" s="7">
        <v>0</v>
      </c>
      <c r="I145" s="7">
        <v>1.7999999999999999E-2</v>
      </c>
      <c r="J145" s="7">
        <v>0.42599999999999999</v>
      </c>
    </row>
    <row r="146" spans="1:10" x14ac:dyDescent="0.35">
      <c r="A146" s="7"/>
      <c r="B146" s="7">
        <v>14</v>
      </c>
      <c r="C146" s="7">
        <v>98</v>
      </c>
      <c r="D146" s="7">
        <v>7</v>
      </c>
      <c r="E146" s="7">
        <v>1</v>
      </c>
      <c r="F146" s="8">
        <v>0.1057</v>
      </c>
      <c r="G146" s="7">
        <v>0.89400000000000002</v>
      </c>
      <c r="H146" s="7">
        <v>1E-3</v>
      </c>
      <c r="I146" s="7">
        <v>0.03</v>
      </c>
      <c r="J146" s="7">
        <v>1.389</v>
      </c>
    </row>
    <row r="147" spans="1:10" x14ac:dyDescent="0.35">
      <c r="A147" s="7"/>
      <c r="B147" s="7">
        <v>16</v>
      </c>
      <c r="C147" s="7">
        <v>90</v>
      </c>
      <c r="D147" s="7">
        <v>8</v>
      </c>
      <c r="E147" s="7">
        <v>2</v>
      </c>
      <c r="F147" s="8">
        <v>0.1852</v>
      </c>
      <c r="G147" s="7">
        <v>0.81499999999999995</v>
      </c>
      <c r="H147" s="7">
        <v>1E-3</v>
      </c>
      <c r="I147" s="7">
        <v>3.7999999999999999E-2</v>
      </c>
      <c r="J147" s="7">
        <v>2.661</v>
      </c>
    </row>
    <row r="148" spans="1:10" x14ac:dyDescent="0.35">
      <c r="A148" s="7"/>
      <c r="B148" s="7">
        <v>18</v>
      </c>
      <c r="C148" s="7">
        <v>80</v>
      </c>
      <c r="D148" s="7">
        <v>20</v>
      </c>
      <c r="E148" s="7">
        <v>0</v>
      </c>
      <c r="F148" s="8">
        <v>0.38890000000000002</v>
      </c>
      <c r="G148" s="7">
        <v>0.61099999999999999</v>
      </c>
      <c r="H148" s="7">
        <v>2E-3</v>
      </c>
      <c r="I148" s="7">
        <v>4.9000000000000002E-2</v>
      </c>
      <c r="J148" s="7">
        <v>6.3280000000000003</v>
      </c>
    </row>
    <row r="149" spans="1:10" x14ac:dyDescent="0.35">
      <c r="A149" s="7"/>
      <c r="B149" s="7">
        <v>20</v>
      </c>
      <c r="C149" s="7">
        <v>60</v>
      </c>
      <c r="D149" s="7">
        <v>25</v>
      </c>
      <c r="E149" s="7">
        <v>0</v>
      </c>
      <c r="F149" s="8">
        <v>0.64349999999999996</v>
      </c>
      <c r="G149" s="7">
        <v>0.35599999999999998</v>
      </c>
      <c r="H149" s="7">
        <v>2E-3</v>
      </c>
      <c r="I149" s="7">
        <v>4.8000000000000001E-2</v>
      </c>
      <c r="J149" s="7">
        <v>11.42</v>
      </c>
    </row>
    <row r="150" spans="1:10" x14ac:dyDescent="0.35">
      <c r="A150" s="7"/>
      <c r="B150" s="7">
        <v>22</v>
      </c>
      <c r="C150" s="7">
        <v>35</v>
      </c>
      <c r="D150" s="7">
        <v>15</v>
      </c>
      <c r="E150" s="7">
        <v>0</v>
      </c>
      <c r="F150" s="8">
        <v>0.79630000000000001</v>
      </c>
      <c r="G150" s="7">
        <v>0.20399999999999999</v>
      </c>
      <c r="H150" s="7">
        <v>2E-3</v>
      </c>
      <c r="I150" s="7">
        <v>4.1000000000000002E-2</v>
      </c>
      <c r="J150" s="7">
        <v>14.782</v>
      </c>
    </row>
    <row r="151" spans="1:10" x14ac:dyDescent="0.35">
      <c r="A151" s="7"/>
      <c r="B151" s="7">
        <v>24</v>
      </c>
      <c r="C151" s="7">
        <v>20</v>
      </c>
      <c r="D151" s="7">
        <v>11</v>
      </c>
      <c r="E151" s="7">
        <v>0</v>
      </c>
      <c r="F151" s="8">
        <v>0.9083</v>
      </c>
      <c r="G151" s="7">
        <v>9.1999999999999998E-2</v>
      </c>
      <c r="H151" s="7">
        <v>1E-3</v>
      </c>
      <c r="I151" s="7">
        <v>2.9000000000000001E-2</v>
      </c>
      <c r="J151" s="7">
        <v>17.471</v>
      </c>
    </row>
    <row r="152" spans="1:10" x14ac:dyDescent="0.35">
      <c r="B152" s="7">
        <v>26</v>
      </c>
      <c r="C152" s="7">
        <v>9</v>
      </c>
      <c r="D152" s="7">
        <v>7</v>
      </c>
      <c r="E152" s="7">
        <v>0</v>
      </c>
      <c r="F152" s="8">
        <v>0.97960000000000003</v>
      </c>
      <c r="G152" s="7">
        <v>0.02</v>
      </c>
      <c r="H152" s="7">
        <v>0</v>
      </c>
      <c r="I152" s="7">
        <v>1.4E-2</v>
      </c>
      <c r="J152" s="7">
        <v>19.324000000000002</v>
      </c>
    </row>
    <row r="153" spans="1:10" x14ac:dyDescent="0.35">
      <c r="B153" s="7">
        <v>28</v>
      </c>
      <c r="C153" s="7">
        <v>2</v>
      </c>
      <c r="D153" s="7">
        <v>2</v>
      </c>
      <c r="E153" s="7">
        <v>0</v>
      </c>
      <c r="F153" s="8">
        <v>1</v>
      </c>
      <c r="G153" s="7">
        <v>0</v>
      </c>
      <c r="H153" s="7">
        <v>0</v>
      </c>
      <c r="I153" s="7">
        <v>0</v>
      </c>
      <c r="J153" s="7">
        <v>19.895</v>
      </c>
    </row>
    <row r="154" spans="1:10" x14ac:dyDescent="0.35">
      <c r="B154" s="7"/>
      <c r="C154" s="7"/>
      <c r="D154" s="7"/>
      <c r="E154" s="7"/>
      <c r="F154" s="8"/>
      <c r="G154" s="7"/>
      <c r="H154" s="7"/>
      <c r="I154" s="7"/>
      <c r="J154" s="7"/>
    </row>
    <row r="155" spans="1:10" x14ac:dyDescent="0.35">
      <c r="B155" s="7"/>
      <c r="C155" s="7"/>
      <c r="D155" s="7"/>
      <c r="E155" s="7"/>
      <c r="F155" s="8"/>
      <c r="G155" s="7"/>
      <c r="H155" s="7"/>
      <c r="I155" s="7"/>
      <c r="J155" s="7"/>
    </row>
    <row r="156" spans="1:10" x14ac:dyDescent="0.35">
      <c r="B156" s="7"/>
      <c r="C156" s="7"/>
      <c r="D156" s="7"/>
      <c r="E156" s="7"/>
      <c r="F156" s="8"/>
      <c r="G156" s="7"/>
      <c r="H156" s="7"/>
      <c r="I156" s="7"/>
      <c r="J156" s="7"/>
    </row>
    <row r="157" spans="1:10" x14ac:dyDescent="0.35">
      <c r="B157" s="7"/>
      <c r="C157" s="7"/>
      <c r="D157" s="7"/>
      <c r="E157" s="7"/>
      <c r="F157" s="8"/>
      <c r="G157" s="7"/>
      <c r="H157" s="7"/>
      <c r="I157" s="7"/>
      <c r="J157" s="7"/>
    </row>
    <row r="158" spans="1:10" x14ac:dyDescent="0.35">
      <c r="A158" t="s">
        <v>291</v>
      </c>
      <c r="B158" s="7"/>
      <c r="C158" s="7"/>
      <c r="D158" s="7"/>
      <c r="E158" s="7"/>
      <c r="F158" s="8"/>
      <c r="G158" s="7"/>
      <c r="H158" s="7"/>
      <c r="I158" s="7"/>
      <c r="J158" s="7"/>
    </row>
    <row r="159" spans="1:10" ht="37.5" x14ac:dyDescent="0.35">
      <c r="B159" s="7" t="s">
        <v>160</v>
      </c>
      <c r="C159" s="7" t="s">
        <v>161</v>
      </c>
      <c r="D159" s="7" t="s">
        <v>162</v>
      </c>
      <c r="E159" s="7" t="s">
        <v>163</v>
      </c>
      <c r="F159" s="7" t="s">
        <v>164</v>
      </c>
      <c r="G159" s="7" t="s">
        <v>165</v>
      </c>
      <c r="H159" s="7" t="s">
        <v>166</v>
      </c>
      <c r="I159" s="7" t="s">
        <v>167</v>
      </c>
      <c r="J159" s="7" t="s">
        <v>168</v>
      </c>
    </row>
    <row r="160" spans="1:10" x14ac:dyDescent="0.35">
      <c r="B160" s="7">
        <v>0</v>
      </c>
      <c r="C160" s="7">
        <v>160</v>
      </c>
      <c r="D160" s="7">
        <v>0</v>
      </c>
      <c r="E160" s="7">
        <v>0</v>
      </c>
      <c r="F160" s="8">
        <v>0</v>
      </c>
      <c r="G160" s="7">
        <v>1</v>
      </c>
      <c r="H160" s="7">
        <v>0</v>
      </c>
      <c r="I160" s="7">
        <v>0</v>
      </c>
      <c r="J160" s="7">
        <v>0</v>
      </c>
    </row>
    <row r="161" spans="1:10" x14ac:dyDescent="0.35">
      <c r="A161" s="7"/>
      <c r="B161" s="7">
        <v>2</v>
      </c>
      <c r="C161" s="7">
        <v>160</v>
      </c>
      <c r="D161" s="7">
        <v>0</v>
      </c>
      <c r="E161" s="7">
        <v>0</v>
      </c>
      <c r="F161" s="8">
        <v>0</v>
      </c>
      <c r="G161" s="7">
        <v>1</v>
      </c>
      <c r="H161" s="7">
        <v>0</v>
      </c>
      <c r="I161" s="7">
        <v>0</v>
      </c>
      <c r="J161" s="7">
        <v>0</v>
      </c>
    </row>
    <row r="162" spans="1:10" x14ac:dyDescent="0.35">
      <c r="A162" s="7"/>
      <c r="B162" s="7">
        <v>4</v>
      </c>
      <c r="C162" s="7">
        <v>160</v>
      </c>
      <c r="D162" s="7">
        <v>0</v>
      </c>
      <c r="E162" s="7">
        <v>1</v>
      </c>
      <c r="F162" s="8">
        <v>0</v>
      </c>
      <c r="G162" s="7">
        <v>1</v>
      </c>
      <c r="H162" s="7">
        <v>0</v>
      </c>
      <c r="I162" s="7">
        <v>0</v>
      </c>
      <c r="J162" s="7">
        <v>0</v>
      </c>
    </row>
    <row r="163" spans="1:10" x14ac:dyDescent="0.35">
      <c r="A163" s="7"/>
      <c r="B163" s="7">
        <v>6</v>
      </c>
      <c r="C163" s="7">
        <v>159</v>
      </c>
      <c r="D163" s="7">
        <v>0</v>
      </c>
      <c r="E163" s="7">
        <v>1</v>
      </c>
      <c r="F163" s="8">
        <v>0</v>
      </c>
      <c r="G163" s="7">
        <v>1</v>
      </c>
      <c r="H163" s="7">
        <v>0</v>
      </c>
      <c r="I163" s="7">
        <v>0</v>
      </c>
      <c r="J163" s="7">
        <v>0</v>
      </c>
    </row>
    <row r="164" spans="1:10" x14ac:dyDescent="0.35">
      <c r="A164" s="7"/>
      <c r="B164" s="7">
        <v>8</v>
      </c>
      <c r="C164" s="7">
        <v>158</v>
      </c>
      <c r="D164" s="7">
        <v>0</v>
      </c>
      <c r="E164" s="7">
        <v>2</v>
      </c>
      <c r="F164" s="8">
        <v>0</v>
      </c>
      <c r="G164" s="7">
        <v>1</v>
      </c>
      <c r="H164" s="7">
        <v>0</v>
      </c>
      <c r="I164" s="7">
        <v>0</v>
      </c>
      <c r="J164" s="7">
        <v>0</v>
      </c>
    </row>
    <row r="165" spans="1:10" x14ac:dyDescent="0.35">
      <c r="A165" s="7"/>
      <c r="B165" s="7">
        <v>10</v>
      </c>
      <c r="C165" s="7">
        <v>156</v>
      </c>
      <c r="D165" s="7">
        <v>1</v>
      </c>
      <c r="E165" s="7">
        <v>2</v>
      </c>
      <c r="F165" s="8">
        <v>6.4000000000000003E-3</v>
      </c>
      <c r="G165" s="7">
        <v>0.99399999999999999</v>
      </c>
      <c r="H165" s="7">
        <v>0</v>
      </c>
      <c r="I165" s="7">
        <v>6.0000000000000001E-3</v>
      </c>
      <c r="J165" s="7">
        <v>6.4000000000000001E-2</v>
      </c>
    </row>
    <row r="166" spans="1:10" x14ac:dyDescent="0.35">
      <c r="A166" s="7"/>
      <c r="B166" s="7">
        <v>12</v>
      </c>
      <c r="C166" s="7">
        <v>153</v>
      </c>
      <c r="D166" s="7">
        <v>0</v>
      </c>
      <c r="E166" s="7">
        <v>5</v>
      </c>
      <c r="F166" s="8">
        <v>6.4000000000000003E-3</v>
      </c>
      <c r="G166" s="7">
        <v>0.99399999999999999</v>
      </c>
      <c r="H166" s="7">
        <v>0</v>
      </c>
      <c r="I166" s="7">
        <v>6.0000000000000001E-3</v>
      </c>
      <c r="J166" s="7">
        <v>6.4000000000000001E-2</v>
      </c>
    </row>
    <row r="167" spans="1:10" x14ac:dyDescent="0.35">
      <c r="A167" s="7"/>
      <c r="B167" s="7">
        <v>14</v>
      </c>
      <c r="C167" s="7">
        <v>148</v>
      </c>
      <c r="D167" s="7">
        <v>5</v>
      </c>
      <c r="E167" s="7">
        <v>9</v>
      </c>
      <c r="F167" s="8">
        <v>0.04</v>
      </c>
      <c r="G167" s="7">
        <v>0.96</v>
      </c>
      <c r="H167" s="7">
        <v>0</v>
      </c>
      <c r="I167" s="7">
        <v>1.6E-2</v>
      </c>
      <c r="J167" s="7">
        <v>0.53400000000000003</v>
      </c>
    </row>
    <row r="168" spans="1:10" x14ac:dyDescent="0.35">
      <c r="A168" s="7"/>
      <c r="B168" s="7">
        <v>16</v>
      </c>
      <c r="C168" s="7">
        <v>134</v>
      </c>
      <c r="D168" s="7">
        <v>14</v>
      </c>
      <c r="E168" s="7">
        <v>2</v>
      </c>
      <c r="F168" s="8">
        <v>0.14030000000000001</v>
      </c>
      <c r="G168" s="7">
        <v>0.86</v>
      </c>
      <c r="H168" s="7">
        <v>1E-3</v>
      </c>
      <c r="I168" s="7">
        <v>2.9000000000000001E-2</v>
      </c>
      <c r="J168" s="7">
        <v>2.1389999999999998</v>
      </c>
    </row>
    <row r="169" spans="1:10" x14ac:dyDescent="0.35">
      <c r="A169" s="7"/>
      <c r="B169" s="7">
        <v>18</v>
      </c>
      <c r="C169" s="7">
        <v>118</v>
      </c>
      <c r="D169" s="7">
        <v>34</v>
      </c>
      <c r="E169" s="7">
        <v>0</v>
      </c>
      <c r="F169" s="8">
        <v>0.38800000000000001</v>
      </c>
      <c r="G169" s="7">
        <v>0.61199999999999999</v>
      </c>
      <c r="H169" s="7">
        <v>2E-3</v>
      </c>
      <c r="I169" s="7">
        <v>4.1000000000000002E-2</v>
      </c>
      <c r="J169" s="7">
        <v>6.5979999999999999</v>
      </c>
    </row>
    <row r="170" spans="1:10" x14ac:dyDescent="0.35">
      <c r="B170" s="7">
        <v>20</v>
      </c>
      <c r="C170" s="7">
        <v>84</v>
      </c>
      <c r="D170" s="7">
        <v>44</v>
      </c>
      <c r="E170" s="7">
        <v>0</v>
      </c>
      <c r="F170" s="8">
        <v>0.70860000000000001</v>
      </c>
      <c r="G170" s="7">
        <v>0.29099999999999998</v>
      </c>
      <c r="H170" s="7">
        <v>2E-3</v>
      </c>
      <c r="I170" s="7">
        <v>3.9E-2</v>
      </c>
      <c r="J170" s="7">
        <v>13.009</v>
      </c>
    </row>
    <row r="171" spans="1:10" x14ac:dyDescent="0.35">
      <c r="B171" s="7">
        <v>22</v>
      </c>
      <c r="C171" s="7">
        <v>40</v>
      </c>
      <c r="D171" s="7">
        <v>15</v>
      </c>
      <c r="E171" s="7">
        <v>0</v>
      </c>
      <c r="F171" s="8">
        <v>0.81789999999999996</v>
      </c>
      <c r="G171" s="7">
        <v>0.182</v>
      </c>
      <c r="H171" s="7">
        <v>1E-3</v>
      </c>
      <c r="I171" s="7">
        <v>3.3000000000000002E-2</v>
      </c>
      <c r="J171" s="7">
        <v>15.414</v>
      </c>
    </row>
    <row r="172" spans="1:10" x14ac:dyDescent="0.35">
      <c r="B172" s="7">
        <v>24</v>
      </c>
      <c r="C172" s="7">
        <v>25</v>
      </c>
      <c r="D172" s="7">
        <v>14</v>
      </c>
      <c r="E172" s="7">
        <v>0</v>
      </c>
      <c r="F172" s="8">
        <v>0.91990000000000005</v>
      </c>
      <c r="G172" s="7">
        <v>0.08</v>
      </c>
      <c r="H172" s="7">
        <v>1E-3</v>
      </c>
      <c r="I172" s="7">
        <v>2.3E-2</v>
      </c>
      <c r="J172" s="7">
        <v>17.861999999999998</v>
      </c>
    </row>
    <row r="173" spans="1:10" x14ac:dyDescent="0.35">
      <c r="B173" s="7">
        <v>26</v>
      </c>
      <c r="C173" s="7">
        <v>11</v>
      </c>
      <c r="D173" s="7">
        <v>8</v>
      </c>
      <c r="E173" s="7">
        <v>0</v>
      </c>
      <c r="F173" s="8">
        <v>0.97809999999999997</v>
      </c>
      <c r="G173" s="7">
        <v>2.1999999999999999E-2</v>
      </c>
      <c r="H173" s="7">
        <v>0</v>
      </c>
      <c r="I173" s="7">
        <v>1.2E-2</v>
      </c>
      <c r="J173" s="7">
        <v>19.376999999999999</v>
      </c>
    </row>
    <row r="174" spans="1:10" x14ac:dyDescent="0.35">
      <c r="B174" s="7">
        <v>28</v>
      </c>
      <c r="C174" s="7">
        <v>3</v>
      </c>
      <c r="D174" s="7">
        <v>2</v>
      </c>
      <c r="E174" s="7">
        <v>0</v>
      </c>
      <c r="F174" s="8">
        <v>0.99270000000000003</v>
      </c>
      <c r="G174" s="7">
        <v>7.0000000000000001E-3</v>
      </c>
      <c r="H174" s="7">
        <v>0</v>
      </c>
      <c r="I174" s="7">
        <v>7.0000000000000001E-3</v>
      </c>
      <c r="J174" s="7">
        <v>19.785</v>
      </c>
    </row>
    <row r="175" spans="1:10" x14ac:dyDescent="0.35">
      <c r="B175" s="7">
        <v>30</v>
      </c>
      <c r="C175" s="7">
        <v>1</v>
      </c>
      <c r="D175" s="7">
        <v>1</v>
      </c>
      <c r="E175" s="7">
        <v>0</v>
      </c>
      <c r="F175" s="8">
        <v>1</v>
      </c>
      <c r="G175" s="7">
        <v>0</v>
      </c>
      <c r="H175" s="7">
        <v>0</v>
      </c>
      <c r="I175" s="7">
        <v>0</v>
      </c>
      <c r="J175" s="7">
        <v>20.004000000000001</v>
      </c>
    </row>
    <row r="178" spans="1:10" x14ac:dyDescent="0.35">
      <c r="A178" t="s">
        <v>292</v>
      </c>
      <c r="B178" s="7"/>
      <c r="C178" s="7"/>
      <c r="D178" s="7"/>
    </row>
    <row r="179" spans="1:10" ht="37.5" x14ac:dyDescent="0.35">
      <c r="A179" s="7"/>
      <c r="B179" s="7" t="s">
        <v>160</v>
      </c>
      <c r="C179" s="7" t="s">
        <v>161</v>
      </c>
      <c r="D179" s="7" t="s">
        <v>162</v>
      </c>
      <c r="E179" s="7" t="s">
        <v>163</v>
      </c>
      <c r="F179" s="7" t="s">
        <v>164</v>
      </c>
      <c r="G179" s="7" t="s">
        <v>165</v>
      </c>
      <c r="H179" s="7" t="s">
        <v>166</v>
      </c>
      <c r="I179" s="7" t="s">
        <v>167</v>
      </c>
      <c r="J179" s="7" t="s">
        <v>168</v>
      </c>
    </row>
    <row r="180" spans="1:10" x14ac:dyDescent="0.35">
      <c r="A180" s="7"/>
      <c r="B180" s="7">
        <v>0</v>
      </c>
      <c r="C180" s="7">
        <v>120</v>
      </c>
      <c r="D180" s="7">
        <v>0</v>
      </c>
      <c r="E180" s="7">
        <v>0</v>
      </c>
      <c r="F180" s="8">
        <v>0</v>
      </c>
      <c r="G180" s="7">
        <v>1</v>
      </c>
      <c r="H180" s="7">
        <v>0</v>
      </c>
      <c r="I180" s="7">
        <v>0</v>
      </c>
      <c r="J180" s="7">
        <v>0</v>
      </c>
    </row>
    <row r="181" spans="1:10" x14ac:dyDescent="0.35">
      <c r="A181" s="7"/>
      <c r="B181" s="7">
        <v>2</v>
      </c>
      <c r="C181" s="7">
        <v>120</v>
      </c>
      <c r="D181" s="7">
        <v>0</v>
      </c>
      <c r="E181" s="7">
        <v>0</v>
      </c>
      <c r="F181" s="8">
        <v>0</v>
      </c>
      <c r="G181" s="7">
        <v>1</v>
      </c>
      <c r="H181" s="7">
        <v>0</v>
      </c>
      <c r="I181" s="7">
        <v>0</v>
      </c>
      <c r="J181" s="7">
        <v>0</v>
      </c>
    </row>
    <row r="182" spans="1:10" x14ac:dyDescent="0.35">
      <c r="A182" s="7"/>
      <c r="B182" s="7">
        <v>5</v>
      </c>
      <c r="C182" s="7">
        <v>120</v>
      </c>
      <c r="D182" s="7">
        <v>0</v>
      </c>
      <c r="E182" s="7">
        <v>0</v>
      </c>
      <c r="F182" s="8">
        <v>0</v>
      </c>
      <c r="G182" s="7">
        <v>1</v>
      </c>
      <c r="H182" s="7">
        <v>0</v>
      </c>
      <c r="I182" s="7">
        <v>0</v>
      </c>
      <c r="J182" s="7">
        <v>0</v>
      </c>
    </row>
    <row r="183" spans="1:10" x14ac:dyDescent="0.35">
      <c r="A183" s="7"/>
      <c r="B183" s="7">
        <v>8</v>
      </c>
      <c r="C183" s="7">
        <v>120</v>
      </c>
      <c r="D183" s="7">
        <v>0</v>
      </c>
      <c r="E183" s="7">
        <v>5</v>
      </c>
      <c r="F183" s="8">
        <v>0</v>
      </c>
      <c r="G183" s="7">
        <v>1</v>
      </c>
      <c r="H183" s="7">
        <v>0</v>
      </c>
      <c r="I183" s="7">
        <v>0</v>
      </c>
      <c r="J183" s="7">
        <v>0</v>
      </c>
    </row>
    <row r="184" spans="1:10" x14ac:dyDescent="0.35">
      <c r="A184" s="7"/>
      <c r="B184" s="7">
        <v>11</v>
      </c>
      <c r="C184" s="7">
        <v>115</v>
      </c>
      <c r="D184" s="7">
        <v>0</v>
      </c>
      <c r="E184" s="7">
        <v>11</v>
      </c>
      <c r="F184" s="8">
        <v>0</v>
      </c>
      <c r="G184" s="7">
        <v>1</v>
      </c>
      <c r="H184" s="7">
        <v>0</v>
      </c>
      <c r="I184" s="7">
        <v>0</v>
      </c>
      <c r="J184" s="7">
        <v>0</v>
      </c>
    </row>
    <row r="185" spans="1:10" x14ac:dyDescent="0.35">
      <c r="A185" s="7"/>
      <c r="B185" s="7">
        <v>14</v>
      </c>
      <c r="C185" s="7">
        <v>104</v>
      </c>
      <c r="D185" s="7">
        <v>2</v>
      </c>
      <c r="E185" s="7">
        <v>9</v>
      </c>
      <c r="F185" s="8">
        <v>1.9199999999999998E-2</v>
      </c>
      <c r="G185" s="7">
        <v>0.98099999999999998</v>
      </c>
      <c r="H185" s="7">
        <v>0</v>
      </c>
      <c r="I185" s="7">
        <v>1.2999999999999999E-2</v>
      </c>
      <c r="J185" s="7">
        <v>0.26900000000000002</v>
      </c>
    </row>
    <row r="186" spans="1:10" x14ac:dyDescent="0.35">
      <c r="A186" s="7"/>
      <c r="B186" s="7">
        <v>17</v>
      </c>
      <c r="C186" s="7">
        <v>93</v>
      </c>
      <c r="D186" s="7">
        <v>11</v>
      </c>
      <c r="E186" s="7">
        <v>3</v>
      </c>
      <c r="F186" s="8">
        <v>0.13519999999999999</v>
      </c>
      <c r="G186" s="7">
        <v>0.86499999999999999</v>
      </c>
      <c r="H186" s="7">
        <v>1E-3</v>
      </c>
      <c r="I186" s="7">
        <v>3.5000000000000003E-2</v>
      </c>
      <c r="J186" s="7">
        <v>2.2410000000000001</v>
      </c>
    </row>
    <row r="187" spans="1:10" x14ac:dyDescent="0.35">
      <c r="A187" s="7"/>
      <c r="B187" s="7">
        <v>20</v>
      </c>
      <c r="C187" s="7">
        <v>79</v>
      </c>
      <c r="D187" s="7">
        <v>14</v>
      </c>
      <c r="E187" s="7">
        <v>1</v>
      </c>
      <c r="F187" s="8">
        <v>0.28849999999999998</v>
      </c>
      <c r="G187" s="7">
        <v>0.71199999999999997</v>
      </c>
      <c r="H187" s="7">
        <v>2E-3</v>
      </c>
      <c r="I187" s="7">
        <v>4.7E-2</v>
      </c>
      <c r="J187" s="7">
        <v>5.306</v>
      </c>
    </row>
    <row r="188" spans="1:10" x14ac:dyDescent="0.35">
      <c r="B188" s="7">
        <v>23</v>
      </c>
      <c r="C188" s="7">
        <v>64</v>
      </c>
      <c r="D188" s="7">
        <v>16</v>
      </c>
      <c r="E188" s="7">
        <v>2</v>
      </c>
      <c r="F188" s="8">
        <v>0.46639999999999998</v>
      </c>
      <c r="G188" s="7">
        <v>0.53400000000000003</v>
      </c>
      <c r="H188" s="7">
        <v>3.0000000000000001E-3</v>
      </c>
      <c r="I188" s="7">
        <v>5.1999999999999998E-2</v>
      </c>
      <c r="J188" s="7">
        <v>9.3979999999999997</v>
      </c>
    </row>
    <row r="189" spans="1:10" x14ac:dyDescent="0.35">
      <c r="B189" s="7">
        <v>26</v>
      </c>
      <c r="C189" s="7">
        <v>46</v>
      </c>
      <c r="D189" s="7">
        <v>26</v>
      </c>
      <c r="E189" s="7">
        <v>1</v>
      </c>
      <c r="F189" s="8">
        <v>0.76800000000000002</v>
      </c>
      <c r="G189" s="7">
        <v>0.23200000000000001</v>
      </c>
      <c r="H189" s="7">
        <v>2E-3</v>
      </c>
      <c r="I189" s="7">
        <v>4.4999999999999998E-2</v>
      </c>
      <c r="J189" s="7">
        <v>17.239999999999998</v>
      </c>
    </row>
    <row r="190" spans="1:10" x14ac:dyDescent="0.35">
      <c r="B190" s="7">
        <v>29</v>
      </c>
      <c r="C190" s="7">
        <v>19</v>
      </c>
      <c r="D190" s="7">
        <v>12</v>
      </c>
      <c r="E190" s="7">
        <v>0</v>
      </c>
      <c r="F190" s="8">
        <v>0.91449999999999998</v>
      </c>
      <c r="G190" s="7">
        <v>8.5000000000000006E-2</v>
      </c>
      <c r="H190" s="7">
        <v>1E-3</v>
      </c>
      <c r="I190" s="7">
        <v>3.1E-2</v>
      </c>
      <c r="J190" s="7">
        <v>21.489000000000001</v>
      </c>
    </row>
    <row r="191" spans="1:10" x14ac:dyDescent="0.35">
      <c r="B191" s="7">
        <v>32</v>
      </c>
      <c r="C191" s="7">
        <v>7</v>
      </c>
      <c r="D191" s="7">
        <v>6</v>
      </c>
      <c r="E191" s="7">
        <v>0</v>
      </c>
      <c r="F191" s="8">
        <v>0.98780000000000001</v>
      </c>
      <c r="G191" s="7">
        <v>1.2E-2</v>
      </c>
      <c r="H191" s="7">
        <v>0</v>
      </c>
      <c r="I191" s="7">
        <v>1.2E-2</v>
      </c>
      <c r="J191" s="7">
        <v>23.834</v>
      </c>
    </row>
    <row r="192" spans="1:10" x14ac:dyDescent="0.35">
      <c r="B192" s="7">
        <v>35</v>
      </c>
      <c r="C192" s="7">
        <v>1</v>
      </c>
      <c r="D192" s="7">
        <v>1</v>
      </c>
      <c r="E192" s="7">
        <v>0</v>
      </c>
      <c r="F192" s="8">
        <v>1</v>
      </c>
      <c r="G192" s="7">
        <v>0</v>
      </c>
      <c r="H192" s="7">
        <v>0</v>
      </c>
      <c r="I192" s="7">
        <v>0</v>
      </c>
      <c r="J192" s="7">
        <v>24.260999999999999</v>
      </c>
    </row>
    <row r="196" spans="1:10" x14ac:dyDescent="0.35">
      <c r="B196" s="7"/>
      <c r="C196" s="7"/>
      <c r="D196" s="7"/>
    </row>
    <row r="199" spans="1:10" x14ac:dyDescent="0.35">
      <c r="B199" s="7"/>
      <c r="C199" s="7"/>
      <c r="D199" s="7"/>
      <c r="E199" s="7"/>
      <c r="F199" s="7"/>
      <c r="G199" s="7"/>
      <c r="H199" s="7"/>
      <c r="I199" s="7"/>
      <c r="J199" s="7"/>
    </row>
    <row r="200" spans="1:10" x14ac:dyDescent="0.35">
      <c r="B200" s="7"/>
      <c r="C200" s="7"/>
      <c r="D200" s="7"/>
      <c r="E200" s="7"/>
      <c r="F200" s="8"/>
      <c r="G200" s="7"/>
      <c r="H200" s="7"/>
      <c r="I200" s="7"/>
      <c r="J200" s="7"/>
    </row>
    <row r="201" spans="1:10" x14ac:dyDescent="0.35">
      <c r="B201" s="7"/>
      <c r="C201" s="7"/>
      <c r="D201" s="7"/>
      <c r="E201" s="7"/>
      <c r="F201" s="8"/>
      <c r="G201" s="7"/>
      <c r="H201" s="7"/>
      <c r="I201" s="7"/>
      <c r="J201" s="7"/>
    </row>
    <row r="202" spans="1:10" x14ac:dyDescent="0.35">
      <c r="B202" s="7"/>
      <c r="C202" s="7"/>
      <c r="D202" s="7"/>
      <c r="E202" s="7"/>
      <c r="F202" s="8"/>
      <c r="G202" s="7"/>
      <c r="H202" s="7"/>
      <c r="I202" s="7"/>
      <c r="J202" s="7"/>
    </row>
    <row r="203" spans="1:10" x14ac:dyDescent="0.35">
      <c r="B203" s="7"/>
      <c r="C203" s="7"/>
      <c r="D203" s="7"/>
      <c r="E203" s="7"/>
      <c r="F203" s="8"/>
      <c r="G203" s="7"/>
      <c r="H203" s="7"/>
      <c r="I203" s="7"/>
      <c r="J203" s="7"/>
    </row>
    <row r="204" spans="1:10" x14ac:dyDescent="0.35">
      <c r="A204" t="s">
        <v>293</v>
      </c>
      <c r="B204" s="7"/>
      <c r="C204" s="7"/>
      <c r="D204" s="7"/>
      <c r="E204" s="7"/>
      <c r="F204" s="8"/>
      <c r="G204" s="7"/>
      <c r="H204" s="7"/>
      <c r="I204" s="7"/>
      <c r="J204" s="7"/>
    </row>
    <row r="205" spans="1:10" ht="37.5" x14ac:dyDescent="0.35">
      <c r="B205" s="7" t="s">
        <v>160</v>
      </c>
      <c r="C205" s="7" t="s">
        <v>161</v>
      </c>
      <c r="D205" s="7" t="s">
        <v>162</v>
      </c>
      <c r="E205" s="7" t="s">
        <v>163</v>
      </c>
      <c r="F205" s="7" t="s">
        <v>164</v>
      </c>
      <c r="G205" s="7" t="s">
        <v>165</v>
      </c>
      <c r="H205" s="7" t="s">
        <v>166</v>
      </c>
      <c r="I205" s="7" t="s">
        <v>167</v>
      </c>
      <c r="J205" s="7" t="s">
        <v>168</v>
      </c>
    </row>
    <row r="206" spans="1:10" x14ac:dyDescent="0.35">
      <c r="B206" s="7">
        <v>0</v>
      </c>
      <c r="C206" s="7">
        <v>120</v>
      </c>
      <c r="D206" s="7">
        <v>0</v>
      </c>
      <c r="E206" s="7">
        <v>0</v>
      </c>
      <c r="F206" s="8">
        <v>0</v>
      </c>
      <c r="G206" s="7">
        <v>1</v>
      </c>
      <c r="H206" s="7">
        <v>0</v>
      </c>
      <c r="I206" s="7">
        <v>0</v>
      </c>
      <c r="J206" s="7">
        <v>0</v>
      </c>
    </row>
    <row r="207" spans="1:10" x14ac:dyDescent="0.35">
      <c r="B207" s="7">
        <v>2</v>
      </c>
      <c r="C207" s="7">
        <v>120</v>
      </c>
      <c r="D207" s="7">
        <v>0</v>
      </c>
      <c r="E207" s="7">
        <v>0</v>
      </c>
      <c r="F207" s="8">
        <v>0</v>
      </c>
      <c r="G207" s="7">
        <v>1</v>
      </c>
      <c r="H207" s="7">
        <v>0</v>
      </c>
      <c r="I207" s="7">
        <v>0</v>
      </c>
      <c r="J207" s="7">
        <v>0</v>
      </c>
    </row>
    <row r="208" spans="1:10" x14ac:dyDescent="0.35">
      <c r="B208" s="7">
        <v>5</v>
      </c>
      <c r="C208" s="7">
        <v>120</v>
      </c>
      <c r="D208" s="7">
        <v>0</v>
      </c>
      <c r="E208" s="7">
        <v>0</v>
      </c>
      <c r="F208" s="8">
        <v>0</v>
      </c>
      <c r="G208" s="7">
        <v>1</v>
      </c>
      <c r="H208" s="7">
        <v>0</v>
      </c>
      <c r="I208" s="7">
        <v>0</v>
      </c>
      <c r="J208" s="7">
        <v>0</v>
      </c>
    </row>
    <row r="209" spans="2:10" x14ac:dyDescent="0.35">
      <c r="B209" s="7">
        <v>8</v>
      </c>
      <c r="C209" s="7">
        <v>120</v>
      </c>
      <c r="D209" s="7">
        <v>0</v>
      </c>
      <c r="E209" s="7">
        <v>0</v>
      </c>
      <c r="F209" s="8">
        <v>0</v>
      </c>
      <c r="G209" s="7">
        <v>1</v>
      </c>
      <c r="H209" s="7">
        <v>0</v>
      </c>
      <c r="I209" s="7">
        <v>0</v>
      </c>
      <c r="J209" s="7">
        <v>0</v>
      </c>
    </row>
    <row r="210" spans="2:10" x14ac:dyDescent="0.35">
      <c r="B210" s="7">
        <v>11</v>
      </c>
      <c r="C210" s="7">
        <v>120</v>
      </c>
      <c r="D210" s="7">
        <v>0</v>
      </c>
      <c r="E210" s="7">
        <v>0</v>
      </c>
      <c r="F210" s="8">
        <v>0</v>
      </c>
      <c r="G210" s="7">
        <v>1</v>
      </c>
      <c r="H210" s="7">
        <v>0</v>
      </c>
      <c r="I210" s="7">
        <v>0</v>
      </c>
      <c r="J210" s="7">
        <v>0</v>
      </c>
    </row>
    <row r="211" spans="2:10" x14ac:dyDescent="0.35">
      <c r="B211" s="7">
        <v>14</v>
      </c>
      <c r="C211" s="7">
        <v>120</v>
      </c>
      <c r="D211" s="7">
        <v>0</v>
      </c>
      <c r="E211" s="7">
        <v>2</v>
      </c>
      <c r="F211" s="8">
        <v>0</v>
      </c>
      <c r="G211" s="7">
        <v>1</v>
      </c>
      <c r="H211" s="7">
        <v>0</v>
      </c>
      <c r="I211" s="7">
        <v>0</v>
      </c>
      <c r="J211" s="7">
        <v>0</v>
      </c>
    </row>
    <row r="212" spans="2:10" x14ac:dyDescent="0.35">
      <c r="B212" s="7">
        <v>17</v>
      </c>
      <c r="C212" s="7">
        <v>118</v>
      </c>
      <c r="D212" s="7">
        <v>0</v>
      </c>
      <c r="E212" s="7">
        <v>2</v>
      </c>
      <c r="F212" s="8">
        <v>0</v>
      </c>
      <c r="G212" s="7">
        <v>1</v>
      </c>
      <c r="H212" s="7">
        <v>0</v>
      </c>
      <c r="I212" s="7">
        <v>0</v>
      </c>
      <c r="J212" s="7">
        <v>0</v>
      </c>
    </row>
    <row r="213" spans="2:10" x14ac:dyDescent="0.35">
      <c r="B213" s="7">
        <v>20</v>
      </c>
      <c r="C213" s="7">
        <v>116</v>
      </c>
      <c r="D213" s="7">
        <v>22</v>
      </c>
      <c r="E213" s="7">
        <v>1</v>
      </c>
      <c r="F213" s="8">
        <v>0.18970000000000001</v>
      </c>
      <c r="G213" s="7">
        <v>0.81</v>
      </c>
      <c r="H213" s="7">
        <v>1E-3</v>
      </c>
      <c r="I213" s="7">
        <v>3.5999999999999997E-2</v>
      </c>
      <c r="J213" s="7">
        <v>3.7930000000000001</v>
      </c>
    </row>
    <row r="214" spans="2:10" x14ac:dyDescent="0.35">
      <c r="B214" s="7">
        <v>23</v>
      </c>
      <c r="C214" s="7">
        <v>93</v>
      </c>
      <c r="D214" s="7">
        <v>36</v>
      </c>
      <c r="E214" s="7">
        <v>1</v>
      </c>
      <c r="F214" s="8">
        <v>0.50329999999999997</v>
      </c>
      <c r="G214" s="7">
        <v>0.497</v>
      </c>
      <c r="H214" s="7">
        <v>2E-3</v>
      </c>
      <c r="I214" s="7">
        <v>4.7E-2</v>
      </c>
      <c r="J214" s="7">
        <v>11.007999999999999</v>
      </c>
    </row>
    <row r="215" spans="2:10" x14ac:dyDescent="0.35">
      <c r="B215" s="7">
        <v>26</v>
      </c>
      <c r="C215" s="7">
        <v>56</v>
      </c>
      <c r="D215" s="7">
        <v>19</v>
      </c>
      <c r="E215" s="7">
        <v>1</v>
      </c>
      <c r="F215" s="8">
        <v>0.67179999999999995</v>
      </c>
      <c r="G215" s="7">
        <v>0.32800000000000001</v>
      </c>
      <c r="H215" s="7">
        <v>2E-3</v>
      </c>
      <c r="I215" s="7">
        <v>4.3999999999999997E-2</v>
      </c>
      <c r="J215" s="7">
        <v>15.388999999999999</v>
      </c>
    </row>
    <row r="216" spans="2:10" x14ac:dyDescent="0.35">
      <c r="B216" s="7">
        <v>29</v>
      </c>
      <c r="C216" s="7">
        <v>36</v>
      </c>
      <c r="D216" s="7">
        <v>16</v>
      </c>
      <c r="E216" s="7">
        <v>0</v>
      </c>
      <c r="F216" s="8">
        <v>0.81769999999999998</v>
      </c>
      <c r="G216" s="7">
        <v>0.182</v>
      </c>
      <c r="H216" s="7">
        <v>1E-3</v>
      </c>
      <c r="I216" s="7">
        <v>3.6999999999999998E-2</v>
      </c>
      <c r="J216" s="7">
        <v>19.619</v>
      </c>
    </row>
    <row r="217" spans="2:10" x14ac:dyDescent="0.35">
      <c r="B217" s="7">
        <v>32</v>
      </c>
      <c r="C217" s="7">
        <v>20</v>
      </c>
      <c r="D217" s="7">
        <v>11</v>
      </c>
      <c r="E217" s="7">
        <v>0</v>
      </c>
      <c r="F217" s="8">
        <v>0.91800000000000004</v>
      </c>
      <c r="G217" s="7">
        <v>8.2000000000000003E-2</v>
      </c>
      <c r="H217" s="7">
        <v>1E-3</v>
      </c>
      <c r="I217" s="7">
        <v>2.5999999999999999E-2</v>
      </c>
      <c r="J217" s="7">
        <v>22.827000000000002</v>
      </c>
    </row>
    <row r="218" spans="2:10" x14ac:dyDescent="0.35">
      <c r="B218" s="7">
        <v>35</v>
      </c>
      <c r="C218" s="7">
        <v>9</v>
      </c>
      <c r="D218" s="7">
        <v>7</v>
      </c>
      <c r="E218" s="7">
        <v>0</v>
      </c>
      <c r="F218" s="8">
        <v>0.98180000000000001</v>
      </c>
      <c r="G218" s="7">
        <v>1.7999999999999999E-2</v>
      </c>
      <c r="H218" s="7">
        <v>0</v>
      </c>
      <c r="I218" s="7">
        <v>1.2999999999999999E-2</v>
      </c>
      <c r="J218" s="7">
        <v>25.06</v>
      </c>
    </row>
    <row r="219" spans="2:10" x14ac:dyDescent="0.35">
      <c r="B219" s="7">
        <v>38</v>
      </c>
      <c r="C219" s="7">
        <v>2</v>
      </c>
      <c r="D219" s="7">
        <v>2</v>
      </c>
      <c r="E219" s="7">
        <v>0</v>
      </c>
      <c r="F219" s="8">
        <v>1</v>
      </c>
      <c r="G219" s="7">
        <v>0</v>
      </c>
      <c r="H219" s="7">
        <v>0</v>
      </c>
      <c r="I219" s="7">
        <v>0</v>
      </c>
      <c r="J219" s="7">
        <v>25.753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122"/>
  <sheetViews>
    <sheetView zoomScale="70" zoomScaleNormal="70" workbookViewId="0">
      <selection activeCell="M6" sqref="M6"/>
    </sheetView>
  </sheetViews>
  <sheetFormatPr defaultRowHeight="14.5" x14ac:dyDescent="0.35"/>
  <sheetData>
    <row r="4" spans="1:10" x14ac:dyDescent="0.35">
      <c r="A4" t="s">
        <v>169</v>
      </c>
    </row>
    <row r="5" spans="1:10" ht="37.5" x14ac:dyDescent="0.35">
      <c r="A5" s="7"/>
      <c r="B5" s="7" t="s">
        <v>160</v>
      </c>
      <c r="C5" s="7" t="s">
        <v>161</v>
      </c>
      <c r="D5" s="7" t="s">
        <v>162</v>
      </c>
      <c r="E5" s="7" t="s">
        <v>163</v>
      </c>
      <c r="F5" s="7" t="s">
        <v>164</v>
      </c>
      <c r="G5" s="7" t="s">
        <v>165</v>
      </c>
      <c r="H5" s="7" t="s">
        <v>166</v>
      </c>
      <c r="I5" s="7" t="s">
        <v>167</v>
      </c>
      <c r="J5" s="7" t="s">
        <v>168</v>
      </c>
    </row>
    <row r="6" spans="1:10" x14ac:dyDescent="0.35">
      <c r="A6" s="7"/>
      <c r="B6" s="7">
        <v>0</v>
      </c>
      <c r="C6" s="7">
        <v>160</v>
      </c>
      <c r="D6" s="7">
        <v>0</v>
      </c>
      <c r="E6" s="7">
        <v>0</v>
      </c>
      <c r="F6" s="8">
        <v>0</v>
      </c>
      <c r="G6" s="7">
        <v>1</v>
      </c>
      <c r="H6" s="7">
        <v>0</v>
      </c>
      <c r="I6" s="7">
        <v>0</v>
      </c>
      <c r="J6" s="7">
        <v>0</v>
      </c>
    </row>
    <row r="7" spans="1:10" x14ac:dyDescent="0.35">
      <c r="A7" s="7"/>
      <c r="B7" s="7">
        <v>2</v>
      </c>
      <c r="C7" s="7">
        <v>160</v>
      </c>
      <c r="D7" s="7">
        <v>0</v>
      </c>
      <c r="E7" s="7">
        <v>0</v>
      </c>
      <c r="F7" s="8">
        <v>0</v>
      </c>
      <c r="G7" s="7">
        <v>1</v>
      </c>
      <c r="H7" s="7">
        <v>0</v>
      </c>
      <c r="I7" s="7">
        <v>0</v>
      </c>
      <c r="J7" s="7">
        <v>0</v>
      </c>
    </row>
    <row r="8" spans="1:10" x14ac:dyDescent="0.35">
      <c r="A8" s="7"/>
      <c r="B8" s="7">
        <v>4</v>
      </c>
      <c r="C8" s="7">
        <v>160</v>
      </c>
      <c r="D8" s="7">
        <v>0</v>
      </c>
      <c r="E8" s="7">
        <v>2</v>
      </c>
      <c r="F8" s="8">
        <v>0</v>
      </c>
      <c r="G8" s="7">
        <v>1</v>
      </c>
      <c r="H8" s="7">
        <v>0</v>
      </c>
      <c r="I8" s="7">
        <v>0</v>
      </c>
      <c r="J8" s="7">
        <v>0</v>
      </c>
    </row>
    <row r="9" spans="1:10" x14ac:dyDescent="0.35">
      <c r="A9" s="7"/>
      <c r="B9" s="7">
        <v>6</v>
      </c>
      <c r="C9" s="7">
        <v>158</v>
      </c>
      <c r="D9" s="7">
        <v>0</v>
      </c>
      <c r="E9" s="7">
        <v>1</v>
      </c>
      <c r="F9" s="8">
        <v>0</v>
      </c>
      <c r="G9" s="7">
        <v>1</v>
      </c>
      <c r="H9" s="7">
        <v>0</v>
      </c>
      <c r="I9" s="7">
        <v>0</v>
      </c>
      <c r="J9" s="7">
        <v>0</v>
      </c>
    </row>
    <row r="10" spans="1:10" x14ac:dyDescent="0.35">
      <c r="A10" s="7"/>
      <c r="B10" s="7">
        <v>8</v>
      </c>
      <c r="C10" s="7">
        <v>157</v>
      </c>
      <c r="D10" s="7">
        <v>0</v>
      </c>
      <c r="E10" s="7">
        <v>18</v>
      </c>
      <c r="F10" s="8">
        <v>0</v>
      </c>
      <c r="G10" s="7">
        <v>1</v>
      </c>
      <c r="H10" s="7">
        <v>0</v>
      </c>
      <c r="I10" s="7">
        <v>0</v>
      </c>
      <c r="J10" s="7">
        <v>0</v>
      </c>
    </row>
    <row r="11" spans="1:10" x14ac:dyDescent="0.35">
      <c r="A11" s="7"/>
      <c r="B11" s="7">
        <v>10</v>
      </c>
      <c r="C11" s="7">
        <v>139</v>
      </c>
      <c r="D11" s="7">
        <v>0</v>
      </c>
      <c r="E11" s="7">
        <v>11</v>
      </c>
      <c r="F11" s="8">
        <v>0</v>
      </c>
      <c r="G11" s="7">
        <v>1</v>
      </c>
      <c r="H11" s="7">
        <v>0</v>
      </c>
      <c r="I11" s="7">
        <v>0</v>
      </c>
      <c r="J11" s="7">
        <v>0</v>
      </c>
    </row>
    <row r="12" spans="1:10" x14ac:dyDescent="0.35">
      <c r="A12" s="7"/>
      <c r="B12" s="7">
        <v>12</v>
      </c>
      <c r="C12" s="7">
        <v>128</v>
      </c>
      <c r="D12" s="7">
        <v>4</v>
      </c>
      <c r="E12" s="7">
        <v>17</v>
      </c>
      <c r="F12" s="8">
        <v>3.1300000000000001E-2</v>
      </c>
      <c r="G12" s="7">
        <v>0.96899999999999997</v>
      </c>
      <c r="H12" s="7">
        <v>0</v>
      </c>
      <c r="I12" s="7">
        <v>1.4999999999999999E-2</v>
      </c>
      <c r="J12" s="7">
        <v>0.375</v>
      </c>
    </row>
    <row r="13" spans="1:10" x14ac:dyDescent="0.35">
      <c r="A13" s="7"/>
      <c r="B13" s="7">
        <v>14</v>
      </c>
      <c r="C13" s="7">
        <v>107</v>
      </c>
      <c r="D13" s="7">
        <v>7</v>
      </c>
      <c r="E13" s="7">
        <v>8</v>
      </c>
      <c r="F13" s="8">
        <v>9.4600000000000004E-2</v>
      </c>
      <c r="G13" s="7">
        <v>0.90500000000000003</v>
      </c>
      <c r="H13" s="7">
        <v>1E-3</v>
      </c>
      <c r="I13" s="7">
        <v>2.7E-2</v>
      </c>
      <c r="J13" s="7">
        <v>1.262</v>
      </c>
    </row>
    <row r="14" spans="1:10" x14ac:dyDescent="0.35">
      <c r="A14" s="7"/>
      <c r="B14" s="7">
        <v>16</v>
      </c>
      <c r="C14" s="7">
        <v>92</v>
      </c>
      <c r="D14" s="7">
        <v>5</v>
      </c>
      <c r="E14" s="7">
        <v>3</v>
      </c>
      <c r="F14" s="8">
        <v>0.14380000000000001</v>
      </c>
      <c r="G14" s="7">
        <v>0.85599999999999998</v>
      </c>
      <c r="H14" s="7">
        <v>1E-3</v>
      </c>
      <c r="I14" s="7">
        <v>3.3000000000000002E-2</v>
      </c>
      <c r="J14" s="7">
        <v>2.0499999999999998</v>
      </c>
    </row>
    <row r="15" spans="1:10" x14ac:dyDescent="0.35">
      <c r="A15" s="7"/>
      <c r="B15" s="7">
        <v>18</v>
      </c>
      <c r="C15" s="7">
        <v>84</v>
      </c>
      <c r="D15" s="7">
        <v>5</v>
      </c>
      <c r="E15" s="7">
        <v>1</v>
      </c>
      <c r="F15" s="8">
        <v>0.1948</v>
      </c>
      <c r="G15" s="7">
        <v>0.80500000000000005</v>
      </c>
      <c r="H15" s="7">
        <v>1E-3</v>
      </c>
      <c r="I15" s="7">
        <v>3.7999999999999999E-2</v>
      </c>
      <c r="J15" s="7">
        <v>2.9670000000000001</v>
      </c>
    </row>
    <row r="16" spans="1:10" x14ac:dyDescent="0.35">
      <c r="A16" s="7"/>
      <c r="B16" s="7">
        <v>20</v>
      </c>
      <c r="C16" s="7">
        <v>78</v>
      </c>
      <c r="D16" s="7">
        <v>8</v>
      </c>
      <c r="E16" s="7">
        <v>0</v>
      </c>
      <c r="F16" s="8">
        <v>0.27739999999999998</v>
      </c>
      <c r="G16" s="7">
        <v>0.72299999999999998</v>
      </c>
      <c r="H16" s="7">
        <v>2E-3</v>
      </c>
      <c r="I16" s="7">
        <v>4.3999999999999997E-2</v>
      </c>
      <c r="J16" s="7">
        <v>4.6189999999999998</v>
      </c>
    </row>
    <row r="17" spans="1:10" x14ac:dyDescent="0.35">
      <c r="A17" s="7"/>
      <c r="B17" s="7">
        <v>22</v>
      </c>
      <c r="C17" s="7">
        <v>70</v>
      </c>
      <c r="D17" s="7">
        <v>15</v>
      </c>
      <c r="E17" s="7">
        <v>0</v>
      </c>
      <c r="F17" s="8">
        <v>0.43219999999999997</v>
      </c>
      <c r="G17" s="7">
        <v>0.56799999999999995</v>
      </c>
      <c r="H17" s="7">
        <v>2E-3</v>
      </c>
      <c r="I17" s="7">
        <v>0.05</v>
      </c>
      <c r="J17" s="7">
        <v>8.0250000000000004</v>
      </c>
    </row>
    <row r="18" spans="1:10" x14ac:dyDescent="0.35">
      <c r="A18" s="7"/>
      <c r="B18" s="7">
        <v>24</v>
      </c>
      <c r="C18" s="7">
        <v>55</v>
      </c>
      <c r="D18" s="7">
        <v>20</v>
      </c>
      <c r="E18" s="7">
        <v>0</v>
      </c>
      <c r="F18" s="8">
        <v>0.63870000000000005</v>
      </c>
      <c r="G18" s="7">
        <v>0.36099999999999999</v>
      </c>
      <c r="H18" s="7">
        <v>2E-3</v>
      </c>
      <c r="I18" s="7">
        <v>4.9000000000000002E-2</v>
      </c>
      <c r="J18" s="7">
        <v>12.98</v>
      </c>
    </row>
    <row r="19" spans="1:10" x14ac:dyDescent="0.35">
      <c r="A19" s="7"/>
      <c r="B19" s="7">
        <v>26</v>
      </c>
      <c r="C19" s="7">
        <v>35</v>
      </c>
      <c r="D19" s="7">
        <v>20</v>
      </c>
      <c r="E19" s="7">
        <v>0</v>
      </c>
      <c r="F19" s="8">
        <v>0.84519999999999995</v>
      </c>
      <c r="G19" s="7">
        <v>0.155</v>
      </c>
      <c r="H19" s="7">
        <v>1E-3</v>
      </c>
      <c r="I19" s="7">
        <v>3.6999999999999998E-2</v>
      </c>
      <c r="J19" s="7">
        <v>18.347999999999999</v>
      </c>
    </row>
    <row r="20" spans="1:10" x14ac:dyDescent="0.35">
      <c r="A20" s="7"/>
      <c r="B20" s="7">
        <v>28</v>
      </c>
      <c r="C20" s="7">
        <v>15</v>
      </c>
      <c r="D20" s="7">
        <v>10</v>
      </c>
      <c r="E20" s="7">
        <v>0</v>
      </c>
      <c r="F20" s="8">
        <v>0.94840000000000002</v>
      </c>
      <c r="G20" s="7">
        <v>5.1999999999999998E-2</v>
      </c>
      <c r="H20" s="7">
        <v>1E-3</v>
      </c>
      <c r="I20" s="7">
        <v>2.1999999999999999E-2</v>
      </c>
      <c r="J20" s="7">
        <v>21.239000000000001</v>
      </c>
    </row>
    <row r="21" spans="1:10" x14ac:dyDescent="0.35">
      <c r="A21" s="7"/>
      <c r="B21" s="7">
        <v>30</v>
      </c>
      <c r="C21" s="7">
        <v>5</v>
      </c>
      <c r="D21" s="7">
        <v>3</v>
      </c>
      <c r="E21" s="7">
        <v>0</v>
      </c>
      <c r="F21" s="8">
        <v>0.97940000000000005</v>
      </c>
      <c r="G21" s="7">
        <v>2.1000000000000001E-2</v>
      </c>
      <c r="H21" s="7">
        <v>0</v>
      </c>
      <c r="I21" s="7">
        <v>1.4E-2</v>
      </c>
      <c r="J21" s="7">
        <v>22.167999999999999</v>
      </c>
    </row>
    <row r="22" spans="1:10" x14ac:dyDescent="0.35">
      <c r="A22" s="7"/>
      <c r="B22" s="7">
        <v>32</v>
      </c>
      <c r="C22" s="7">
        <v>2</v>
      </c>
      <c r="D22" s="7">
        <v>2</v>
      </c>
      <c r="E22" s="7">
        <v>0</v>
      </c>
      <c r="F22" s="8">
        <v>1</v>
      </c>
      <c r="G22" s="7">
        <v>0</v>
      </c>
      <c r="H22" s="7">
        <v>0</v>
      </c>
      <c r="I22" s="7">
        <v>0</v>
      </c>
      <c r="J22" s="7">
        <v>22.829000000000001</v>
      </c>
    </row>
    <row r="23" spans="1:10" x14ac:dyDescent="0.35">
      <c r="A23" s="7"/>
      <c r="B23" s="7"/>
      <c r="C23" s="7"/>
      <c r="D23" s="7"/>
      <c r="E23" s="8"/>
      <c r="F23" s="7"/>
      <c r="G23" s="7"/>
      <c r="H23" s="7"/>
      <c r="I23" s="7"/>
      <c r="J23" s="7"/>
    </row>
    <row r="24" spans="1:10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35">
      <c r="A25" s="13" t="s">
        <v>294</v>
      </c>
      <c r="B25" s="7"/>
      <c r="C25" s="7"/>
      <c r="D25" s="7"/>
      <c r="E25" s="8"/>
      <c r="F25" s="7"/>
      <c r="G25" s="7"/>
      <c r="H25" s="7"/>
      <c r="I25" s="7"/>
      <c r="J25" s="7"/>
    </row>
    <row r="26" spans="1:10" ht="37.5" x14ac:dyDescent="0.35">
      <c r="A26" s="7"/>
      <c r="B26" s="7" t="s">
        <v>160</v>
      </c>
      <c r="C26" s="7" t="s">
        <v>161</v>
      </c>
      <c r="D26" s="7" t="s">
        <v>162</v>
      </c>
      <c r="E26" s="7" t="s">
        <v>163</v>
      </c>
      <c r="F26" s="7" t="s">
        <v>164</v>
      </c>
      <c r="G26" s="7" t="s">
        <v>165</v>
      </c>
      <c r="H26" s="7" t="s">
        <v>166</v>
      </c>
      <c r="I26" s="7" t="s">
        <v>167</v>
      </c>
      <c r="J26" s="7" t="s">
        <v>168</v>
      </c>
    </row>
    <row r="27" spans="1:10" x14ac:dyDescent="0.35">
      <c r="A27" s="7"/>
      <c r="B27" s="7">
        <v>0</v>
      </c>
      <c r="C27" s="7">
        <v>160</v>
      </c>
      <c r="D27" s="7">
        <v>0</v>
      </c>
      <c r="E27" s="7">
        <v>0</v>
      </c>
      <c r="F27" s="8">
        <v>0</v>
      </c>
      <c r="G27" s="7">
        <v>1</v>
      </c>
      <c r="H27" s="7">
        <v>0</v>
      </c>
      <c r="I27" s="7">
        <v>0</v>
      </c>
      <c r="J27" s="7">
        <v>0</v>
      </c>
    </row>
    <row r="28" spans="1:10" x14ac:dyDescent="0.35">
      <c r="A28" s="7"/>
      <c r="B28" s="7">
        <v>2</v>
      </c>
      <c r="C28" s="7">
        <v>160</v>
      </c>
      <c r="D28" s="7">
        <v>0</v>
      </c>
      <c r="E28" s="7">
        <v>0</v>
      </c>
      <c r="F28" s="8">
        <v>0</v>
      </c>
      <c r="G28" s="7">
        <v>1</v>
      </c>
      <c r="H28" s="7">
        <v>0</v>
      </c>
      <c r="I28" s="7">
        <v>0</v>
      </c>
      <c r="J28" s="7">
        <v>0</v>
      </c>
    </row>
    <row r="29" spans="1:10" x14ac:dyDescent="0.35">
      <c r="A29" s="7"/>
      <c r="B29" s="7">
        <v>4</v>
      </c>
      <c r="C29" s="7">
        <v>160</v>
      </c>
      <c r="D29" s="7">
        <v>0</v>
      </c>
      <c r="E29" s="7">
        <v>3</v>
      </c>
      <c r="F29" s="8">
        <v>0</v>
      </c>
      <c r="G29" s="7">
        <v>1</v>
      </c>
      <c r="H29" s="7">
        <v>0</v>
      </c>
      <c r="I29" s="7">
        <v>0</v>
      </c>
      <c r="J29" s="7">
        <v>0</v>
      </c>
    </row>
    <row r="30" spans="1:10" x14ac:dyDescent="0.35">
      <c r="A30" s="7"/>
      <c r="B30" s="7">
        <v>6</v>
      </c>
      <c r="C30" s="7">
        <v>157</v>
      </c>
      <c r="D30" s="7">
        <v>0</v>
      </c>
      <c r="E30" s="7">
        <v>4</v>
      </c>
      <c r="F30" s="8">
        <v>0</v>
      </c>
      <c r="G30" s="7">
        <v>1</v>
      </c>
      <c r="H30" s="7">
        <v>0</v>
      </c>
      <c r="I30" s="7">
        <v>0</v>
      </c>
      <c r="J30" s="7">
        <v>0</v>
      </c>
    </row>
    <row r="31" spans="1:10" x14ac:dyDescent="0.35">
      <c r="A31" s="7"/>
      <c r="B31" s="7">
        <v>8</v>
      </c>
      <c r="C31" s="7">
        <v>153</v>
      </c>
      <c r="D31" s="7">
        <v>0</v>
      </c>
      <c r="E31" s="7">
        <v>7</v>
      </c>
      <c r="F31" s="8">
        <v>0</v>
      </c>
      <c r="G31" s="7">
        <v>1</v>
      </c>
      <c r="H31" s="7">
        <v>0</v>
      </c>
      <c r="I31" s="7">
        <v>0</v>
      </c>
      <c r="J31" s="7">
        <v>0</v>
      </c>
    </row>
    <row r="32" spans="1:10" x14ac:dyDescent="0.35">
      <c r="A32" s="7"/>
      <c r="B32" s="7">
        <v>10</v>
      </c>
      <c r="C32" s="7">
        <v>146</v>
      </c>
      <c r="D32" s="7">
        <v>1</v>
      </c>
      <c r="E32" s="7">
        <v>7</v>
      </c>
      <c r="F32" s="8">
        <v>6.7999999999999996E-3</v>
      </c>
      <c r="G32" s="7">
        <v>0.99299999999999999</v>
      </c>
      <c r="H32" s="7">
        <v>0</v>
      </c>
      <c r="I32" s="7">
        <v>7.0000000000000001E-3</v>
      </c>
      <c r="J32" s="7">
        <v>6.8000000000000005E-2</v>
      </c>
    </row>
    <row r="33" spans="1:10" x14ac:dyDescent="0.35">
      <c r="A33" s="7"/>
      <c r="B33" s="7">
        <v>12</v>
      </c>
      <c r="C33" s="7">
        <v>138</v>
      </c>
      <c r="D33" s="7">
        <v>4</v>
      </c>
      <c r="E33" s="7">
        <v>9</v>
      </c>
      <c r="F33" s="8">
        <v>3.56E-2</v>
      </c>
      <c r="G33" s="7">
        <v>0.96399999999999997</v>
      </c>
      <c r="H33" s="7">
        <v>0</v>
      </c>
      <c r="I33" s="7">
        <v>1.6E-2</v>
      </c>
      <c r="J33" s="7">
        <v>0.41399999999999998</v>
      </c>
    </row>
    <row r="34" spans="1:10" x14ac:dyDescent="0.35">
      <c r="A34" s="7"/>
      <c r="B34" s="7">
        <v>14</v>
      </c>
      <c r="C34" s="7">
        <v>125</v>
      </c>
      <c r="D34" s="7">
        <v>2</v>
      </c>
      <c r="E34" s="7">
        <v>2</v>
      </c>
      <c r="F34" s="8">
        <v>5.11E-2</v>
      </c>
      <c r="G34" s="7">
        <v>0.94899999999999995</v>
      </c>
      <c r="H34" s="7">
        <v>0</v>
      </c>
      <c r="I34" s="7">
        <v>1.9E-2</v>
      </c>
      <c r="J34" s="7">
        <v>0.63</v>
      </c>
    </row>
    <row r="35" spans="1:10" x14ac:dyDescent="0.35">
      <c r="A35" s="7"/>
      <c r="B35" s="7">
        <v>16</v>
      </c>
      <c r="C35" s="7">
        <v>121</v>
      </c>
      <c r="D35" s="7">
        <v>4</v>
      </c>
      <c r="E35" s="7">
        <v>2</v>
      </c>
      <c r="F35" s="8">
        <v>8.2400000000000001E-2</v>
      </c>
      <c r="G35" s="7">
        <v>0.91800000000000004</v>
      </c>
      <c r="H35" s="7">
        <v>1E-3</v>
      </c>
      <c r="I35" s="7">
        <v>2.4E-2</v>
      </c>
      <c r="J35" s="7">
        <v>1.1319999999999999</v>
      </c>
    </row>
    <row r="36" spans="1:10" x14ac:dyDescent="0.35">
      <c r="A36" s="7"/>
      <c r="B36" s="7">
        <v>18</v>
      </c>
      <c r="C36" s="7">
        <v>115</v>
      </c>
      <c r="D36" s="7">
        <v>3</v>
      </c>
      <c r="E36" s="7">
        <v>1</v>
      </c>
      <c r="F36" s="8">
        <v>0.10639999999999999</v>
      </c>
      <c r="G36" s="7">
        <v>0.89400000000000002</v>
      </c>
      <c r="H36" s="7">
        <v>1E-3</v>
      </c>
      <c r="I36" s="7">
        <v>2.7E-2</v>
      </c>
      <c r="J36" s="7">
        <v>1.5629999999999999</v>
      </c>
    </row>
    <row r="37" spans="1:10" x14ac:dyDescent="0.35">
      <c r="A37" s="7"/>
      <c r="B37" s="7">
        <v>20</v>
      </c>
      <c r="C37" s="7">
        <v>111</v>
      </c>
      <c r="D37" s="7">
        <v>12</v>
      </c>
      <c r="E37" s="7">
        <v>0</v>
      </c>
      <c r="F37" s="8">
        <v>0.20300000000000001</v>
      </c>
      <c r="G37" s="7">
        <v>0.79700000000000004</v>
      </c>
      <c r="H37" s="7">
        <v>1E-3</v>
      </c>
      <c r="I37" s="7">
        <v>3.5999999999999997E-2</v>
      </c>
      <c r="J37" s="7">
        <v>3.4950000000000001</v>
      </c>
    </row>
    <row r="38" spans="1:10" x14ac:dyDescent="0.35">
      <c r="A38" s="7"/>
      <c r="B38" s="7">
        <v>22</v>
      </c>
      <c r="C38" s="7">
        <v>99</v>
      </c>
      <c r="D38" s="7">
        <v>19</v>
      </c>
      <c r="E38" s="7">
        <v>0</v>
      </c>
      <c r="F38" s="8">
        <v>0.35589999999999999</v>
      </c>
      <c r="G38" s="7">
        <v>0.64400000000000002</v>
      </c>
      <c r="H38" s="7">
        <v>2E-3</v>
      </c>
      <c r="I38" s="7">
        <v>4.2999999999999997E-2</v>
      </c>
      <c r="J38" s="7">
        <v>6.86</v>
      </c>
    </row>
    <row r="39" spans="1:10" x14ac:dyDescent="0.35">
      <c r="A39" s="7"/>
      <c r="B39" s="7">
        <v>24</v>
      </c>
      <c r="C39" s="7">
        <v>80</v>
      </c>
      <c r="D39" s="7">
        <v>25</v>
      </c>
      <c r="E39" s="7">
        <v>0</v>
      </c>
      <c r="F39" s="8">
        <v>0.55720000000000003</v>
      </c>
      <c r="G39" s="7">
        <v>0.443</v>
      </c>
      <c r="H39" s="7">
        <v>2E-3</v>
      </c>
      <c r="I39" s="7">
        <v>4.3999999999999997E-2</v>
      </c>
      <c r="J39" s="7">
        <v>11.691000000000001</v>
      </c>
    </row>
    <row r="40" spans="1:10" x14ac:dyDescent="0.35">
      <c r="A40" s="7"/>
      <c r="B40" s="7">
        <v>26</v>
      </c>
      <c r="C40" s="7">
        <v>55</v>
      </c>
      <c r="D40" s="7">
        <v>31</v>
      </c>
      <c r="E40" s="7">
        <v>0</v>
      </c>
      <c r="F40" s="8">
        <v>0.80679999999999996</v>
      </c>
      <c r="G40" s="7">
        <v>0.193</v>
      </c>
      <c r="H40" s="7">
        <v>1E-3</v>
      </c>
      <c r="I40" s="7">
        <v>3.5000000000000003E-2</v>
      </c>
      <c r="J40" s="7">
        <v>18.178999999999998</v>
      </c>
    </row>
    <row r="41" spans="1:10" x14ac:dyDescent="0.35">
      <c r="A41" s="7"/>
      <c r="B41" s="7">
        <v>28</v>
      </c>
      <c r="C41" s="7">
        <v>24</v>
      </c>
      <c r="D41" s="7">
        <v>13</v>
      </c>
      <c r="E41" s="7">
        <v>0</v>
      </c>
      <c r="F41" s="8">
        <v>0.91139999999999999</v>
      </c>
      <c r="G41" s="7">
        <v>8.8999999999999996E-2</v>
      </c>
      <c r="H41" s="7">
        <v>1E-3</v>
      </c>
      <c r="I41" s="7">
        <v>2.5000000000000001E-2</v>
      </c>
      <c r="J41" s="7">
        <v>21.11</v>
      </c>
    </row>
    <row r="42" spans="1:10" x14ac:dyDescent="0.35">
      <c r="A42" s="7"/>
      <c r="B42" s="7">
        <v>30</v>
      </c>
      <c r="C42" s="7">
        <v>11</v>
      </c>
      <c r="D42" s="7">
        <v>5</v>
      </c>
      <c r="E42" s="7">
        <v>0</v>
      </c>
      <c r="F42" s="8">
        <v>0.95169999999999999</v>
      </c>
      <c r="G42" s="7">
        <v>4.8000000000000001E-2</v>
      </c>
      <c r="H42" s="7">
        <v>0</v>
      </c>
      <c r="I42" s="7">
        <v>1.9E-2</v>
      </c>
      <c r="J42" s="7">
        <v>22.317</v>
      </c>
    </row>
    <row r="43" spans="1:10" x14ac:dyDescent="0.35">
      <c r="A43" s="7"/>
      <c r="B43" s="7">
        <v>32</v>
      </c>
      <c r="C43" s="7">
        <v>6</v>
      </c>
      <c r="D43" s="7">
        <v>4</v>
      </c>
      <c r="E43" s="7">
        <v>0</v>
      </c>
      <c r="F43" s="8">
        <v>0.9839</v>
      </c>
      <c r="G43" s="7">
        <v>1.6E-2</v>
      </c>
      <c r="H43" s="7">
        <v>0</v>
      </c>
      <c r="I43" s="7">
        <v>1.0999999999999999E-2</v>
      </c>
      <c r="J43" s="7">
        <v>23.347999999999999</v>
      </c>
    </row>
    <row r="44" spans="1:10" x14ac:dyDescent="0.35">
      <c r="A44" s="7"/>
      <c r="B44" s="7">
        <v>34</v>
      </c>
      <c r="C44" s="7">
        <v>2</v>
      </c>
      <c r="D44" s="7">
        <v>1</v>
      </c>
      <c r="E44" s="7">
        <v>0</v>
      </c>
      <c r="F44" s="8">
        <v>0.9919</v>
      </c>
      <c r="G44" s="7">
        <v>8.0000000000000002E-3</v>
      </c>
      <c r="H44" s="7">
        <v>0</v>
      </c>
      <c r="I44" s="7">
        <v>8.0000000000000002E-3</v>
      </c>
      <c r="J44" s="7">
        <v>23.622</v>
      </c>
    </row>
    <row r="45" spans="1:10" x14ac:dyDescent="0.35">
      <c r="A45" s="7"/>
      <c r="B45" s="7">
        <v>36</v>
      </c>
      <c r="C45" s="7">
        <v>1</v>
      </c>
      <c r="D45" s="7">
        <v>1</v>
      </c>
      <c r="E45" s="7">
        <v>0</v>
      </c>
      <c r="F45" s="8">
        <v>1</v>
      </c>
      <c r="G45" s="7">
        <v>0</v>
      </c>
      <c r="H45" s="7">
        <v>0</v>
      </c>
      <c r="I45" s="7">
        <v>0</v>
      </c>
      <c r="J45" s="7">
        <v>23.911000000000001</v>
      </c>
    </row>
    <row r="46" spans="1:10" x14ac:dyDescent="0.35">
      <c r="A46" s="7"/>
      <c r="B46" s="7"/>
      <c r="C46" s="7"/>
      <c r="D46" s="8"/>
      <c r="E46" s="7"/>
      <c r="F46" s="7"/>
      <c r="G46" s="7"/>
      <c r="H46" s="7"/>
      <c r="I46" s="7"/>
      <c r="J46" s="7"/>
    </row>
    <row r="47" spans="1:10" x14ac:dyDescent="0.35">
      <c r="A47" s="13" t="s">
        <v>295</v>
      </c>
      <c r="B47" s="7"/>
      <c r="C47" s="7"/>
      <c r="D47" s="8"/>
      <c r="E47" s="7"/>
      <c r="F47" s="7"/>
      <c r="G47" s="7"/>
      <c r="H47" s="7"/>
      <c r="I47" s="7"/>
      <c r="J47" s="7"/>
    </row>
    <row r="48" spans="1:10" ht="37.5" x14ac:dyDescent="0.35">
      <c r="A48" s="7"/>
      <c r="B48" s="7" t="s">
        <v>160</v>
      </c>
      <c r="C48" s="7" t="s">
        <v>161</v>
      </c>
      <c r="D48" s="7" t="s">
        <v>162</v>
      </c>
      <c r="E48" s="7" t="s">
        <v>163</v>
      </c>
      <c r="F48" s="7" t="s">
        <v>164</v>
      </c>
      <c r="G48" s="7" t="s">
        <v>165</v>
      </c>
      <c r="H48" s="7" t="s">
        <v>166</v>
      </c>
      <c r="I48" s="7" t="s">
        <v>167</v>
      </c>
      <c r="J48" s="7" t="s">
        <v>168</v>
      </c>
    </row>
    <row r="49" spans="1:10" x14ac:dyDescent="0.35">
      <c r="A49" s="7"/>
      <c r="B49" s="7">
        <v>0</v>
      </c>
      <c r="C49" s="7">
        <v>160</v>
      </c>
      <c r="D49" s="7">
        <v>0</v>
      </c>
      <c r="E49" s="7">
        <v>0</v>
      </c>
      <c r="F49" s="8">
        <v>0</v>
      </c>
      <c r="G49" s="7">
        <v>1</v>
      </c>
      <c r="H49" s="7">
        <v>0</v>
      </c>
      <c r="I49" s="7">
        <v>0</v>
      </c>
      <c r="J49" s="7">
        <v>0</v>
      </c>
    </row>
    <row r="50" spans="1:10" x14ac:dyDescent="0.35">
      <c r="A50" s="7"/>
      <c r="B50" s="7">
        <v>2</v>
      </c>
      <c r="C50" s="7">
        <v>160</v>
      </c>
      <c r="D50" s="7">
        <v>0</v>
      </c>
      <c r="E50" s="7">
        <v>0</v>
      </c>
      <c r="F50" s="8">
        <v>0</v>
      </c>
      <c r="G50" s="7">
        <v>1</v>
      </c>
      <c r="H50" s="7">
        <v>0</v>
      </c>
      <c r="I50" s="7">
        <v>0</v>
      </c>
      <c r="J50" s="7">
        <v>0</v>
      </c>
    </row>
    <row r="51" spans="1:10" x14ac:dyDescent="0.35">
      <c r="A51" s="7"/>
      <c r="B51" s="7">
        <v>4</v>
      </c>
      <c r="C51" s="7">
        <v>160</v>
      </c>
      <c r="D51" s="7">
        <v>0</v>
      </c>
      <c r="E51" s="7">
        <v>4</v>
      </c>
      <c r="F51" s="8">
        <v>0</v>
      </c>
      <c r="G51" s="7">
        <v>1</v>
      </c>
      <c r="H51" s="7">
        <v>0</v>
      </c>
      <c r="I51" s="7">
        <v>0</v>
      </c>
      <c r="J51" s="7">
        <v>0</v>
      </c>
    </row>
    <row r="52" spans="1:10" x14ac:dyDescent="0.35">
      <c r="A52" s="7"/>
      <c r="B52" s="7">
        <v>6</v>
      </c>
      <c r="C52" s="7">
        <v>156</v>
      </c>
      <c r="D52" s="7">
        <v>0</v>
      </c>
      <c r="E52" s="7">
        <v>34</v>
      </c>
      <c r="F52" s="8">
        <v>0</v>
      </c>
      <c r="G52" s="7">
        <v>1</v>
      </c>
      <c r="H52" s="7">
        <v>0</v>
      </c>
      <c r="I52" s="7">
        <v>0</v>
      </c>
      <c r="J52" s="7">
        <v>0</v>
      </c>
    </row>
    <row r="53" spans="1:10" x14ac:dyDescent="0.35">
      <c r="A53" s="7"/>
      <c r="B53" s="7">
        <v>8</v>
      </c>
      <c r="C53" s="7">
        <v>122</v>
      </c>
      <c r="D53" s="7">
        <v>0</v>
      </c>
      <c r="E53" s="7">
        <v>25</v>
      </c>
      <c r="F53" s="8">
        <v>0</v>
      </c>
      <c r="G53" s="7">
        <v>1</v>
      </c>
      <c r="H53" s="7">
        <v>0</v>
      </c>
      <c r="I53" s="7">
        <v>0</v>
      </c>
      <c r="J53" s="7">
        <v>0</v>
      </c>
    </row>
    <row r="54" spans="1:10" x14ac:dyDescent="0.35">
      <c r="A54" s="7"/>
      <c r="B54" s="7">
        <v>10</v>
      </c>
      <c r="C54" s="7">
        <v>97</v>
      </c>
      <c r="D54" s="7">
        <v>1</v>
      </c>
      <c r="E54" s="7">
        <v>10</v>
      </c>
      <c r="F54" s="8">
        <v>1.03E-2</v>
      </c>
      <c r="G54" s="7">
        <v>0.99</v>
      </c>
      <c r="H54" s="7">
        <v>0</v>
      </c>
      <c r="I54" s="7">
        <v>0.01</v>
      </c>
      <c r="J54" s="7">
        <v>0.10299999999999999</v>
      </c>
    </row>
    <row r="55" spans="1:10" x14ac:dyDescent="0.35">
      <c r="A55" s="7"/>
      <c r="B55" s="7">
        <v>12</v>
      </c>
      <c r="C55" s="7">
        <v>86</v>
      </c>
      <c r="D55" s="7">
        <v>4</v>
      </c>
      <c r="E55" s="7">
        <v>2</v>
      </c>
      <c r="F55" s="8">
        <v>5.6300000000000003E-2</v>
      </c>
      <c r="G55" s="7">
        <v>0.94399999999999995</v>
      </c>
      <c r="H55" s="7">
        <v>1E-3</v>
      </c>
      <c r="I55" s="7">
        <v>2.5000000000000001E-2</v>
      </c>
      <c r="J55" s="7">
        <v>0.65500000000000003</v>
      </c>
    </row>
    <row r="56" spans="1:10" x14ac:dyDescent="0.35">
      <c r="A56" s="7"/>
      <c r="B56" s="7">
        <v>14</v>
      </c>
      <c r="C56" s="7">
        <v>80</v>
      </c>
      <c r="D56" s="7">
        <v>5</v>
      </c>
      <c r="E56" s="7">
        <v>2</v>
      </c>
      <c r="F56" s="8">
        <v>0.1153</v>
      </c>
      <c r="G56" s="7">
        <v>0.88500000000000001</v>
      </c>
      <c r="H56" s="7">
        <v>1E-3</v>
      </c>
      <c r="I56" s="7">
        <v>3.4000000000000002E-2</v>
      </c>
      <c r="J56" s="7">
        <v>1.4810000000000001</v>
      </c>
    </row>
    <row r="57" spans="1:10" x14ac:dyDescent="0.35">
      <c r="A57" s="7"/>
      <c r="B57" s="7">
        <v>16</v>
      </c>
      <c r="C57" s="7">
        <v>73</v>
      </c>
      <c r="D57" s="7">
        <v>9</v>
      </c>
      <c r="E57" s="7">
        <v>1</v>
      </c>
      <c r="F57" s="8">
        <v>0.22439999999999999</v>
      </c>
      <c r="G57" s="7">
        <v>0.77600000000000002</v>
      </c>
      <c r="H57" s="7">
        <v>2E-3</v>
      </c>
      <c r="I57" s="7">
        <v>4.4999999999999998E-2</v>
      </c>
      <c r="J57" s="7">
        <v>3.226</v>
      </c>
    </row>
    <row r="58" spans="1:10" x14ac:dyDescent="0.35">
      <c r="A58" s="7"/>
      <c r="B58" s="7">
        <v>18</v>
      </c>
      <c r="C58" s="7">
        <v>63</v>
      </c>
      <c r="D58" s="7">
        <v>15</v>
      </c>
      <c r="E58" s="7">
        <v>0</v>
      </c>
      <c r="F58" s="8">
        <v>0.40910000000000002</v>
      </c>
      <c r="G58" s="7">
        <v>0.59099999999999997</v>
      </c>
      <c r="H58" s="7">
        <v>3.0000000000000001E-3</v>
      </c>
      <c r="I58" s="7">
        <v>5.3999999999999999E-2</v>
      </c>
      <c r="J58" s="7">
        <v>6.55</v>
      </c>
    </row>
    <row r="59" spans="1:10" x14ac:dyDescent="0.35">
      <c r="A59" s="7"/>
      <c r="B59" s="7">
        <v>20</v>
      </c>
      <c r="C59" s="7">
        <v>48</v>
      </c>
      <c r="D59" s="7">
        <v>20</v>
      </c>
      <c r="E59" s="7">
        <v>0</v>
      </c>
      <c r="F59" s="8">
        <v>0.65529999999999999</v>
      </c>
      <c r="G59" s="7">
        <v>0.34499999999999997</v>
      </c>
      <c r="H59" s="7">
        <v>3.0000000000000001E-3</v>
      </c>
      <c r="I59" s="7">
        <v>5.2999999999999999E-2</v>
      </c>
      <c r="J59" s="7">
        <v>11.475</v>
      </c>
    </row>
    <row r="60" spans="1:10" x14ac:dyDescent="0.35">
      <c r="A60" s="7"/>
      <c r="B60" s="7">
        <v>22</v>
      </c>
      <c r="C60" s="7">
        <v>28</v>
      </c>
      <c r="D60" s="7">
        <v>17</v>
      </c>
      <c r="E60" s="7">
        <v>0</v>
      </c>
      <c r="F60" s="8">
        <v>0.86460000000000004</v>
      </c>
      <c r="G60" s="7">
        <v>0.13500000000000001</v>
      </c>
      <c r="H60" s="7">
        <v>1E-3</v>
      </c>
      <c r="I60" s="7">
        <v>3.7999999999999999E-2</v>
      </c>
      <c r="J60" s="7">
        <v>16.079000000000001</v>
      </c>
    </row>
    <row r="61" spans="1:10" x14ac:dyDescent="0.35">
      <c r="A61" s="7"/>
      <c r="B61" s="7">
        <v>24</v>
      </c>
      <c r="C61" s="7">
        <v>11</v>
      </c>
      <c r="D61" s="7">
        <v>7</v>
      </c>
      <c r="E61" s="7">
        <v>0</v>
      </c>
      <c r="F61" s="8">
        <v>0.95079999999999998</v>
      </c>
      <c r="G61" s="7">
        <v>4.9000000000000002E-2</v>
      </c>
      <c r="H61" s="7">
        <v>1E-3</v>
      </c>
      <c r="I61" s="7">
        <v>2.4E-2</v>
      </c>
      <c r="J61" s="7">
        <v>18.148</v>
      </c>
    </row>
    <row r="62" spans="1:10" x14ac:dyDescent="0.35">
      <c r="A62" s="7"/>
      <c r="B62" s="7">
        <v>26</v>
      </c>
      <c r="C62" s="7">
        <v>4</v>
      </c>
      <c r="D62" s="7">
        <v>4</v>
      </c>
      <c r="E62" s="7">
        <v>0</v>
      </c>
      <c r="F62" s="8">
        <v>1</v>
      </c>
      <c r="G62" s="7">
        <v>0</v>
      </c>
      <c r="H62" s="7">
        <v>0</v>
      </c>
      <c r="I62" s="7">
        <v>0</v>
      </c>
      <c r="J62" s="7">
        <v>19.428000000000001</v>
      </c>
    </row>
    <row r="63" spans="1:10" x14ac:dyDescent="0.35">
      <c r="A63" s="7"/>
      <c r="B63" s="7"/>
      <c r="C63" s="7"/>
      <c r="D63" s="7"/>
      <c r="E63" s="7"/>
      <c r="F63" s="8"/>
      <c r="G63" s="7"/>
      <c r="H63" s="7"/>
      <c r="I63" s="7"/>
      <c r="J63" s="7"/>
    </row>
    <row r="64" spans="1:10" x14ac:dyDescent="0.35">
      <c r="A64" s="7"/>
      <c r="B64" s="7"/>
      <c r="C64" s="7"/>
      <c r="D64" s="7"/>
      <c r="E64" s="7"/>
      <c r="F64" s="8"/>
      <c r="G64" s="7"/>
      <c r="H64" s="7"/>
      <c r="I64" s="7"/>
      <c r="J64" s="7"/>
    </row>
    <row r="65" spans="1:10" x14ac:dyDescent="0.35">
      <c r="A65" s="7"/>
      <c r="B65" s="7"/>
      <c r="C65" s="7"/>
      <c r="D65" s="8"/>
      <c r="E65" s="7"/>
      <c r="F65" s="7"/>
      <c r="G65" s="7"/>
      <c r="H65" s="7"/>
      <c r="I65" s="7"/>
      <c r="J65" s="7"/>
    </row>
    <row r="66" spans="1:10" x14ac:dyDescent="0.35">
      <c r="A66" s="7"/>
      <c r="B66" s="7"/>
      <c r="C66" s="7"/>
      <c r="D66" s="8"/>
      <c r="E66" s="7"/>
      <c r="F66" s="7"/>
      <c r="G66" s="7"/>
      <c r="H66" s="7"/>
      <c r="I66" s="7"/>
      <c r="J66" s="7"/>
    </row>
    <row r="67" spans="1:10" x14ac:dyDescent="0.35">
      <c r="A67" s="7"/>
      <c r="B67" s="7"/>
      <c r="C67" s="7"/>
      <c r="D67" s="8"/>
      <c r="E67" s="7"/>
      <c r="F67" s="7"/>
      <c r="G67" s="7"/>
      <c r="H67" s="7"/>
      <c r="I67" s="7"/>
      <c r="J67" s="7"/>
    </row>
    <row r="68" spans="1:10" x14ac:dyDescent="0.35">
      <c r="A68" s="13" t="s">
        <v>296</v>
      </c>
      <c r="B68" s="7"/>
      <c r="C68" s="7"/>
      <c r="D68" s="8"/>
      <c r="E68" s="7"/>
      <c r="F68" s="7"/>
      <c r="G68" s="7"/>
      <c r="H68" s="7"/>
      <c r="I68" s="7"/>
      <c r="J68" s="7"/>
    </row>
    <row r="69" spans="1:10" ht="37.5" x14ac:dyDescent="0.35">
      <c r="A69" s="7"/>
      <c r="B69" s="7" t="s">
        <v>160</v>
      </c>
      <c r="C69" s="7" t="s">
        <v>161</v>
      </c>
      <c r="D69" s="7" t="s">
        <v>162</v>
      </c>
      <c r="E69" s="7" t="s">
        <v>163</v>
      </c>
      <c r="F69" s="7" t="s">
        <v>164</v>
      </c>
      <c r="G69" s="7" t="s">
        <v>165</v>
      </c>
      <c r="H69" s="7" t="s">
        <v>166</v>
      </c>
      <c r="I69" s="7" t="s">
        <v>167</v>
      </c>
      <c r="J69" s="7" t="s">
        <v>168</v>
      </c>
    </row>
    <row r="70" spans="1:10" x14ac:dyDescent="0.35">
      <c r="A70" s="7"/>
      <c r="B70" s="7">
        <v>0</v>
      </c>
      <c r="C70" s="7">
        <v>160</v>
      </c>
      <c r="D70" s="7">
        <v>0</v>
      </c>
      <c r="E70" s="7">
        <v>0</v>
      </c>
      <c r="F70" s="8">
        <v>0</v>
      </c>
      <c r="G70" s="7">
        <v>1</v>
      </c>
      <c r="H70" s="7">
        <v>0</v>
      </c>
      <c r="I70" s="7">
        <v>0</v>
      </c>
      <c r="J70" s="7">
        <v>0</v>
      </c>
    </row>
    <row r="71" spans="1:10" x14ac:dyDescent="0.35">
      <c r="A71" s="7"/>
      <c r="B71" s="7">
        <v>2</v>
      </c>
      <c r="C71" s="7">
        <v>160</v>
      </c>
      <c r="D71" s="7">
        <v>0</v>
      </c>
      <c r="E71" s="7">
        <v>0</v>
      </c>
      <c r="F71" s="8">
        <v>0</v>
      </c>
      <c r="G71" s="7">
        <v>1</v>
      </c>
      <c r="H71" s="7">
        <v>0</v>
      </c>
      <c r="I71" s="7">
        <v>0</v>
      </c>
      <c r="J71" s="7">
        <v>0</v>
      </c>
    </row>
    <row r="72" spans="1:10" x14ac:dyDescent="0.35">
      <c r="A72" s="7"/>
      <c r="B72" s="7">
        <v>4</v>
      </c>
      <c r="C72" s="7">
        <v>160</v>
      </c>
      <c r="D72" s="7">
        <v>0</v>
      </c>
      <c r="E72" s="7">
        <v>4</v>
      </c>
      <c r="F72" s="8">
        <v>0</v>
      </c>
      <c r="G72" s="7">
        <v>1</v>
      </c>
      <c r="H72" s="7">
        <v>0</v>
      </c>
      <c r="I72" s="7">
        <v>0</v>
      </c>
      <c r="J72" s="7">
        <v>0</v>
      </c>
    </row>
    <row r="73" spans="1:10" x14ac:dyDescent="0.35">
      <c r="A73" s="7"/>
      <c r="B73" s="7">
        <v>6</v>
      </c>
      <c r="C73" s="7">
        <v>156</v>
      </c>
      <c r="D73" s="7">
        <v>0</v>
      </c>
      <c r="E73" s="7">
        <v>4</v>
      </c>
      <c r="F73" s="8">
        <v>0</v>
      </c>
      <c r="G73" s="7">
        <v>1</v>
      </c>
      <c r="H73" s="7">
        <v>0</v>
      </c>
      <c r="I73" s="7">
        <v>0</v>
      </c>
      <c r="J73" s="7">
        <v>0</v>
      </c>
    </row>
    <row r="74" spans="1:10" x14ac:dyDescent="0.35">
      <c r="A74" s="7"/>
      <c r="B74" s="7">
        <v>8</v>
      </c>
      <c r="C74" s="7">
        <v>152</v>
      </c>
      <c r="D74" s="7">
        <v>1</v>
      </c>
      <c r="E74" s="7">
        <v>3</v>
      </c>
      <c r="F74" s="8">
        <v>6.6E-3</v>
      </c>
      <c r="G74" s="7">
        <v>0.99299999999999999</v>
      </c>
      <c r="H74" s="7">
        <v>0</v>
      </c>
      <c r="I74" s="7">
        <v>7.0000000000000001E-3</v>
      </c>
      <c r="J74" s="7">
        <v>5.2999999999999999E-2</v>
      </c>
    </row>
    <row r="75" spans="1:10" x14ac:dyDescent="0.35">
      <c r="A75" s="7"/>
      <c r="B75" s="7">
        <v>10</v>
      </c>
      <c r="C75" s="7">
        <v>148</v>
      </c>
      <c r="D75" s="7">
        <v>7</v>
      </c>
      <c r="E75" s="7">
        <v>0</v>
      </c>
      <c r="F75" s="8">
        <v>5.3600000000000002E-2</v>
      </c>
      <c r="G75" s="7">
        <v>0.94599999999999995</v>
      </c>
      <c r="H75" s="7">
        <v>0</v>
      </c>
      <c r="I75" s="7">
        <v>1.7999999999999999E-2</v>
      </c>
      <c r="J75" s="7">
        <v>0.52200000000000002</v>
      </c>
    </row>
    <row r="76" spans="1:10" x14ac:dyDescent="0.35">
      <c r="A76" s="7"/>
      <c r="B76" s="7">
        <v>12</v>
      </c>
      <c r="C76" s="7">
        <v>141</v>
      </c>
      <c r="D76" s="7">
        <v>8</v>
      </c>
      <c r="E76" s="7">
        <v>0</v>
      </c>
      <c r="F76" s="8">
        <v>0.10730000000000001</v>
      </c>
      <c r="G76" s="7">
        <v>0.89300000000000002</v>
      </c>
      <c r="H76" s="7">
        <v>1E-3</v>
      </c>
      <c r="I76" s="7">
        <v>2.5000000000000001E-2</v>
      </c>
      <c r="J76" s="7">
        <v>1.167</v>
      </c>
    </row>
    <row r="77" spans="1:10" x14ac:dyDescent="0.35">
      <c r="A77" s="7"/>
      <c r="B77" s="7">
        <v>14</v>
      </c>
      <c r="C77" s="7">
        <v>133</v>
      </c>
      <c r="D77" s="7">
        <v>3</v>
      </c>
      <c r="E77" s="7">
        <v>0</v>
      </c>
      <c r="F77" s="8">
        <v>0.12740000000000001</v>
      </c>
      <c r="G77" s="7">
        <v>0.873</v>
      </c>
      <c r="H77" s="7">
        <v>1E-3</v>
      </c>
      <c r="I77" s="7">
        <v>2.7E-2</v>
      </c>
      <c r="J77" s="7">
        <v>1.4490000000000001</v>
      </c>
    </row>
    <row r="78" spans="1:10" x14ac:dyDescent="0.35">
      <c r="A78" s="7"/>
      <c r="B78" s="7">
        <v>16</v>
      </c>
      <c r="C78" s="7">
        <v>130</v>
      </c>
      <c r="D78" s="7">
        <v>4</v>
      </c>
      <c r="E78" s="7">
        <v>0</v>
      </c>
      <c r="F78" s="8">
        <v>0.1542</v>
      </c>
      <c r="G78" s="7">
        <v>0.84599999999999997</v>
      </c>
      <c r="H78" s="7">
        <v>1E-3</v>
      </c>
      <c r="I78" s="7">
        <v>0.03</v>
      </c>
      <c r="J78" s="7">
        <v>1.8779999999999999</v>
      </c>
    </row>
    <row r="79" spans="1:10" x14ac:dyDescent="0.35">
      <c r="A79" s="7"/>
      <c r="B79" s="7">
        <v>18</v>
      </c>
      <c r="C79" s="7">
        <v>126</v>
      </c>
      <c r="D79" s="7">
        <v>2</v>
      </c>
      <c r="E79" s="7">
        <v>1</v>
      </c>
      <c r="F79" s="8">
        <v>0.16769999999999999</v>
      </c>
      <c r="G79" s="7">
        <v>0.83199999999999996</v>
      </c>
      <c r="H79" s="7">
        <v>1E-3</v>
      </c>
      <c r="I79" s="7">
        <v>3.1E-2</v>
      </c>
      <c r="J79" s="7">
        <v>2.12</v>
      </c>
    </row>
    <row r="80" spans="1:10" x14ac:dyDescent="0.35">
      <c r="A80" s="7"/>
      <c r="B80" s="7">
        <v>20</v>
      </c>
      <c r="C80" s="7">
        <v>123</v>
      </c>
      <c r="D80" s="7">
        <v>4</v>
      </c>
      <c r="E80" s="7">
        <v>0</v>
      </c>
      <c r="F80" s="8">
        <v>0.19470000000000001</v>
      </c>
      <c r="G80" s="7">
        <v>0.80500000000000005</v>
      </c>
      <c r="H80" s="7">
        <v>1E-3</v>
      </c>
      <c r="I80" s="7">
        <v>3.2000000000000001E-2</v>
      </c>
      <c r="J80" s="7">
        <v>2.661</v>
      </c>
    </row>
    <row r="81" spans="1:10" x14ac:dyDescent="0.35">
      <c r="A81" s="7"/>
      <c r="B81" s="7">
        <v>22</v>
      </c>
      <c r="C81" s="7">
        <v>119</v>
      </c>
      <c r="D81" s="7">
        <v>6</v>
      </c>
      <c r="E81" s="7">
        <v>0</v>
      </c>
      <c r="F81" s="8">
        <v>0.23530000000000001</v>
      </c>
      <c r="G81" s="7">
        <v>0.76500000000000001</v>
      </c>
      <c r="H81" s="7">
        <v>1E-3</v>
      </c>
      <c r="I81" s="7">
        <v>3.5000000000000003E-2</v>
      </c>
      <c r="J81" s="7">
        <v>3.5550000000000002</v>
      </c>
    </row>
    <row r="82" spans="1:10" x14ac:dyDescent="0.35">
      <c r="A82" s="7"/>
      <c r="B82" s="7">
        <v>24</v>
      </c>
      <c r="C82" s="7">
        <v>113</v>
      </c>
      <c r="D82" s="7">
        <v>5</v>
      </c>
      <c r="E82" s="7">
        <v>0</v>
      </c>
      <c r="F82" s="8">
        <v>0.26919999999999999</v>
      </c>
      <c r="G82" s="7">
        <v>0.73099999999999998</v>
      </c>
      <c r="H82" s="7">
        <v>1E-3</v>
      </c>
      <c r="I82" s="7">
        <v>3.5999999999999997E-2</v>
      </c>
      <c r="J82" s="7">
        <v>4.367</v>
      </c>
    </row>
    <row r="83" spans="1:10" x14ac:dyDescent="0.35">
      <c r="A83" s="7"/>
      <c r="B83" s="7">
        <v>26</v>
      </c>
      <c r="C83" s="7">
        <v>108</v>
      </c>
      <c r="D83" s="7">
        <v>9</v>
      </c>
      <c r="E83" s="7">
        <v>0</v>
      </c>
      <c r="F83" s="8">
        <v>0.3301</v>
      </c>
      <c r="G83" s="7">
        <v>0.67</v>
      </c>
      <c r="H83" s="7">
        <v>1E-3</v>
      </c>
      <c r="I83" s="7">
        <v>3.9E-2</v>
      </c>
      <c r="J83" s="7">
        <v>5.95</v>
      </c>
    </row>
    <row r="84" spans="1:10" x14ac:dyDescent="0.35">
      <c r="A84" s="7"/>
      <c r="B84" s="7">
        <v>28</v>
      </c>
      <c r="C84" s="7">
        <v>99</v>
      </c>
      <c r="D84" s="7">
        <v>7</v>
      </c>
      <c r="E84" s="7">
        <v>0</v>
      </c>
      <c r="F84" s="8">
        <v>0.37740000000000001</v>
      </c>
      <c r="G84" s="7">
        <v>0.623</v>
      </c>
      <c r="H84" s="7">
        <v>2E-3</v>
      </c>
      <c r="I84" s="7">
        <v>0.04</v>
      </c>
      <c r="J84" s="7">
        <v>7.2759999999999998</v>
      </c>
    </row>
    <row r="85" spans="1:10" x14ac:dyDescent="0.35">
      <c r="A85" s="7"/>
      <c r="B85" s="7">
        <v>30</v>
      </c>
      <c r="C85" s="7">
        <v>92</v>
      </c>
      <c r="D85" s="7">
        <v>8</v>
      </c>
      <c r="E85" s="7">
        <v>0</v>
      </c>
      <c r="F85" s="8">
        <v>0.43159999999999998</v>
      </c>
      <c r="G85" s="7">
        <v>0.56799999999999995</v>
      </c>
      <c r="H85" s="7">
        <v>2E-3</v>
      </c>
      <c r="I85" s="7">
        <v>4.1000000000000002E-2</v>
      </c>
      <c r="J85" s="7">
        <v>8.9</v>
      </c>
    </row>
    <row r="86" spans="1:10" x14ac:dyDescent="0.35">
      <c r="B86" s="7">
        <v>32</v>
      </c>
      <c r="C86" s="7">
        <v>84</v>
      </c>
      <c r="D86" s="7">
        <v>7</v>
      </c>
      <c r="E86" s="7">
        <v>0</v>
      </c>
      <c r="F86" s="8">
        <v>0.47899999999999998</v>
      </c>
      <c r="G86" s="7">
        <v>0.52100000000000002</v>
      </c>
      <c r="H86" s="7">
        <v>2E-3</v>
      </c>
      <c r="I86" s="7">
        <v>4.1000000000000002E-2</v>
      </c>
      <c r="J86" s="7">
        <v>10.416</v>
      </c>
    </row>
    <row r="87" spans="1:10" x14ac:dyDescent="0.35">
      <c r="B87" s="7">
        <v>34</v>
      </c>
      <c r="C87" s="7">
        <v>77</v>
      </c>
      <c r="D87" s="7">
        <v>5</v>
      </c>
      <c r="E87" s="7">
        <v>0</v>
      </c>
      <c r="F87" s="8">
        <v>0.51280000000000003</v>
      </c>
      <c r="G87" s="7">
        <v>0.48699999999999999</v>
      </c>
      <c r="H87" s="7">
        <v>2E-3</v>
      </c>
      <c r="I87" s="7">
        <v>4.1000000000000002E-2</v>
      </c>
      <c r="J87" s="7">
        <v>11.567</v>
      </c>
    </row>
    <row r="88" spans="1:10" x14ac:dyDescent="0.35">
      <c r="B88" s="7">
        <v>36</v>
      </c>
      <c r="C88" s="7">
        <v>72</v>
      </c>
      <c r="D88" s="7">
        <v>4</v>
      </c>
      <c r="E88" s="7">
        <v>0</v>
      </c>
      <c r="F88" s="8">
        <v>0.53990000000000005</v>
      </c>
      <c r="G88" s="7">
        <v>0.46</v>
      </c>
      <c r="H88" s="7">
        <v>2E-3</v>
      </c>
      <c r="I88" s="7">
        <v>4.1000000000000002E-2</v>
      </c>
      <c r="J88" s="7">
        <v>12.541</v>
      </c>
    </row>
    <row r="89" spans="1:10" x14ac:dyDescent="0.35">
      <c r="B89" s="7">
        <v>38</v>
      </c>
      <c r="C89" s="7">
        <v>68</v>
      </c>
      <c r="D89" s="7">
        <v>2</v>
      </c>
      <c r="E89" s="7">
        <v>0</v>
      </c>
      <c r="F89" s="8">
        <v>0.5534</v>
      </c>
      <c r="G89" s="7">
        <v>0.44700000000000001</v>
      </c>
      <c r="H89" s="7">
        <v>2E-3</v>
      </c>
      <c r="I89" s="7">
        <v>4.1000000000000002E-2</v>
      </c>
      <c r="J89" s="7">
        <v>13.055</v>
      </c>
    </row>
    <row r="90" spans="1:10" x14ac:dyDescent="0.35">
      <c r="B90" s="7">
        <v>40</v>
      </c>
      <c r="C90" s="7">
        <v>66</v>
      </c>
      <c r="D90" s="7">
        <v>1</v>
      </c>
      <c r="E90" s="7">
        <v>0</v>
      </c>
      <c r="F90" s="8">
        <v>0.56020000000000003</v>
      </c>
      <c r="G90" s="7">
        <v>0.44</v>
      </c>
      <c r="H90" s="7">
        <v>2E-3</v>
      </c>
      <c r="I90" s="7">
        <v>4.1000000000000002E-2</v>
      </c>
      <c r="J90" s="7">
        <v>13.326000000000001</v>
      </c>
    </row>
    <row r="91" spans="1:10" x14ac:dyDescent="0.35">
      <c r="B91" s="7">
        <v>42</v>
      </c>
      <c r="C91" s="7">
        <v>65</v>
      </c>
      <c r="D91" s="7">
        <v>5</v>
      </c>
      <c r="E91" s="7">
        <v>0</v>
      </c>
      <c r="F91" s="8">
        <v>0.59399999999999997</v>
      </c>
      <c r="G91" s="7">
        <v>0.40600000000000003</v>
      </c>
      <c r="H91" s="7">
        <v>2E-3</v>
      </c>
      <c r="I91" s="7">
        <v>0.04</v>
      </c>
      <c r="J91" s="7">
        <v>14.747</v>
      </c>
    </row>
    <row r="92" spans="1:10" x14ac:dyDescent="0.35">
      <c r="B92" s="7">
        <v>45</v>
      </c>
      <c r="C92" s="7">
        <v>60</v>
      </c>
      <c r="D92" s="7">
        <v>6</v>
      </c>
      <c r="E92" s="7">
        <v>0</v>
      </c>
      <c r="F92" s="8">
        <v>0.63460000000000005</v>
      </c>
      <c r="G92" s="7">
        <v>0.36499999999999999</v>
      </c>
      <c r="H92" s="7">
        <v>2E-3</v>
      </c>
      <c r="I92" s="7">
        <v>0.04</v>
      </c>
      <c r="J92" s="7">
        <v>16.574000000000002</v>
      </c>
    </row>
    <row r="93" spans="1:10" x14ac:dyDescent="0.35">
      <c r="B93" s="7">
        <v>48</v>
      </c>
      <c r="C93" s="7">
        <v>54</v>
      </c>
      <c r="D93" s="7">
        <v>13</v>
      </c>
      <c r="E93" s="7">
        <v>1</v>
      </c>
      <c r="F93" s="8">
        <v>0.72260000000000002</v>
      </c>
      <c r="G93" s="7">
        <v>0.27700000000000002</v>
      </c>
      <c r="H93" s="7">
        <v>1E-3</v>
      </c>
      <c r="I93" s="7">
        <v>3.6999999999999998E-2</v>
      </c>
      <c r="J93" s="7">
        <v>20.797000000000001</v>
      </c>
    </row>
    <row r="94" spans="1:10" x14ac:dyDescent="0.35">
      <c r="B94" s="7">
        <v>51</v>
      </c>
      <c r="C94" s="7">
        <v>40</v>
      </c>
      <c r="D94" s="7">
        <v>17</v>
      </c>
      <c r="E94" s="7">
        <v>0</v>
      </c>
      <c r="F94" s="8">
        <v>0.84050000000000002</v>
      </c>
      <c r="G94" s="7">
        <v>0.16</v>
      </c>
      <c r="H94" s="7">
        <v>1E-3</v>
      </c>
      <c r="I94" s="7">
        <v>0.03</v>
      </c>
      <c r="J94" s="7">
        <v>26.81</v>
      </c>
    </row>
    <row r="95" spans="1:10" x14ac:dyDescent="0.35">
      <c r="B95" s="7">
        <v>54</v>
      </c>
      <c r="C95" s="7">
        <v>23</v>
      </c>
      <c r="D95" s="7">
        <v>11</v>
      </c>
      <c r="E95" s="7">
        <v>0</v>
      </c>
      <c r="F95" s="8">
        <v>0.91679999999999995</v>
      </c>
      <c r="G95" s="7">
        <v>8.3000000000000004E-2</v>
      </c>
      <c r="H95" s="7">
        <v>1E-3</v>
      </c>
      <c r="I95" s="7">
        <v>2.3E-2</v>
      </c>
      <c r="J95" s="7">
        <v>30.93</v>
      </c>
    </row>
    <row r="96" spans="1:10" x14ac:dyDescent="0.35">
      <c r="B96" s="7">
        <v>57</v>
      </c>
      <c r="C96" s="7">
        <v>12</v>
      </c>
      <c r="D96" s="7">
        <v>8</v>
      </c>
      <c r="E96" s="7">
        <v>0</v>
      </c>
      <c r="F96" s="8">
        <v>0.97230000000000005</v>
      </c>
      <c r="G96" s="7">
        <v>2.8000000000000001E-2</v>
      </c>
      <c r="H96" s="7">
        <v>0</v>
      </c>
      <c r="I96" s="7">
        <v>1.4E-2</v>
      </c>
      <c r="J96" s="7">
        <v>34.093000000000004</v>
      </c>
    </row>
    <row r="97" spans="1:10" x14ac:dyDescent="0.35">
      <c r="B97" s="7">
        <v>60</v>
      </c>
      <c r="C97" s="7">
        <v>4</v>
      </c>
      <c r="D97" s="7">
        <v>4</v>
      </c>
      <c r="E97" s="7">
        <v>0</v>
      </c>
      <c r="F97" s="8">
        <v>1</v>
      </c>
      <c r="G97" s="7">
        <v>0</v>
      </c>
      <c r="H97" s="7">
        <v>0</v>
      </c>
      <c r="I97" s="7">
        <v>0</v>
      </c>
      <c r="J97" s="7">
        <v>35.758000000000003</v>
      </c>
    </row>
    <row r="102" spans="1:10" x14ac:dyDescent="0.35">
      <c r="A102" t="s">
        <v>297</v>
      </c>
      <c r="C102" s="7"/>
      <c r="D102" s="8"/>
      <c r="E102" s="7"/>
      <c r="F102" s="7"/>
      <c r="G102" s="7"/>
      <c r="H102" s="7"/>
      <c r="I102" s="7"/>
      <c r="J102" s="7"/>
    </row>
    <row r="103" spans="1:10" ht="37.5" x14ac:dyDescent="0.35">
      <c r="A103" s="7"/>
      <c r="B103" s="7" t="s">
        <v>160</v>
      </c>
      <c r="C103" s="7" t="s">
        <v>161</v>
      </c>
      <c r="D103" s="7" t="s">
        <v>162</v>
      </c>
      <c r="E103" s="7" t="s">
        <v>163</v>
      </c>
      <c r="F103" s="7" t="s">
        <v>164</v>
      </c>
      <c r="G103" s="7" t="s">
        <v>165</v>
      </c>
      <c r="H103" s="7" t="s">
        <v>166</v>
      </c>
      <c r="I103" s="7" t="s">
        <v>167</v>
      </c>
      <c r="J103" s="7" t="s">
        <v>168</v>
      </c>
    </row>
    <row r="104" spans="1:10" x14ac:dyDescent="0.35">
      <c r="A104" s="7"/>
      <c r="B104" s="7">
        <v>0</v>
      </c>
      <c r="C104" s="7">
        <v>160</v>
      </c>
      <c r="D104" s="7">
        <v>0</v>
      </c>
      <c r="E104" s="7">
        <v>0</v>
      </c>
      <c r="F104" s="8">
        <v>0</v>
      </c>
      <c r="G104" s="7">
        <v>1</v>
      </c>
      <c r="H104" s="7">
        <v>0</v>
      </c>
      <c r="I104" s="7">
        <v>0</v>
      </c>
      <c r="J104" s="7">
        <v>0</v>
      </c>
    </row>
    <row r="105" spans="1:10" x14ac:dyDescent="0.35">
      <c r="A105" s="7"/>
      <c r="B105" s="7">
        <v>2</v>
      </c>
      <c r="C105" s="7">
        <v>160</v>
      </c>
      <c r="D105" s="7">
        <v>0</v>
      </c>
      <c r="E105" s="7">
        <v>0</v>
      </c>
      <c r="F105" s="8">
        <v>0</v>
      </c>
      <c r="G105" s="7">
        <v>1</v>
      </c>
      <c r="H105" s="7">
        <v>0</v>
      </c>
      <c r="I105" s="7">
        <v>0</v>
      </c>
      <c r="J105" s="7">
        <v>0</v>
      </c>
    </row>
    <row r="106" spans="1:10" x14ac:dyDescent="0.35">
      <c r="A106" s="7"/>
      <c r="B106" s="7">
        <v>4</v>
      </c>
      <c r="C106" s="7">
        <v>160</v>
      </c>
      <c r="D106" s="7">
        <v>0</v>
      </c>
      <c r="E106" s="7">
        <v>25</v>
      </c>
      <c r="F106" s="8">
        <v>0</v>
      </c>
      <c r="G106" s="7">
        <v>1</v>
      </c>
      <c r="H106" s="7">
        <v>0</v>
      </c>
      <c r="I106" s="7">
        <v>0</v>
      </c>
      <c r="J106" s="7">
        <v>0</v>
      </c>
    </row>
    <row r="107" spans="1:10" x14ac:dyDescent="0.35">
      <c r="A107" s="7"/>
      <c r="B107" s="7">
        <v>6</v>
      </c>
      <c r="C107" s="7">
        <v>135</v>
      </c>
      <c r="D107" s="7">
        <v>0</v>
      </c>
      <c r="E107" s="7">
        <v>12</v>
      </c>
      <c r="F107" s="8">
        <v>0</v>
      </c>
      <c r="G107" s="7">
        <v>1</v>
      </c>
      <c r="H107" s="7">
        <v>0</v>
      </c>
      <c r="I107" s="7">
        <v>0</v>
      </c>
      <c r="J107" s="7">
        <v>0</v>
      </c>
    </row>
    <row r="108" spans="1:10" x14ac:dyDescent="0.35">
      <c r="A108" s="7"/>
      <c r="B108" s="7">
        <v>8</v>
      </c>
      <c r="C108" s="7">
        <v>123</v>
      </c>
      <c r="D108" s="7">
        <v>0</v>
      </c>
      <c r="E108" s="7">
        <v>5</v>
      </c>
      <c r="F108" s="8">
        <v>0</v>
      </c>
      <c r="G108" s="7">
        <v>1</v>
      </c>
      <c r="H108" s="7">
        <v>0</v>
      </c>
      <c r="I108" s="7">
        <v>0</v>
      </c>
      <c r="J108" s="7">
        <v>0</v>
      </c>
    </row>
    <row r="109" spans="1:10" x14ac:dyDescent="0.35">
      <c r="A109" s="7"/>
      <c r="B109" s="7">
        <v>10</v>
      </c>
      <c r="C109" s="7">
        <v>118</v>
      </c>
      <c r="D109" s="7">
        <v>0</v>
      </c>
      <c r="E109" s="7">
        <v>6</v>
      </c>
      <c r="F109" s="8">
        <v>0</v>
      </c>
      <c r="G109" s="7">
        <v>1</v>
      </c>
      <c r="H109" s="7">
        <v>0</v>
      </c>
      <c r="I109" s="7">
        <v>0</v>
      </c>
      <c r="J109" s="7">
        <v>0</v>
      </c>
    </row>
    <row r="110" spans="1:10" x14ac:dyDescent="0.35">
      <c r="A110" s="7"/>
      <c r="B110" s="7">
        <v>12</v>
      </c>
      <c r="C110" s="7">
        <v>112</v>
      </c>
      <c r="D110" s="7">
        <v>4</v>
      </c>
      <c r="E110" s="7">
        <v>3</v>
      </c>
      <c r="F110" s="8">
        <v>3.5700000000000003E-2</v>
      </c>
      <c r="G110" s="7">
        <v>0.96399999999999997</v>
      </c>
      <c r="H110" s="7">
        <v>0</v>
      </c>
      <c r="I110" s="7">
        <v>1.7999999999999999E-2</v>
      </c>
      <c r="J110" s="7">
        <v>0.42899999999999999</v>
      </c>
    </row>
    <row r="111" spans="1:10" x14ac:dyDescent="0.35">
      <c r="A111" s="7"/>
      <c r="B111" s="7">
        <v>14</v>
      </c>
      <c r="C111" s="7">
        <v>105</v>
      </c>
      <c r="D111" s="7">
        <v>7</v>
      </c>
      <c r="E111" s="7">
        <v>0</v>
      </c>
      <c r="F111" s="8">
        <v>0.1</v>
      </c>
      <c r="G111" s="7">
        <v>0.9</v>
      </c>
      <c r="H111" s="7">
        <v>1E-3</v>
      </c>
      <c r="I111" s="7">
        <v>2.9000000000000001E-2</v>
      </c>
      <c r="J111" s="7">
        <v>1.329</v>
      </c>
    </row>
    <row r="112" spans="1:10" x14ac:dyDescent="0.35">
      <c r="A112" s="7"/>
      <c r="B112" s="7">
        <v>16</v>
      </c>
      <c r="C112" s="7">
        <v>98</v>
      </c>
      <c r="D112" s="7">
        <v>7</v>
      </c>
      <c r="E112" s="7">
        <v>2</v>
      </c>
      <c r="F112" s="8">
        <v>0.1643</v>
      </c>
      <c r="G112" s="7">
        <v>0.83599999999999997</v>
      </c>
      <c r="H112" s="7">
        <v>1E-3</v>
      </c>
      <c r="I112" s="7">
        <v>3.5000000000000003E-2</v>
      </c>
      <c r="J112" s="7">
        <v>2.3570000000000002</v>
      </c>
    </row>
    <row r="113" spans="1:10" x14ac:dyDescent="0.35">
      <c r="A113" s="7"/>
      <c r="B113" s="7">
        <v>18</v>
      </c>
      <c r="C113" s="7">
        <v>89</v>
      </c>
      <c r="D113" s="7">
        <v>7</v>
      </c>
      <c r="E113" s="7">
        <v>2</v>
      </c>
      <c r="F113" s="8">
        <v>0.23</v>
      </c>
      <c r="G113" s="7">
        <v>0.77</v>
      </c>
      <c r="H113" s="7">
        <v>2E-3</v>
      </c>
      <c r="I113" s="7">
        <v>0.04</v>
      </c>
      <c r="J113" s="7">
        <v>3.54</v>
      </c>
    </row>
    <row r="114" spans="1:10" x14ac:dyDescent="0.35">
      <c r="A114" s="7"/>
      <c r="B114" s="7">
        <v>20</v>
      </c>
      <c r="C114" s="7">
        <v>80</v>
      </c>
      <c r="D114" s="7">
        <v>13</v>
      </c>
      <c r="E114" s="7">
        <v>1</v>
      </c>
      <c r="F114" s="8">
        <v>0.35510000000000003</v>
      </c>
      <c r="G114" s="7">
        <v>0.64500000000000002</v>
      </c>
      <c r="H114" s="7">
        <v>2E-3</v>
      </c>
      <c r="I114" s="7">
        <v>4.5999999999999999E-2</v>
      </c>
      <c r="J114" s="7">
        <v>6.0430000000000001</v>
      </c>
    </row>
    <row r="115" spans="1:10" x14ac:dyDescent="0.35">
      <c r="A115" s="7"/>
      <c r="B115" s="7">
        <v>22</v>
      </c>
      <c r="C115" s="7">
        <v>66</v>
      </c>
      <c r="D115" s="7">
        <v>11</v>
      </c>
      <c r="E115" s="7">
        <v>0</v>
      </c>
      <c r="F115" s="8">
        <v>0.46260000000000001</v>
      </c>
      <c r="G115" s="7">
        <v>0.53700000000000003</v>
      </c>
      <c r="H115" s="7">
        <v>2E-3</v>
      </c>
      <c r="I115" s="7">
        <v>4.9000000000000002E-2</v>
      </c>
      <c r="J115" s="7">
        <v>8.407</v>
      </c>
    </row>
    <row r="116" spans="1:10" x14ac:dyDescent="0.35">
      <c r="A116" s="7"/>
      <c r="B116" s="7">
        <v>24</v>
      </c>
      <c r="C116" s="7">
        <v>55</v>
      </c>
      <c r="D116" s="7">
        <v>10</v>
      </c>
      <c r="E116" s="7">
        <v>0</v>
      </c>
      <c r="F116" s="8">
        <v>0.56030000000000002</v>
      </c>
      <c r="G116" s="7">
        <v>0.44</v>
      </c>
      <c r="H116" s="7">
        <v>2E-3</v>
      </c>
      <c r="I116" s="7">
        <v>4.9000000000000002E-2</v>
      </c>
      <c r="J116" s="7">
        <v>10.752000000000001</v>
      </c>
    </row>
    <row r="117" spans="1:10" x14ac:dyDescent="0.35">
      <c r="A117" s="7"/>
      <c r="B117" s="7">
        <v>26</v>
      </c>
      <c r="C117" s="7">
        <v>45</v>
      </c>
      <c r="D117" s="7">
        <v>10</v>
      </c>
      <c r="E117" s="7">
        <v>0</v>
      </c>
      <c r="F117" s="8">
        <v>0.65800000000000003</v>
      </c>
      <c r="G117" s="7">
        <v>0.34200000000000003</v>
      </c>
      <c r="H117" s="7">
        <v>2E-3</v>
      </c>
      <c r="I117" s="7">
        <v>4.7E-2</v>
      </c>
      <c r="J117" s="7">
        <v>13.292999999999999</v>
      </c>
    </row>
    <row r="118" spans="1:10" x14ac:dyDescent="0.35">
      <c r="A118" s="7"/>
      <c r="B118" s="7">
        <v>28</v>
      </c>
      <c r="C118" s="7">
        <v>35</v>
      </c>
      <c r="D118" s="7">
        <v>11</v>
      </c>
      <c r="E118" s="7">
        <v>0</v>
      </c>
      <c r="F118" s="8">
        <v>0.76549999999999996</v>
      </c>
      <c r="G118" s="7">
        <v>0.23400000000000001</v>
      </c>
      <c r="H118" s="7">
        <v>2E-3</v>
      </c>
      <c r="I118" s="7">
        <v>4.2000000000000003E-2</v>
      </c>
      <c r="J118" s="7">
        <v>16.302</v>
      </c>
    </row>
    <row r="119" spans="1:10" x14ac:dyDescent="0.35">
      <c r="A119" s="7"/>
      <c r="B119" s="7">
        <v>30</v>
      </c>
      <c r="C119" s="7">
        <v>24</v>
      </c>
      <c r="D119" s="7">
        <v>12</v>
      </c>
      <c r="E119" s="7">
        <v>0</v>
      </c>
      <c r="F119" s="8">
        <v>0.88280000000000003</v>
      </c>
      <c r="G119" s="7">
        <v>0.11700000000000001</v>
      </c>
      <c r="H119" s="7">
        <v>1E-3</v>
      </c>
      <c r="I119" s="7">
        <v>3.2000000000000001E-2</v>
      </c>
      <c r="J119" s="7">
        <v>19.818999999999999</v>
      </c>
    </row>
    <row r="120" spans="1:10" x14ac:dyDescent="0.35">
      <c r="A120" s="7"/>
      <c r="B120" s="7">
        <v>32</v>
      </c>
      <c r="C120" s="7">
        <v>12</v>
      </c>
      <c r="D120" s="7">
        <v>7</v>
      </c>
      <c r="E120" s="7">
        <v>0</v>
      </c>
      <c r="F120" s="8">
        <v>0.95109999999999995</v>
      </c>
      <c r="G120" s="7">
        <v>4.9000000000000002E-2</v>
      </c>
      <c r="H120" s="7">
        <v>0</v>
      </c>
      <c r="I120" s="7">
        <v>2.1000000000000001E-2</v>
      </c>
      <c r="J120" s="7">
        <v>22.007999999999999</v>
      </c>
    </row>
    <row r="121" spans="1:10" x14ac:dyDescent="0.35">
      <c r="A121" s="7"/>
      <c r="B121" s="7">
        <v>34</v>
      </c>
      <c r="C121" s="7">
        <v>5</v>
      </c>
      <c r="D121" s="7">
        <v>2</v>
      </c>
      <c r="E121" s="7">
        <v>0</v>
      </c>
      <c r="F121" s="8">
        <v>0.97070000000000001</v>
      </c>
      <c r="G121" s="7">
        <v>2.9000000000000001E-2</v>
      </c>
      <c r="H121" s="7">
        <v>0</v>
      </c>
      <c r="I121" s="7">
        <v>1.7000000000000001E-2</v>
      </c>
      <c r="J121" s="7">
        <v>22.672000000000001</v>
      </c>
    </row>
    <row r="122" spans="1:10" x14ac:dyDescent="0.35">
      <c r="A122" s="7"/>
      <c r="B122" s="7">
        <v>36</v>
      </c>
      <c r="C122" s="7">
        <v>3</v>
      </c>
      <c r="D122" s="7">
        <v>2</v>
      </c>
      <c r="E122" s="7">
        <v>1</v>
      </c>
      <c r="F122" s="8">
        <v>0.99019999999999997</v>
      </c>
      <c r="G122" s="7">
        <v>0.01</v>
      </c>
      <c r="H122" s="7">
        <v>0</v>
      </c>
      <c r="I122" s="7">
        <v>0.01</v>
      </c>
      <c r="J122" s="7">
        <v>23.376000000000001</v>
      </c>
    </row>
  </sheetData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V82"/>
  <sheetViews>
    <sheetView zoomScale="70" zoomScaleNormal="70" workbookViewId="0">
      <selection activeCell="K6" sqref="K6"/>
    </sheetView>
  </sheetViews>
  <sheetFormatPr defaultRowHeight="14.5" x14ac:dyDescent="0.35"/>
  <sheetData>
    <row r="3" spans="1:22" x14ac:dyDescent="0.35">
      <c r="A3" s="6" t="s">
        <v>155</v>
      </c>
      <c r="M3" s="6" t="s">
        <v>158</v>
      </c>
    </row>
    <row r="5" spans="1:22" x14ac:dyDescent="0.35">
      <c r="A5" s="13" t="s">
        <v>298</v>
      </c>
      <c r="B5" s="7"/>
      <c r="C5" s="7"/>
      <c r="D5" s="7"/>
      <c r="E5" s="8"/>
      <c r="F5" s="7"/>
      <c r="G5" s="7"/>
      <c r="H5" s="7"/>
      <c r="I5" s="7"/>
      <c r="J5" s="7"/>
      <c r="M5" s="13" t="s">
        <v>302</v>
      </c>
      <c r="N5" s="7"/>
      <c r="O5" s="7"/>
      <c r="P5" s="7"/>
      <c r="Q5" s="8"/>
      <c r="R5" s="7"/>
      <c r="S5" s="7"/>
      <c r="T5" s="7"/>
      <c r="U5" s="7"/>
      <c r="V5" s="7"/>
    </row>
    <row r="6" spans="1:22" ht="37.5" x14ac:dyDescent="0.35">
      <c r="A6" s="7"/>
      <c r="B6" s="7" t="s">
        <v>160</v>
      </c>
      <c r="C6" s="7" t="s">
        <v>161</v>
      </c>
      <c r="D6" s="7" t="s">
        <v>162</v>
      </c>
      <c r="E6" s="7" t="s">
        <v>163</v>
      </c>
      <c r="F6" s="7" t="s">
        <v>164</v>
      </c>
      <c r="G6" s="7" t="s">
        <v>165</v>
      </c>
      <c r="H6" s="7" t="s">
        <v>166</v>
      </c>
      <c r="I6" s="7" t="s">
        <v>167</v>
      </c>
      <c r="J6" s="7" t="s">
        <v>168</v>
      </c>
      <c r="M6" s="7"/>
      <c r="N6" s="7" t="s">
        <v>160</v>
      </c>
      <c r="O6" s="7" t="s">
        <v>161</v>
      </c>
      <c r="P6" s="7" t="s">
        <v>162</v>
      </c>
      <c r="Q6" s="7" t="s">
        <v>163</v>
      </c>
      <c r="R6" s="7" t="s">
        <v>164</v>
      </c>
      <c r="S6" s="7" t="s">
        <v>165</v>
      </c>
      <c r="T6" s="7" t="s">
        <v>166</v>
      </c>
      <c r="U6" s="7" t="s">
        <v>167</v>
      </c>
      <c r="V6" s="7" t="s">
        <v>168</v>
      </c>
    </row>
    <row r="7" spans="1:22" x14ac:dyDescent="0.35">
      <c r="A7" s="7"/>
      <c r="B7" s="7">
        <v>0</v>
      </c>
      <c r="C7" s="7">
        <v>160</v>
      </c>
      <c r="D7" s="7">
        <v>0</v>
      </c>
      <c r="E7" s="7">
        <v>0</v>
      </c>
      <c r="F7" s="8">
        <v>0</v>
      </c>
      <c r="G7" s="7">
        <v>1</v>
      </c>
      <c r="H7" s="7">
        <v>0</v>
      </c>
      <c r="I7" s="7">
        <v>0</v>
      </c>
      <c r="J7" s="7">
        <v>0</v>
      </c>
      <c r="M7" s="7"/>
      <c r="N7" s="7">
        <v>0</v>
      </c>
      <c r="O7" s="7">
        <v>160</v>
      </c>
      <c r="P7" s="7">
        <v>0</v>
      </c>
      <c r="Q7" s="7">
        <v>0</v>
      </c>
      <c r="R7" s="8">
        <v>0</v>
      </c>
      <c r="S7" s="7">
        <v>1</v>
      </c>
      <c r="T7" s="7">
        <v>0</v>
      </c>
      <c r="U7" s="7">
        <v>0</v>
      </c>
      <c r="V7" s="7">
        <v>0</v>
      </c>
    </row>
    <row r="8" spans="1:22" x14ac:dyDescent="0.35">
      <c r="A8" s="7"/>
      <c r="B8" s="7">
        <v>2</v>
      </c>
      <c r="C8" s="7">
        <v>160</v>
      </c>
      <c r="D8" s="7">
        <v>0</v>
      </c>
      <c r="E8" s="7">
        <v>6</v>
      </c>
      <c r="F8" s="8">
        <v>0</v>
      </c>
      <c r="G8" s="7">
        <v>1</v>
      </c>
      <c r="H8" s="7">
        <v>0</v>
      </c>
      <c r="I8" s="7">
        <v>0</v>
      </c>
      <c r="J8" s="7">
        <v>0</v>
      </c>
      <c r="M8" s="7"/>
      <c r="N8" s="7">
        <v>2</v>
      </c>
      <c r="O8" s="7">
        <v>160</v>
      </c>
      <c r="P8" s="7">
        <v>0</v>
      </c>
      <c r="Q8" s="7">
        <v>4</v>
      </c>
      <c r="R8" s="8">
        <v>0</v>
      </c>
      <c r="S8" s="7">
        <v>1</v>
      </c>
      <c r="T8" s="7">
        <v>0</v>
      </c>
      <c r="U8" s="7">
        <v>0</v>
      </c>
      <c r="V8" s="7">
        <v>0</v>
      </c>
    </row>
    <row r="9" spans="1:22" x14ac:dyDescent="0.35">
      <c r="A9" s="7"/>
      <c r="B9" s="7">
        <v>4</v>
      </c>
      <c r="C9" s="7">
        <v>154</v>
      </c>
      <c r="D9" s="7">
        <v>0</v>
      </c>
      <c r="E9" s="7">
        <v>13</v>
      </c>
      <c r="F9" s="8">
        <v>0</v>
      </c>
      <c r="G9" s="7">
        <v>1</v>
      </c>
      <c r="H9" s="7">
        <v>0</v>
      </c>
      <c r="I9" s="7">
        <v>0</v>
      </c>
      <c r="J9" s="7">
        <v>0</v>
      </c>
      <c r="M9" s="7"/>
      <c r="N9" s="7">
        <v>4</v>
      </c>
      <c r="O9" s="7">
        <v>156</v>
      </c>
      <c r="P9" s="7">
        <v>0</v>
      </c>
      <c r="Q9" s="7">
        <v>5</v>
      </c>
      <c r="R9" s="8">
        <v>0</v>
      </c>
      <c r="S9" s="7">
        <v>1</v>
      </c>
      <c r="T9" s="7">
        <v>0</v>
      </c>
      <c r="U9" s="7">
        <v>0</v>
      </c>
      <c r="V9" s="7">
        <v>0</v>
      </c>
    </row>
    <row r="10" spans="1:22" x14ac:dyDescent="0.35">
      <c r="A10" s="7"/>
      <c r="B10" s="7">
        <v>6</v>
      </c>
      <c r="C10" s="7">
        <v>141</v>
      </c>
      <c r="D10" s="7">
        <v>0</v>
      </c>
      <c r="E10" s="7">
        <v>9</v>
      </c>
      <c r="F10" s="8">
        <v>0</v>
      </c>
      <c r="G10" s="7">
        <v>1</v>
      </c>
      <c r="H10" s="7">
        <v>0</v>
      </c>
      <c r="I10" s="7">
        <v>0</v>
      </c>
      <c r="J10" s="7">
        <v>0</v>
      </c>
      <c r="M10" s="7"/>
      <c r="N10" s="7">
        <v>6</v>
      </c>
      <c r="O10" s="7">
        <v>151</v>
      </c>
      <c r="P10" s="7">
        <v>0</v>
      </c>
      <c r="Q10" s="7">
        <v>4</v>
      </c>
      <c r="R10" s="8">
        <v>0</v>
      </c>
      <c r="S10" s="7">
        <v>1</v>
      </c>
      <c r="T10" s="7">
        <v>0</v>
      </c>
      <c r="U10" s="7">
        <v>0</v>
      </c>
      <c r="V10" s="7">
        <v>0</v>
      </c>
    </row>
    <row r="11" spans="1:22" x14ac:dyDescent="0.35">
      <c r="A11" s="7"/>
      <c r="B11" s="7">
        <v>8</v>
      </c>
      <c r="C11" s="7">
        <v>132</v>
      </c>
      <c r="D11" s="7">
        <v>0</v>
      </c>
      <c r="E11" s="7">
        <v>7</v>
      </c>
      <c r="F11" s="8">
        <v>0</v>
      </c>
      <c r="G11" s="7">
        <v>1</v>
      </c>
      <c r="H11" s="7">
        <v>0</v>
      </c>
      <c r="I11" s="7">
        <v>0</v>
      </c>
      <c r="J11" s="7">
        <v>0</v>
      </c>
      <c r="M11" s="7"/>
      <c r="N11" s="7">
        <v>8</v>
      </c>
      <c r="O11" s="7">
        <v>147</v>
      </c>
      <c r="P11" s="7">
        <v>0</v>
      </c>
      <c r="Q11" s="7">
        <v>8</v>
      </c>
      <c r="R11" s="8">
        <v>0</v>
      </c>
      <c r="S11" s="7">
        <v>1</v>
      </c>
      <c r="T11" s="7">
        <v>0</v>
      </c>
      <c r="U11" s="7">
        <v>0</v>
      </c>
      <c r="V11" s="7">
        <v>0</v>
      </c>
    </row>
    <row r="12" spans="1:22" x14ac:dyDescent="0.35">
      <c r="A12" s="7"/>
      <c r="B12" s="7">
        <v>10</v>
      </c>
      <c r="C12" s="7">
        <v>125</v>
      </c>
      <c r="D12" s="7">
        <v>3</v>
      </c>
      <c r="E12" s="7">
        <v>4</v>
      </c>
      <c r="F12" s="8">
        <v>2.4E-2</v>
      </c>
      <c r="G12" s="7">
        <v>0.97599999999999998</v>
      </c>
      <c r="H12" s="7">
        <v>0</v>
      </c>
      <c r="I12" s="7">
        <v>1.4E-2</v>
      </c>
      <c r="J12" s="7">
        <v>0.24</v>
      </c>
      <c r="M12" s="7"/>
      <c r="N12" s="7">
        <v>10</v>
      </c>
      <c r="O12" s="7">
        <v>139</v>
      </c>
      <c r="P12" s="7">
        <v>4</v>
      </c>
      <c r="Q12" s="7">
        <v>3</v>
      </c>
      <c r="R12" s="8">
        <v>2.8799999999999999E-2</v>
      </c>
      <c r="S12" s="7">
        <v>0.97099999999999997</v>
      </c>
      <c r="T12" s="7">
        <v>0</v>
      </c>
      <c r="U12" s="7">
        <v>1.4E-2</v>
      </c>
      <c r="V12" s="7">
        <v>0.28799999999999998</v>
      </c>
    </row>
    <row r="13" spans="1:22" x14ac:dyDescent="0.35">
      <c r="A13" s="7"/>
      <c r="B13" s="7">
        <v>12</v>
      </c>
      <c r="C13" s="7">
        <v>118</v>
      </c>
      <c r="D13" s="7">
        <v>7</v>
      </c>
      <c r="E13" s="7">
        <v>2</v>
      </c>
      <c r="F13" s="8">
        <v>8.1900000000000001E-2</v>
      </c>
      <c r="G13" s="7">
        <v>0.91800000000000004</v>
      </c>
      <c r="H13" s="7">
        <v>1E-3</v>
      </c>
      <c r="I13" s="7">
        <v>2.5000000000000001E-2</v>
      </c>
      <c r="J13" s="7">
        <v>0.93500000000000005</v>
      </c>
      <c r="M13" s="7"/>
      <c r="N13" s="7">
        <v>12</v>
      </c>
      <c r="O13" s="7">
        <v>132</v>
      </c>
      <c r="P13" s="7">
        <v>10</v>
      </c>
      <c r="Q13" s="7">
        <v>6</v>
      </c>
      <c r="R13" s="8">
        <v>0.1024</v>
      </c>
      <c r="S13" s="7">
        <v>0.89800000000000002</v>
      </c>
      <c r="T13" s="7">
        <v>1E-3</v>
      </c>
      <c r="U13" s="7">
        <v>2.5999999999999999E-2</v>
      </c>
      <c r="V13" s="7">
        <v>1.171</v>
      </c>
    </row>
    <row r="14" spans="1:22" x14ac:dyDescent="0.35">
      <c r="A14" s="7"/>
      <c r="B14" s="7">
        <v>14</v>
      </c>
      <c r="C14" s="7">
        <v>109</v>
      </c>
      <c r="D14" s="7">
        <v>7</v>
      </c>
      <c r="E14" s="7">
        <v>1</v>
      </c>
      <c r="F14" s="8">
        <v>0.1409</v>
      </c>
      <c r="G14" s="7">
        <v>0.85899999999999999</v>
      </c>
      <c r="H14" s="7">
        <v>1E-3</v>
      </c>
      <c r="I14" s="7">
        <v>3.2000000000000001E-2</v>
      </c>
      <c r="J14" s="7">
        <v>1.76</v>
      </c>
      <c r="M14" s="7"/>
      <c r="N14" s="7">
        <v>14</v>
      </c>
      <c r="O14" s="7">
        <v>116</v>
      </c>
      <c r="P14" s="7">
        <v>11</v>
      </c>
      <c r="Q14" s="7">
        <v>0</v>
      </c>
      <c r="R14" s="8">
        <v>0.1875</v>
      </c>
      <c r="S14" s="7">
        <v>0.81299999999999994</v>
      </c>
      <c r="T14" s="7">
        <v>1E-3</v>
      </c>
      <c r="U14" s="7">
        <v>3.4000000000000002E-2</v>
      </c>
      <c r="V14" s="7">
        <v>2.3620000000000001</v>
      </c>
    </row>
    <row r="15" spans="1:22" x14ac:dyDescent="0.35">
      <c r="A15" s="7"/>
      <c r="B15" s="7">
        <v>16</v>
      </c>
      <c r="C15" s="7">
        <v>101</v>
      </c>
      <c r="D15" s="7">
        <v>12</v>
      </c>
      <c r="E15" s="7">
        <v>0</v>
      </c>
      <c r="F15" s="8">
        <v>0.2429</v>
      </c>
      <c r="G15" s="7">
        <v>0.75700000000000001</v>
      </c>
      <c r="H15" s="7">
        <v>2E-3</v>
      </c>
      <c r="I15" s="7">
        <v>3.9E-2</v>
      </c>
      <c r="J15" s="7">
        <v>3.3929999999999998</v>
      </c>
      <c r="M15" s="7"/>
      <c r="N15" s="7">
        <v>16</v>
      </c>
      <c r="O15" s="7">
        <v>105</v>
      </c>
      <c r="P15" s="7">
        <v>15</v>
      </c>
      <c r="Q15" s="7">
        <v>0</v>
      </c>
      <c r="R15" s="8">
        <v>0.30359999999999998</v>
      </c>
      <c r="S15" s="7">
        <v>0.69599999999999995</v>
      </c>
      <c r="T15" s="7">
        <v>2E-3</v>
      </c>
      <c r="U15" s="7">
        <v>0.04</v>
      </c>
      <c r="V15" s="7">
        <v>4.22</v>
      </c>
    </row>
    <row r="16" spans="1:22" x14ac:dyDescent="0.35">
      <c r="A16" s="7"/>
      <c r="B16" s="7">
        <v>18</v>
      </c>
      <c r="C16" s="7">
        <v>89</v>
      </c>
      <c r="D16" s="7">
        <v>13</v>
      </c>
      <c r="E16" s="7">
        <v>0</v>
      </c>
      <c r="F16" s="8">
        <v>0.35349999999999998</v>
      </c>
      <c r="G16" s="7">
        <v>0.64600000000000002</v>
      </c>
      <c r="H16" s="7">
        <v>2E-3</v>
      </c>
      <c r="I16" s="7">
        <v>4.3999999999999997E-2</v>
      </c>
      <c r="J16" s="7">
        <v>5.3840000000000003</v>
      </c>
      <c r="M16" s="7"/>
      <c r="N16" s="7">
        <v>18</v>
      </c>
      <c r="O16" s="7">
        <v>90</v>
      </c>
      <c r="P16" s="7">
        <v>17</v>
      </c>
      <c r="Q16" s="7">
        <v>0</v>
      </c>
      <c r="R16" s="8">
        <v>0.43509999999999999</v>
      </c>
      <c r="S16" s="7">
        <v>0.56499999999999995</v>
      </c>
      <c r="T16" s="7">
        <v>2E-3</v>
      </c>
      <c r="U16" s="7">
        <v>4.2999999999999997E-2</v>
      </c>
      <c r="V16" s="7">
        <v>6.5880000000000001</v>
      </c>
    </row>
    <row r="17" spans="1:22" x14ac:dyDescent="0.35">
      <c r="A17" s="7"/>
      <c r="B17" s="7">
        <v>20</v>
      </c>
      <c r="C17" s="7">
        <v>76</v>
      </c>
      <c r="D17" s="7">
        <v>13</v>
      </c>
      <c r="E17" s="7">
        <v>0</v>
      </c>
      <c r="F17" s="8">
        <v>0.46410000000000001</v>
      </c>
      <c r="G17" s="7">
        <v>0.53600000000000003</v>
      </c>
      <c r="H17" s="7">
        <v>2E-3</v>
      </c>
      <c r="I17" s="7">
        <v>4.5999999999999999E-2</v>
      </c>
      <c r="J17" s="7">
        <v>7.5960000000000001</v>
      </c>
      <c r="M17" s="7"/>
      <c r="N17" s="7">
        <v>20</v>
      </c>
      <c r="O17" s="7">
        <v>73</v>
      </c>
      <c r="P17" s="7">
        <v>19</v>
      </c>
      <c r="Q17" s="7">
        <v>0</v>
      </c>
      <c r="R17" s="8">
        <v>0.58209999999999995</v>
      </c>
      <c r="S17" s="7">
        <v>0.41799999999999998</v>
      </c>
      <c r="T17" s="7">
        <v>2E-3</v>
      </c>
      <c r="U17" s="7">
        <v>4.2999999999999997E-2</v>
      </c>
      <c r="V17" s="7">
        <v>9.5280000000000005</v>
      </c>
    </row>
    <row r="18" spans="1:22" x14ac:dyDescent="0.35">
      <c r="A18" s="7"/>
      <c r="B18" s="7">
        <v>22</v>
      </c>
      <c r="C18" s="7">
        <v>63</v>
      </c>
      <c r="D18" s="7">
        <v>18</v>
      </c>
      <c r="E18" s="7">
        <v>0</v>
      </c>
      <c r="F18" s="8">
        <v>0.61719999999999997</v>
      </c>
      <c r="G18" s="7">
        <v>0.38300000000000001</v>
      </c>
      <c r="H18" s="7">
        <v>2E-3</v>
      </c>
      <c r="I18" s="7">
        <v>4.4999999999999998E-2</v>
      </c>
      <c r="J18" s="7">
        <v>10.964</v>
      </c>
      <c r="M18" s="7"/>
      <c r="N18" s="7">
        <v>22</v>
      </c>
      <c r="O18" s="7">
        <v>54</v>
      </c>
      <c r="P18" s="7">
        <v>18</v>
      </c>
      <c r="Q18" s="7">
        <v>0</v>
      </c>
      <c r="R18" s="8">
        <v>0.72140000000000004</v>
      </c>
      <c r="S18" s="7">
        <v>0.27900000000000003</v>
      </c>
      <c r="T18" s="7">
        <v>2E-3</v>
      </c>
      <c r="U18" s="7">
        <v>3.9E-2</v>
      </c>
      <c r="V18" s="7">
        <v>12.592000000000001</v>
      </c>
    </row>
    <row r="19" spans="1:22" x14ac:dyDescent="0.35">
      <c r="A19" s="7"/>
      <c r="B19" s="7">
        <v>24</v>
      </c>
      <c r="C19" s="7">
        <v>45</v>
      </c>
      <c r="D19" s="7">
        <v>20</v>
      </c>
      <c r="E19" s="7">
        <v>0</v>
      </c>
      <c r="F19" s="8">
        <v>0.7873</v>
      </c>
      <c r="G19" s="7">
        <v>0.21299999999999999</v>
      </c>
      <c r="H19" s="7">
        <v>1E-3</v>
      </c>
      <c r="I19" s="7">
        <v>3.7999999999999999E-2</v>
      </c>
      <c r="J19" s="7">
        <v>15.047000000000001</v>
      </c>
      <c r="M19" s="7"/>
      <c r="N19" s="7">
        <v>24</v>
      </c>
      <c r="O19" s="7">
        <v>36</v>
      </c>
      <c r="P19" s="7">
        <v>8</v>
      </c>
      <c r="Q19" s="7">
        <v>0</v>
      </c>
      <c r="R19" s="8">
        <v>0.7833</v>
      </c>
      <c r="S19" s="7">
        <v>0.217</v>
      </c>
      <c r="T19" s="7">
        <v>1E-3</v>
      </c>
      <c r="U19" s="7">
        <v>3.5999999999999997E-2</v>
      </c>
      <c r="V19" s="7">
        <v>14.077999999999999</v>
      </c>
    </row>
    <row r="20" spans="1:22" x14ac:dyDescent="0.35">
      <c r="A20" s="7"/>
      <c r="B20" s="7">
        <v>26</v>
      </c>
      <c r="C20" s="7">
        <v>25</v>
      </c>
      <c r="D20" s="7">
        <v>11</v>
      </c>
      <c r="E20" s="7">
        <v>0</v>
      </c>
      <c r="F20" s="8">
        <v>0.88090000000000002</v>
      </c>
      <c r="G20" s="7">
        <v>0.11899999999999999</v>
      </c>
      <c r="H20" s="7">
        <v>1E-3</v>
      </c>
      <c r="I20" s="7">
        <v>0.03</v>
      </c>
      <c r="J20" s="7">
        <v>17.48</v>
      </c>
      <c r="M20" s="7"/>
      <c r="N20" s="7">
        <v>26</v>
      </c>
      <c r="O20" s="7">
        <v>28</v>
      </c>
      <c r="P20" s="7">
        <v>12</v>
      </c>
      <c r="Q20" s="7">
        <v>0</v>
      </c>
      <c r="R20" s="8">
        <v>0.87619999999999998</v>
      </c>
      <c r="S20" s="7">
        <v>0.124</v>
      </c>
      <c r="T20" s="7">
        <v>1E-3</v>
      </c>
      <c r="U20" s="7">
        <v>2.9000000000000001E-2</v>
      </c>
      <c r="V20" s="7">
        <v>16.492999999999999</v>
      </c>
    </row>
    <row r="21" spans="1:22" x14ac:dyDescent="0.35">
      <c r="A21" s="7"/>
      <c r="B21" s="7">
        <v>28</v>
      </c>
      <c r="C21" s="7">
        <v>14</v>
      </c>
      <c r="D21" s="7">
        <v>11</v>
      </c>
      <c r="E21" s="7">
        <v>0</v>
      </c>
      <c r="F21" s="8">
        <v>0.97450000000000003</v>
      </c>
      <c r="G21" s="7">
        <v>2.5999999999999999E-2</v>
      </c>
      <c r="H21" s="7">
        <v>0</v>
      </c>
      <c r="I21" s="7">
        <v>1.4999999999999999E-2</v>
      </c>
      <c r="J21" s="7">
        <v>20.100000000000001</v>
      </c>
      <c r="M21" s="7"/>
      <c r="N21" s="7">
        <v>28</v>
      </c>
      <c r="O21" s="7">
        <v>16</v>
      </c>
      <c r="P21" s="7">
        <v>9</v>
      </c>
      <c r="Q21" s="7">
        <v>0</v>
      </c>
      <c r="R21" s="8">
        <v>0.94579999999999997</v>
      </c>
      <c r="S21" s="7">
        <v>5.3999999999999999E-2</v>
      </c>
      <c r="T21" s="7">
        <v>0</v>
      </c>
      <c r="U21" s="7">
        <v>0.02</v>
      </c>
      <c r="V21" s="7">
        <v>18.443000000000001</v>
      </c>
    </row>
    <row r="22" spans="1:22" x14ac:dyDescent="0.35">
      <c r="A22" s="7"/>
      <c r="B22" s="7">
        <v>30</v>
      </c>
      <c r="C22" s="7">
        <v>3</v>
      </c>
      <c r="D22" s="7">
        <v>3</v>
      </c>
      <c r="E22" s="7">
        <v>0</v>
      </c>
      <c r="F22" s="8">
        <v>1</v>
      </c>
      <c r="G22" s="7">
        <v>0</v>
      </c>
      <c r="H22" s="7">
        <v>0</v>
      </c>
      <c r="I22" s="7">
        <v>0</v>
      </c>
      <c r="J22" s="7">
        <v>20.864999999999998</v>
      </c>
      <c r="M22" s="7"/>
      <c r="N22" s="7">
        <v>30</v>
      </c>
      <c r="O22" s="7">
        <v>7</v>
      </c>
      <c r="P22" s="7">
        <v>4</v>
      </c>
      <c r="Q22" s="7">
        <v>0</v>
      </c>
      <c r="R22" s="8">
        <v>0.9768</v>
      </c>
      <c r="S22" s="7">
        <v>2.3E-2</v>
      </c>
      <c r="T22" s="7">
        <v>0</v>
      </c>
      <c r="U22" s="7">
        <v>1.2999999999999999E-2</v>
      </c>
      <c r="V22" s="7">
        <v>19.370999999999999</v>
      </c>
    </row>
    <row r="23" spans="1:22" x14ac:dyDescent="0.35">
      <c r="A23" s="7"/>
      <c r="B23" s="7"/>
      <c r="C23" s="7"/>
      <c r="D23" s="8"/>
      <c r="E23" s="7"/>
      <c r="F23" s="7"/>
      <c r="G23" s="7"/>
      <c r="H23" s="7"/>
      <c r="I23" s="7"/>
      <c r="J23" s="7"/>
      <c r="M23" s="7"/>
      <c r="N23" s="7">
        <v>32</v>
      </c>
      <c r="O23" s="7">
        <v>3</v>
      </c>
      <c r="P23" s="7">
        <v>3</v>
      </c>
      <c r="Q23" s="7">
        <v>0</v>
      </c>
      <c r="R23" s="8">
        <v>1</v>
      </c>
      <c r="S23" s="7">
        <v>0</v>
      </c>
      <c r="T23" s="7">
        <v>0</v>
      </c>
      <c r="U23" s="7">
        <v>0</v>
      </c>
      <c r="V23" s="7">
        <v>20.114000000000001</v>
      </c>
    </row>
    <row r="24" spans="1:22" x14ac:dyDescent="0.35">
      <c r="A24" s="7"/>
      <c r="B24" s="7"/>
      <c r="C24" s="7"/>
      <c r="D24" s="8"/>
      <c r="E24" s="7"/>
      <c r="F24" s="7"/>
      <c r="G24" s="7"/>
      <c r="H24" s="7"/>
      <c r="I24" s="7"/>
      <c r="J24" s="7"/>
      <c r="M24" s="7"/>
      <c r="N24" s="7"/>
      <c r="O24" s="7"/>
      <c r="P24" s="8"/>
      <c r="Q24" s="7"/>
      <c r="R24" s="7"/>
      <c r="S24" s="7"/>
      <c r="T24" s="7"/>
      <c r="U24" s="7"/>
      <c r="V24" s="7"/>
    </row>
    <row r="25" spans="1:22" x14ac:dyDescent="0.35">
      <c r="A25" s="7"/>
      <c r="B25" s="7"/>
      <c r="C25" s="7"/>
      <c r="D25" s="8"/>
      <c r="E25" s="7"/>
      <c r="F25" s="7"/>
      <c r="G25" s="7"/>
      <c r="H25" s="7"/>
      <c r="I25" s="7"/>
      <c r="J25" s="7"/>
      <c r="M25" s="7"/>
      <c r="N25" s="7"/>
      <c r="O25" s="7"/>
      <c r="P25" s="8"/>
      <c r="Q25" s="7"/>
      <c r="R25" s="7"/>
      <c r="S25" s="7"/>
      <c r="T25" s="7"/>
      <c r="U25" s="7"/>
      <c r="V25" s="7"/>
    </row>
    <row r="26" spans="1:22" x14ac:dyDescent="0.35">
      <c r="A26" s="7"/>
      <c r="B26" s="7"/>
      <c r="C26" s="7"/>
      <c r="D26" s="8"/>
      <c r="E26" s="7"/>
      <c r="F26" s="7"/>
      <c r="G26" s="7"/>
      <c r="H26" s="7"/>
      <c r="I26" s="7"/>
      <c r="J26" s="7"/>
      <c r="M26" s="7"/>
      <c r="N26" s="7"/>
      <c r="O26" s="7"/>
      <c r="P26" s="8"/>
      <c r="Q26" s="7"/>
      <c r="R26" s="7"/>
      <c r="S26" s="7"/>
      <c r="T26" s="7"/>
      <c r="U26" s="7"/>
      <c r="V26" s="7"/>
    </row>
    <row r="27" spans="1:22" x14ac:dyDescent="0.35">
      <c r="A27" s="13" t="s">
        <v>299</v>
      </c>
      <c r="B27" s="7"/>
      <c r="C27" s="7"/>
      <c r="D27" s="8"/>
      <c r="E27" s="7"/>
      <c r="F27" s="7"/>
      <c r="G27" s="7"/>
      <c r="H27" s="7"/>
      <c r="I27" s="7"/>
      <c r="J27" s="7"/>
      <c r="M27" s="13" t="s">
        <v>303</v>
      </c>
      <c r="N27" s="7"/>
      <c r="O27" s="7"/>
      <c r="P27" s="8"/>
      <c r="Q27" s="7"/>
      <c r="R27" s="7"/>
      <c r="S27" s="7"/>
      <c r="T27" s="7"/>
      <c r="U27" s="7"/>
      <c r="V27" s="7"/>
    </row>
    <row r="28" spans="1:22" ht="37.5" x14ac:dyDescent="0.35">
      <c r="A28" s="7"/>
      <c r="B28" s="7" t="s">
        <v>160</v>
      </c>
      <c r="C28" s="7" t="s">
        <v>161</v>
      </c>
      <c r="D28" s="7" t="s">
        <v>162</v>
      </c>
      <c r="E28" s="7" t="s">
        <v>163</v>
      </c>
      <c r="F28" s="7" t="s">
        <v>164</v>
      </c>
      <c r="G28" s="7" t="s">
        <v>165</v>
      </c>
      <c r="H28" s="7" t="s">
        <v>166</v>
      </c>
      <c r="I28" s="7" t="s">
        <v>167</v>
      </c>
      <c r="J28" s="7" t="s">
        <v>168</v>
      </c>
      <c r="M28" s="7"/>
      <c r="N28" s="7" t="s">
        <v>160</v>
      </c>
      <c r="O28" s="7" t="s">
        <v>161</v>
      </c>
      <c r="P28" s="7" t="s">
        <v>162</v>
      </c>
      <c r="Q28" s="7" t="s">
        <v>163</v>
      </c>
      <c r="R28" s="7" t="s">
        <v>164</v>
      </c>
      <c r="S28" s="7" t="s">
        <v>165</v>
      </c>
      <c r="T28" s="7" t="s">
        <v>166</v>
      </c>
      <c r="U28" s="7" t="s">
        <v>167</v>
      </c>
      <c r="V28" s="7" t="s">
        <v>168</v>
      </c>
    </row>
    <row r="29" spans="1:22" x14ac:dyDescent="0.35">
      <c r="A29" s="7"/>
      <c r="B29" s="7">
        <v>0</v>
      </c>
      <c r="C29" s="7">
        <v>160</v>
      </c>
      <c r="D29" s="7">
        <v>0</v>
      </c>
      <c r="E29" s="7">
        <v>0</v>
      </c>
      <c r="F29" s="8">
        <v>0</v>
      </c>
      <c r="G29" s="7">
        <v>1</v>
      </c>
      <c r="H29" s="7">
        <v>0</v>
      </c>
      <c r="I29" s="7">
        <v>0</v>
      </c>
      <c r="J29" s="7">
        <v>0</v>
      </c>
      <c r="M29" s="7"/>
      <c r="N29" s="7">
        <v>0</v>
      </c>
      <c r="O29" s="7">
        <v>160</v>
      </c>
      <c r="P29" s="7">
        <v>0</v>
      </c>
      <c r="Q29" s="7">
        <v>0</v>
      </c>
      <c r="R29" s="8">
        <v>0</v>
      </c>
      <c r="S29" s="7">
        <v>1</v>
      </c>
      <c r="T29" s="7">
        <v>0</v>
      </c>
      <c r="U29" s="7">
        <v>0</v>
      </c>
      <c r="V29" s="7">
        <v>0</v>
      </c>
    </row>
    <row r="30" spans="1:22" x14ac:dyDescent="0.35">
      <c r="A30" s="7"/>
      <c r="B30" s="7">
        <v>2</v>
      </c>
      <c r="C30" s="7">
        <v>160</v>
      </c>
      <c r="D30" s="7">
        <v>0</v>
      </c>
      <c r="E30" s="7">
        <v>5</v>
      </c>
      <c r="F30" s="8">
        <v>0</v>
      </c>
      <c r="G30" s="7">
        <v>1</v>
      </c>
      <c r="H30" s="7">
        <v>0</v>
      </c>
      <c r="I30" s="7">
        <v>0</v>
      </c>
      <c r="J30" s="7">
        <v>0</v>
      </c>
      <c r="M30" s="7"/>
      <c r="N30" s="7">
        <v>2</v>
      </c>
      <c r="O30" s="7">
        <v>160</v>
      </c>
      <c r="P30" s="7">
        <v>0</v>
      </c>
      <c r="Q30" s="7">
        <v>3</v>
      </c>
      <c r="R30" s="8">
        <v>0</v>
      </c>
      <c r="S30" s="7">
        <v>1</v>
      </c>
      <c r="T30" s="7">
        <v>0</v>
      </c>
      <c r="U30" s="7">
        <v>0</v>
      </c>
      <c r="V30" s="7">
        <v>0</v>
      </c>
    </row>
    <row r="31" spans="1:22" x14ac:dyDescent="0.35">
      <c r="A31" s="7"/>
      <c r="B31" s="7">
        <v>4</v>
      </c>
      <c r="C31" s="7">
        <v>155</v>
      </c>
      <c r="D31" s="7">
        <v>0</v>
      </c>
      <c r="E31" s="7">
        <v>5</v>
      </c>
      <c r="F31" s="8">
        <v>0</v>
      </c>
      <c r="G31" s="7">
        <v>1</v>
      </c>
      <c r="H31" s="7">
        <v>0</v>
      </c>
      <c r="I31" s="7">
        <v>0</v>
      </c>
      <c r="J31" s="7">
        <v>0</v>
      </c>
      <c r="M31" s="7"/>
      <c r="N31" s="7">
        <v>4</v>
      </c>
      <c r="O31" s="7">
        <v>157</v>
      </c>
      <c r="P31" s="7">
        <v>0</v>
      </c>
      <c r="Q31" s="7">
        <v>5</v>
      </c>
      <c r="R31" s="8">
        <v>0</v>
      </c>
      <c r="S31" s="7">
        <v>1</v>
      </c>
      <c r="T31" s="7">
        <v>0</v>
      </c>
      <c r="U31" s="7">
        <v>0</v>
      </c>
      <c r="V31" s="7">
        <v>0</v>
      </c>
    </row>
    <row r="32" spans="1:22" x14ac:dyDescent="0.35">
      <c r="A32" s="7"/>
      <c r="B32" s="7">
        <v>6</v>
      </c>
      <c r="C32" s="7">
        <v>150</v>
      </c>
      <c r="D32" s="7">
        <v>0</v>
      </c>
      <c r="E32" s="7">
        <v>17</v>
      </c>
      <c r="F32" s="8">
        <v>0</v>
      </c>
      <c r="G32" s="7">
        <v>1</v>
      </c>
      <c r="H32" s="7">
        <v>0</v>
      </c>
      <c r="I32" s="7">
        <v>0</v>
      </c>
      <c r="J32" s="7">
        <v>0</v>
      </c>
      <c r="M32" s="7"/>
      <c r="N32" s="7">
        <v>6</v>
      </c>
      <c r="O32" s="7">
        <v>152</v>
      </c>
      <c r="P32" s="7">
        <v>0</v>
      </c>
      <c r="Q32" s="7">
        <v>6</v>
      </c>
      <c r="R32" s="8">
        <v>0</v>
      </c>
      <c r="S32" s="7">
        <v>1</v>
      </c>
      <c r="T32" s="7">
        <v>0</v>
      </c>
      <c r="U32" s="7">
        <v>0</v>
      </c>
      <c r="V32" s="7">
        <v>0</v>
      </c>
    </row>
    <row r="33" spans="1:22" x14ac:dyDescent="0.35">
      <c r="A33" s="7"/>
      <c r="B33" s="7">
        <v>8</v>
      </c>
      <c r="C33" s="7">
        <v>133</v>
      </c>
      <c r="D33" s="7">
        <v>5</v>
      </c>
      <c r="E33" s="7">
        <v>10</v>
      </c>
      <c r="F33" s="8">
        <v>3.7600000000000001E-2</v>
      </c>
      <c r="G33" s="7">
        <v>0.96199999999999997</v>
      </c>
      <c r="H33" s="7">
        <v>0</v>
      </c>
      <c r="I33" s="7">
        <v>1.6E-2</v>
      </c>
      <c r="J33" s="7">
        <v>0.30099999999999999</v>
      </c>
      <c r="M33" s="7"/>
      <c r="N33" s="7">
        <v>8</v>
      </c>
      <c r="O33" s="7">
        <v>146</v>
      </c>
      <c r="P33" s="7">
        <v>1</v>
      </c>
      <c r="Q33" s="7">
        <v>7</v>
      </c>
      <c r="R33" s="8">
        <v>6.7999999999999996E-3</v>
      </c>
      <c r="S33" s="7">
        <v>0.99299999999999999</v>
      </c>
      <c r="T33" s="7">
        <v>0</v>
      </c>
      <c r="U33" s="7">
        <v>7.0000000000000001E-3</v>
      </c>
      <c r="V33" s="7">
        <v>5.5E-2</v>
      </c>
    </row>
    <row r="34" spans="1:22" x14ac:dyDescent="0.35">
      <c r="A34" s="7"/>
      <c r="B34" s="7">
        <v>10</v>
      </c>
      <c r="C34" s="7">
        <v>118</v>
      </c>
      <c r="D34" s="7">
        <v>9</v>
      </c>
      <c r="E34" s="7">
        <v>10</v>
      </c>
      <c r="F34" s="8">
        <v>0.111</v>
      </c>
      <c r="G34" s="7">
        <v>0.88900000000000001</v>
      </c>
      <c r="H34" s="7">
        <v>1E-3</v>
      </c>
      <c r="I34" s="7">
        <v>2.8000000000000001E-2</v>
      </c>
      <c r="J34" s="7">
        <v>1.0349999999999999</v>
      </c>
      <c r="M34" s="7"/>
      <c r="N34" s="7">
        <v>10</v>
      </c>
      <c r="O34" s="7">
        <v>138</v>
      </c>
      <c r="P34" s="7">
        <v>9</v>
      </c>
      <c r="Q34" s="7">
        <v>6</v>
      </c>
      <c r="R34" s="8">
        <v>7.1599999999999997E-2</v>
      </c>
      <c r="S34" s="7">
        <v>0.92800000000000005</v>
      </c>
      <c r="T34" s="7">
        <v>0</v>
      </c>
      <c r="U34" s="7">
        <v>2.1999999999999999E-2</v>
      </c>
      <c r="V34" s="7">
        <v>0.70299999999999996</v>
      </c>
    </row>
    <row r="35" spans="1:22" x14ac:dyDescent="0.35">
      <c r="A35" s="7"/>
      <c r="B35" s="7">
        <v>12</v>
      </c>
      <c r="C35" s="7">
        <v>99</v>
      </c>
      <c r="D35" s="7">
        <v>13</v>
      </c>
      <c r="E35" s="7">
        <v>0</v>
      </c>
      <c r="F35" s="8">
        <v>0.22770000000000001</v>
      </c>
      <c r="G35" s="7">
        <v>0.77200000000000002</v>
      </c>
      <c r="H35" s="7">
        <v>2E-3</v>
      </c>
      <c r="I35" s="7">
        <v>3.9E-2</v>
      </c>
      <c r="J35" s="7">
        <v>2.4359999999999999</v>
      </c>
      <c r="M35" s="7"/>
      <c r="N35" s="7">
        <v>12</v>
      </c>
      <c r="O35" s="7">
        <v>123</v>
      </c>
      <c r="P35" s="7">
        <v>13</v>
      </c>
      <c r="Q35" s="7">
        <v>2</v>
      </c>
      <c r="R35" s="8">
        <v>0.16969999999999999</v>
      </c>
      <c r="S35" s="7">
        <v>0.83</v>
      </c>
      <c r="T35" s="7">
        <v>1E-3</v>
      </c>
      <c r="U35" s="7">
        <v>3.2000000000000001E-2</v>
      </c>
      <c r="V35" s="7">
        <v>1.88</v>
      </c>
    </row>
    <row r="36" spans="1:22" x14ac:dyDescent="0.35">
      <c r="A36" s="7"/>
      <c r="B36" s="7">
        <v>14</v>
      </c>
      <c r="C36" s="7">
        <v>86</v>
      </c>
      <c r="D36" s="7">
        <v>9</v>
      </c>
      <c r="E36" s="7">
        <v>3</v>
      </c>
      <c r="F36" s="8">
        <v>0.30859999999999999</v>
      </c>
      <c r="G36" s="7">
        <v>0.69099999999999995</v>
      </c>
      <c r="H36" s="7">
        <v>2E-3</v>
      </c>
      <c r="I36" s="7">
        <v>4.2999999999999997E-2</v>
      </c>
      <c r="J36" s="7">
        <v>3.5670000000000002</v>
      </c>
      <c r="M36" s="7"/>
      <c r="N36" s="7">
        <v>14</v>
      </c>
      <c r="O36" s="7">
        <v>108</v>
      </c>
      <c r="P36" s="7">
        <v>10</v>
      </c>
      <c r="Q36" s="7">
        <v>0</v>
      </c>
      <c r="R36" s="8">
        <v>0.24660000000000001</v>
      </c>
      <c r="S36" s="7">
        <v>0.753</v>
      </c>
      <c r="T36" s="7">
        <v>1E-3</v>
      </c>
      <c r="U36" s="7">
        <v>3.6999999999999998E-2</v>
      </c>
      <c r="V36" s="7">
        <v>2.956</v>
      </c>
    </row>
    <row r="37" spans="1:22" x14ac:dyDescent="0.35">
      <c r="A37" s="7"/>
      <c r="B37" s="7">
        <v>16</v>
      </c>
      <c r="C37" s="7">
        <v>74</v>
      </c>
      <c r="D37" s="7">
        <v>13</v>
      </c>
      <c r="E37" s="7">
        <v>4</v>
      </c>
      <c r="F37" s="8">
        <v>0.43</v>
      </c>
      <c r="G37" s="7">
        <v>0.56999999999999995</v>
      </c>
      <c r="H37" s="7">
        <v>2E-3</v>
      </c>
      <c r="I37" s="7">
        <v>4.7E-2</v>
      </c>
      <c r="J37" s="7">
        <v>5.5110000000000001</v>
      </c>
      <c r="M37" s="7"/>
      <c r="N37" s="7">
        <v>16</v>
      </c>
      <c r="O37" s="7">
        <v>98</v>
      </c>
      <c r="P37" s="7">
        <v>12</v>
      </c>
      <c r="Q37" s="7">
        <v>1</v>
      </c>
      <c r="R37" s="8">
        <v>0.33889999999999998</v>
      </c>
      <c r="S37" s="7">
        <v>0.66100000000000003</v>
      </c>
      <c r="T37" s="7">
        <v>2E-3</v>
      </c>
      <c r="U37" s="7">
        <v>4.1000000000000002E-2</v>
      </c>
      <c r="V37" s="7">
        <v>4.4320000000000004</v>
      </c>
    </row>
    <row r="38" spans="1:22" x14ac:dyDescent="0.35">
      <c r="A38" s="7"/>
      <c r="B38" s="7">
        <v>18</v>
      </c>
      <c r="C38" s="7">
        <v>57</v>
      </c>
      <c r="D38" s="7">
        <v>13</v>
      </c>
      <c r="E38" s="7">
        <v>0</v>
      </c>
      <c r="F38" s="8">
        <v>0.56000000000000005</v>
      </c>
      <c r="G38" s="7">
        <v>0.44</v>
      </c>
      <c r="H38" s="7">
        <v>2E-3</v>
      </c>
      <c r="I38" s="7">
        <v>4.8000000000000001E-2</v>
      </c>
      <c r="J38" s="7">
        <v>7.851</v>
      </c>
      <c r="M38" s="7"/>
      <c r="N38" s="7">
        <v>18</v>
      </c>
      <c r="O38" s="7">
        <v>85</v>
      </c>
      <c r="P38" s="7">
        <v>16</v>
      </c>
      <c r="Q38" s="7">
        <v>1</v>
      </c>
      <c r="R38" s="8">
        <v>0.46329999999999999</v>
      </c>
      <c r="S38" s="7">
        <v>0.53700000000000003</v>
      </c>
      <c r="T38" s="7">
        <v>2E-3</v>
      </c>
      <c r="U38" s="7">
        <v>4.3999999999999997E-2</v>
      </c>
      <c r="V38" s="7">
        <v>6.6719999999999997</v>
      </c>
    </row>
    <row r="39" spans="1:22" x14ac:dyDescent="0.35">
      <c r="A39" s="7"/>
      <c r="B39" s="7">
        <v>20</v>
      </c>
      <c r="C39" s="7">
        <v>44</v>
      </c>
      <c r="D39" s="7">
        <v>17</v>
      </c>
      <c r="E39" s="7">
        <v>0</v>
      </c>
      <c r="F39" s="8">
        <v>0.73</v>
      </c>
      <c r="G39" s="7">
        <v>0.27</v>
      </c>
      <c r="H39" s="7">
        <v>2E-3</v>
      </c>
      <c r="I39" s="7">
        <v>4.3999999999999997E-2</v>
      </c>
      <c r="J39" s="7">
        <v>11.25</v>
      </c>
      <c r="M39" s="7"/>
      <c r="N39" s="7">
        <v>20</v>
      </c>
      <c r="O39" s="7">
        <v>68</v>
      </c>
      <c r="P39" s="7">
        <v>26</v>
      </c>
      <c r="Q39" s="7">
        <v>0</v>
      </c>
      <c r="R39" s="8">
        <v>0.66849999999999998</v>
      </c>
      <c r="S39" s="7">
        <v>0.33100000000000002</v>
      </c>
      <c r="T39" s="7">
        <v>2E-3</v>
      </c>
      <c r="U39" s="7">
        <v>4.2000000000000003E-2</v>
      </c>
      <c r="V39" s="7">
        <v>10.776</v>
      </c>
    </row>
    <row r="40" spans="1:22" x14ac:dyDescent="0.35">
      <c r="A40" s="7"/>
      <c r="B40" s="7">
        <v>22</v>
      </c>
      <c r="C40" s="7">
        <v>27</v>
      </c>
      <c r="D40" s="7">
        <v>13</v>
      </c>
      <c r="E40" s="7">
        <v>0</v>
      </c>
      <c r="F40" s="8">
        <v>0.86</v>
      </c>
      <c r="G40" s="7">
        <v>0.14000000000000001</v>
      </c>
      <c r="H40" s="7">
        <v>1E-3</v>
      </c>
      <c r="I40" s="7">
        <v>3.4000000000000002E-2</v>
      </c>
      <c r="J40" s="7">
        <v>14.11</v>
      </c>
      <c r="M40" s="7"/>
      <c r="N40" s="7">
        <v>22</v>
      </c>
      <c r="O40" s="7">
        <v>42</v>
      </c>
      <c r="P40" s="7">
        <v>19</v>
      </c>
      <c r="Q40" s="7">
        <v>0</v>
      </c>
      <c r="R40" s="8">
        <v>0.81850000000000001</v>
      </c>
      <c r="S40" s="7">
        <v>0.182</v>
      </c>
      <c r="T40" s="7">
        <v>1E-3</v>
      </c>
      <c r="U40" s="7">
        <v>3.4000000000000002E-2</v>
      </c>
      <c r="V40" s="7">
        <v>14.074999999999999</v>
      </c>
    </row>
    <row r="41" spans="1:22" x14ac:dyDescent="0.35">
      <c r="A41" s="7"/>
      <c r="B41" s="7">
        <v>24</v>
      </c>
      <c r="C41" s="7">
        <v>14</v>
      </c>
      <c r="D41" s="7">
        <v>4</v>
      </c>
      <c r="E41" s="7">
        <v>0</v>
      </c>
      <c r="F41" s="8">
        <v>0.9</v>
      </c>
      <c r="G41" s="7">
        <v>0.1</v>
      </c>
      <c r="H41" s="7">
        <v>1E-3</v>
      </c>
      <c r="I41" s="7">
        <v>0.03</v>
      </c>
      <c r="J41" s="7">
        <v>15.07</v>
      </c>
      <c r="M41" s="7"/>
      <c r="N41" s="7">
        <v>24</v>
      </c>
      <c r="O41" s="7">
        <v>23</v>
      </c>
      <c r="P41" s="7">
        <v>10</v>
      </c>
      <c r="Q41" s="7">
        <v>0</v>
      </c>
      <c r="R41" s="8">
        <v>0.89739999999999998</v>
      </c>
      <c r="S41" s="7">
        <v>0.10299999999999999</v>
      </c>
      <c r="T41" s="7">
        <v>1E-3</v>
      </c>
      <c r="U41" s="7">
        <v>2.7E-2</v>
      </c>
      <c r="V41" s="7">
        <v>15.97</v>
      </c>
    </row>
    <row r="42" spans="1:22" x14ac:dyDescent="0.35">
      <c r="A42" s="7"/>
      <c r="B42" s="7">
        <v>26</v>
      </c>
      <c r="C42" s="7">
        <v>10</v>
      </c>
      <c r="D42" s="7">
        <v>4</v>
      </c>
      <c r="E42" s="7">
        <v>0</v>
      </c>
      <c r="F42" s="8">
        <v>0.94</v>
      </c>
      <c r="G42" s="7">
        <v>0.06</v>
      </c>
      <c r="H42" s="7">
        <v>1E-3</v>
      </c>
      <c r="I42" s="7">
        <v>2.4E-2</v>
      </c>
      <c r="J42" s="7">
        <v>16.11</v>
      </c>
      <c r="M42" s="7"/>
      <c r="N42" s="7">
        <v>26</v>
      </c>
      <c r="O42" s="7">
        <v>13</v>
      </c>
      <c r="P42" s="7">
        <v>8</v>
      </c>
      <c r="Q42" s="7">
        <v>0</v>
      </c>
      <c r="R42" s="8">
        <v>0.96050000000000002</v>
      </c>
      <c r="S42" s="7">
        <v>3.9E-2</v>
      </c>
      <c r="T42" s="7">
        <v>0</v>
      </c>
      <c r="U42" s="7">
        <v>1.7000000000000001E-2</v>
      </c>
      <c r="V42" s="7">
        <v>17.611000000000001</v>
      </c>
    </row>
    <row r="43" spans="1:22" x14ac:dyDescent="0.35">
      <c r="A43" s="7"/>
      <c r="B43" s="7">
        <v>28</v>
      </c>
      <c r="C43" s="7">
        <v>6</v>
      </c>
      <c r="D43" s="7">
        <v>4</v>
      </c>
      <c r="E43" s="7">
        <v>0</v>
      </c>
      <c r="F43" s="8">
        <v>0.98</v>
      </c>
      <c r="G43" s="7">
        <v>0.02</v>
      </c>
      <c r="H43" s="7">
        <v>0</v>
      </c>
      <c r="I43" s="7">
        <v>1.4E-2</v>
      </c>
      <c r="J43" s="7">
        <v>17.23</v>
      </c>
      <c r="M43" s="7"/>
      <c r="N43" s="7">
        <v>28</v>
      </c>
      <c r="O43" s="7">
        <v>5</v>
      </c>
      <c r="P43" s="7">
        <v>3</v>
      </c>
      <c r="Q43" s="7">
        <v>0</v>
      </c>
      <c r="R43" s="8">
        <v>0.98419999999999996</v>
      </c>
      <c r="S43" s="7">
        <v>1.6E-2</v>
      </c>
      <c r="T43" s="7">
        <v>0</v>
      </c>
      <c r="U43" s="7">
        <v>1.0999999999999999E-2</v>
      </c>
      <c r="V43" s="7">
        <v>18.274000000000001</v>
      </c>
    </row>
    <row r="44" spans="1:22" x14ac:dyDescent="0.35">
      <c r="A44" s="7"/>
      <c r="B44" s="7">
        <v>30</v>
      </c>
      <c r="C44" s="7">
        <v>2</v>
      </c>
      <c r="D44" s="7">
        <v>2</v>
      </c>
      <c r="E44" s="7">
        <v>0</v>
      </c>
      <c r="F44" s="8">
        <v>1</v>
      </c>
      <c r="G44" s="7">
        <v>0</v>
      </c>
      <c r="H44" s="7">
        <v>0</v>
      </c>
      <c r="I44" s="7">
        <v>0</v>
      </c>
      <c r="J44" s="7">
        <v>17.829999999999998</v>
      </c>
      <c r="M44" s="7"/>
      <c r="N44" s="7">
        <v>30</v>
      </c>
      <c r="O44" s="7">
        <v>2</v>
      </c>
      <c r="P44" s="7">
        <v>2</v>
      </c>
      <c r="Q44" s="7">
        <v>0</v>
      </c>
      <c r="R44" s="8">
        <v>1</v>
      </c>
      <c r="S44" s="7">
        <v>0</v>
      </c>
      <c r="T44" s="7">
        <v>0</v>
      </c>
      <c r="U44" s="7">
        <v>0</v>
      </c>
      <c r="V44" s="7">
        <v>18.748000000000001</v>
      </c>
    </row>
    <row r="45" spans="1:22" x14ac:dyDescent="0.35">
      <c r="A45" s="7"/>
      <c r="B45" s="7"/>
      <c r="C45" s="7"/>
      <c r="D45" s="8"/>
      <c r="E45" s="7"/>
      <c r="F45" s="7"/>
      <c r="G45" s="7"/>
      <c r="H45" s="7"/>
      <c r="I45" s="7"/>
      <c r="J45" s="7"/>
      <c r="M45" s="7"/>
      <c r="N45" s="7"/>
      <c r="O45" s="7"/>
      <c r="P45" s="8"/>
      <c r="Q45" s="7"/>
      <c r="R45" s="7"/>
      <c r="S45" s="7"/>
      <c r="T45" s="7"/>
      <c r="U45" s="7"/>
      <c r="V45" s="7"/>
    </row>
    <row r="46" spans="1:22" x14ac:dyDescent="0.35">
      <c r="A46" s="7"/>
      <c r="B46" s="7"/>
      <c r="C46" s="7"/>
      <c r="D46" s="8"/>
      <c r="E46" s="7"/>
      <c r="F46" s="7"/>
      <c r="G46" s="7"/>
      <c r="H46" s="7"/>
      <c r="I46" s="7"/>
      <c r="J46" s="7"/>
      <c r="M46" s="7"/>
      <c r="N46" s="7"/>
      <c r="O46" s="7"/>
      <c r="P46" s="8"/>
      <c r="Q46" s="7"/>
      <c r="R46" s="7"/>
      <c r="S46" s="7"/>
      <c r="T46" s="7"/>
      <c r="U46" s="7"/>
      <c r="V46" s="7"/>
    </row>
    <row r="47" spans="1:22" x14ac:dyDescent="0.35">
      <c r="A47" s="7"/>
      <c r="B47" s="7"/>
      <c r="C47" s="7"/>
      <c r="D47" s="8"/>
      <c r="E47" s="7"/>
      <c r="F47" s="7"/>
      <c r="G47" s="7"/>
      <c r="H47" s="7"/>
      <c r="I47" s="7"/>
      <c r="J47" s="7"/>
      <c r="M47" s="7"/>
      <c r="N47" s="7"/>
      <c r="O47" s="7"/>
      <c r="P47" s="8"/>
      <c r="Q47" s="7"/>
      <c r="R47" s="7"/>
      <c r="S47" s="7"/>
      <c r="T47" s="7"/>
      <c r="U47" s="7"/>
      <c r="V47" s="7"/>
    </row>
    <row r="48" spans="1:22" x14ac:dyDescent="0.35">
      <c r="A48" s="7"/>
      <c r="B48" s="7"/>
      <c r="C48" s="7"/>
      <c r="D48" s="8"/>
      <c r="E48" s="7"/>
      <c r="F48" s="7"/>
      <c r="G48" s="7"/>
      <c r="H48" s="7"/>
      <c r="I48" s="7"/>
      <c r="J48" s="7"/>
      <c r="M48" s="13" t="s">
        <v>300</v>
      </c>
      <c r="N48" s="7"/>
      <c r="O48" s="7"/>
      <c r="P48" s="8"/>
      <c r="Q48" s="7"/>
      <c r="R48" s="7"/>
      <c r="S48" s="7"/>
      <c r="T48" s="7"/>
      <c r="U48" s="7"/>
      <c r="V48" s="7"/>
    </row>
    <row r="49" spans="1:22" ht="37.5" x14ac:dyDescent="0.35">
      <c r="A49" s="7"/>
      <c r="B49" s="7"/>
      <c r="C49" s="7"/>
      <c r="D49" s="8"/>
      <c r="E49" s="7"/>
      <c r="F49" s="7"/>
      <c r="G49" s="7"/>
      <c r="H49" s="7"/>
      <c r="I49" s="7"/>
      <c r="J49" s="7"/>
      <c r="M49" s="7"/>
      <c r="N49" s="7" t="s">
        <v>160</v>
      </c>
      <c r="O49" s="7" t="s">
        <v>161</v>
      </c>
      <c r="P49" s="7" t="s">
        <v>162</v>
      </c>
      <c r="Q49" s="7" t="s">
        <v>163</v>
      </c>
      <c r="R49" s="7" t="s">
        <v>164</v>
      </c>
      <c r="S49" s="7" t="s">
        <v>165</v>
      </c>
      <c r="T49" s="7" t="s">
        <v>166</v>
      </c>
      <c r="U49" s="7" t="s">
        <v>167</v>
      </c>
      <c r="V49" s="7" t="s">
        <v>168</v>
      </c>
    </row>
    <row r="50" spans="1:22" x14ac:dyDescent="0.35">
      <c r="A50" s="7"/>
      <c r="B50" s="7"/>
      <c r="C50" s="7"/>
      <c r="D50" s="8"/>
      <c r="E50" s="7"/>
      <c r="F50" s="7"/>
      <c r="G50" s="7"/>
      <c r="H50" s="7"/>
      <c r="I50" s="7"/>
      <c r="J50" s="7"/>
      <c r="M50" s="7"/>
      <c r="N50" s="7">
        <v>0</v>
      </c>
      <c r="O50" s="7">
        <v>160</v>
      </c>
      <c r="P50" s="7">
        <v>0</v>
      </c>
      <c r="Q50" s="7">
        <v>0</v>
      </c>
      <c r="R50" s="8">
        <v>0</v>
      </c>
      <c r="S50" s="7">
        <v>1</v>
      </c>
      <c r="T50" s="7">
        <v>0</v>
      </c>
      <c r="U50" s="7">
        <v>0</v>
      </c>
      <c r="V50" s="7">
        <v>0</v>
      </c>
    </row>
    <row r="51" spans="1:22" x14ac:dyDescent="0.35">
      <c r="A51" s="13" t="s">
        <v>300</v>
      </c>
      <c r="B51" s="7"/>
      <c r="C51" s="7"/>
      <c r="D51" s="8"/>
      <c r="E51" s="7"/>
      <c r="F51" s="7"/>
      <c r="G51" s="7"/>
      <c r="H51" s="7"/>
      <c r="I51" s="7"/>
      <c r="M51" s="7"/>
      <c r="N51" s="7">
        <v>2</v>
      </c>
      <c r="O51" s="7">
        <v>160</v>
      </c>
      <c r="P51" s="7">
        <v>0</v>
      </c>
      <c r="Q51" s="7">
        <v>4</v>
      </c>
      <c r="R51" s="8">
        <v>0</v>
      </c>
      <c r="S51" s="7">
        <v>1</v>
      </c>
      <c r="T51" s="7">
        <v>0</v>
      </c>
      <c r="U51" s="7">
        <v>0</v>
      </c>
      <c r="V51" s="7">
        <v>0</v>
      </c>
    </row>
    <row r="52" spans="1:22" ht="37.5" x14ac:dyDescent="0.35">
      <c r="A52" s="7"/>
      <c r="B52" s="7" t="s">
        <v>160</v>
      </c>
      <c r="C52" s="7" t="s">
        <v>161</v>
      </c>
      <c r="D52" s="7" t="s">
        <v>162</v>
      </c>
      <c r="E52" s="7" t="s">
        <v>163</v>
      </c>
      <c r="F52" s="7" t="s">
        <v>164</v>
      </c>
      <c r="G52" s="7" t="s">
        <v>165</v>
      </c>
      <c r="H52" s="7" t="s">
        <v>166</v>
      </c>
      <c r="I52" s="7" t="s">
        <v>167</v>
      </c>
      <c r="J52" s="7" t="s">
        <v>168</v>
      </c>
      <c r="M52" s="7"/>
      <c r="N52" s="7">
        <v>4</v>
      </c>
      <c r="O52" s="7">
        <v>156</v>
      </c>
      <c r="P52" s="7">
        <v>0</v>
      </c>
      <c r="Q52" s="7">
        <v>6</v>
      </c>
      <c r="R52" s="8">
        <v>0</v>
      </c>
      <c r="S52" s="7">
        <v>1</v>
      </c>
      <c r="T52" s="7">
        <v>0</v>
      </c>
      <c r="U52" s="7">
        <v>0</v>
      </c>
      <c r="V52" s="7">
        <v>0</v>
      </c>
    </row>
    <row r="53" spans="1:22" x14ac:dyDescent="0.35">
      <c r="A53" s="7"/>
      <c r="B53" s="7">
        <v>0</v>
      </c>
      <c r="C53" s="7">
        <v>160</v>
      </c>
      <c r="D53" s="7">
        <v>0</v>
      </c>
      <c r="E53" s="7">
        <v>0</v>
      </c>
      <c r="F53" s="8">
        <v>0</v>
      </c>
      <c r="G53" s="7">
        <v>1</v>
      </c>
      <c r="H53" s="7">
        <v>0</v>
      </c>
      <c r="I53" s="7">
        <v>0</v>
      </c>
      <c r="J53" s="7">
        <v>0</v>
      </c>
      <c r="M53" s="7"/>
      <c r="N53" s="7">
        <v>6</v>
      </c>
      <c r="O53" s="7">
        <v>150</v>
      </c>
      <c r="P53" s="7">
        <v>0</v>
      </c>
      <c r="Q53" s="7">
        <v>7</v>
      </c>
      <c r="R53" s="8">
        <v>0</v>
      </c>
      <c r="S53" s="7">
        <v>1</v>
      </c>
      <c r="T53" s="7">
        <v>0</v>
      </c>
      <c r="U53" s="7">
        <v>0</v>
      </c>
      <c r="V53" s="7">
        <v>0</v>
      </c>
    </row>
    <row r="54" spans="1:22" x14ac:dyDescent="0.35">
      <c r="A54" s="7"/>
      <c r="B54" s="7">
        <v>2</v>
      </c>
      <c r="C54" s="7">
        <v>160</v>
      </c>
      <c r="D54" s="7">
        <v>0</v>
      </c>
      <c r="E54" s="7">
        <v>1</v>
      </c>
      <c r="F54" s="8">
        <v>0</v>
      </c>
      <c r="G54" s="7">
        <v>1</v>
      </c>
      <c r="H54" s="7">
        <v>0</v>
      </c>
      <c r="I54" s="7">
        <v>0</v>
      </c>
      <c r="J54" s="7">
        <v>0</v>
      </c>
      <c r="M54" s="7"/>
      <c r="N54" s="7">
        <v>8</v>
      </c>
      <c r="O54" s="7">
        <v>143</v>
      </c>
      <c r="P54" s="7">
        <v>1</v>
      </c>
      <c r="Q54" s="7">
        <v>12</v>
      </c>
      <c r="R54" s="8">
        <v>7.0000000000000001E-3</v>
      </c>
      <c r="S54" s="7">
        <v>0.99299999999999999</v>
      </c>
      <c r="T54" s="7">
        <v>0</v>
      </c>
      <c r="U54" s="7">
        <v>7.0000000000000001E-3</v>
      </c>
      <c r="V54" s="7">
        <v>5.6000000000000001E-2</v>
      </c>
    </row>
    <row r="55" spans="1:22" x14ac:dyDescent="0.35">
      <c r="A55" s="7"/>
      <c r="B55" s="7">
        <v>4</v>
      </c>
      <c r="C55" s="7">
        <v>159</v>
      </c>
      <c r="D55" s="7">
        <v>0</v>
      </c>
      <c r="E55" s="7">
        <v>14</v>
      </c>
      <c r="F55" s="8">
        <v>0</v>
      </c>
      <c r="G55" s="7">
        <v>1</v>
      </c>
      <c r="H55" s="7">
        <v>0</v>
      </c>
      <c r="I55" s="7">
        <v>0</v>
      </c>
      <c r="J55" s="7">
        <v>0</v>
      </c>
      <c r="M55" s="7"/>
      <c r="N55" s="7">
        <v>10</v>
      </c>
      <c r="O55" s="7">
        <v>130</v>
      </c>
      <c r="P55" s="7">
        <v>7</v>
      </c>
      <c r="Q55" s="7">
        <v>2</v>
      </c>
      <c r="R55" s="8">
        <v>6.0499999999999998E-2</v>
      </c>
      <c r="S55" s="7">
        <v>0.94</v>
      </c>
      <c r="T55" s="7">
        <v>0</v>
      </c>
      <c r="U55" s="7">
        <v>2.1000000000000001E-2</v>
      </c>
      <c r="V55" s="7">
        <v>0.59099999999999997</v>
      </c>
    </row>
    <row r="56" spans="1:22" x14ac:dyDescent="0.35">
      <c r="A56" s="7"/>
      <c r="B56" s="7">
        <v>6</v>
      </c>
      <c r="C56" s="7">
        <v>145</v>
      </c>
      <c r="D56" s="7">
        <v>0</v>
      </c>
      <c r="E56" s="7">
        <v>1</v>
      </c>
      <c r="F56" s="8">
        <v>0</v>
      </c>
      <c r="G56" s="7">
        <v>1</v>
      </c>
      <c r="H56" s="7">
        <v>0</v>
      </c>
      <c r="I56" s="7">
        <v>0</v>
      </c>
      <c r="J56" s="7">
        <v>0</v>
      </c>
      <c r="M56" s="7"/>
      <c r="N56" s="7">
        <v>12</v>
      </c>
      <c r="O56" s="7">
        <v>121</v>
      </c>
      <c r="P56" s="7">
        <v>14</v>
      </c>
      <c r="Q56" s="7">
        <v>4</v>
      </c>
      <c r="R56" s="8">
        <v>0.16919999999999999</v>
      </c>
      <c r="S56" s="7">
        <v>0.83099999999999996</v>
      </c>
      <c r="T56" s="7">
        <v>1E-3</v>
      </c>
      <c r="U56" s="7">
        <v>3.3000000000000002E-2</v>
      </c>
      <c r="V56" s="7">
        <v>1.895</v>
      </c>
    </row>
    <row r="57" spans="1:22" x14ac:dyDescent="0.35">
      <c r="A57" s="7"/>
      <c r="B57" s="7">
        <v>8</v>
      </c>
      <c r="C57" s="7">
        <v>144</v>
      </c>
      <c r="D57" s="7">
        <v>5</v>
      </c>
      <c r="E57" s="7">
        <v>15</v>
      </c>
      <c r="F57" s="8">
        <v>3.4700000000000002E-2</v>
      </c>
      <c r="G57" s="7">
        <v>0.96499999999999997</v>
      </c>
      <c r="H57" s="7">
        <v>0</v>
      </c>
      <c r="I57" s="7">
        <v>1.4999999999999999E-2</v>
      </c>
      <c r="J57" s="7">
        <v>0.27800000000000002</v>
      </c>
      <c r="M57" s="7"/>
      <c r="N57" s="7">
        <v>14</v>
      </c>
      <c r="O57" s="7">
        <v>103</v>
      </c>
      <c r="P57" s="7">
        <v>20</v>
      </c>
      <c r="Q57" s="7">
        <v>2</v>
      </c>
      <c r="R57" s="8">
        <v>0.33050000000000002</v>
      </c>
      <c r="S57" s="7">
        <v>0.67</v>
      </c>
      <c r="T57" s="7">
        <v>2E-3</v>
      </c>
      <c r="U57" s="7">
        <v>4.2000000000000003E-2</v>
      </c>
      <c r="V57" s="7">
        <v>4.1539999999999999</v>
      </c>
    </row>
    <row r="58" spans="1:22" x14ac:dyDescent="0.35">
      <c r="A58" s="7"/>
      <c r="B58" s="7">
        <v>10</v>
      </c>
      <c r="C58" s="7">
        <v>124</v>
      </c>
      <c r="D58" s="7">
        <v>18</v>
      </c>
      <c r="E58" s="7">
        <v>7</v>
      </c>
      <c r="F58" s="8">
        <v>0.17480000000000001</v>
      </c>
      <c r="G58" s="7">
        <v>0.82499999999999996</v>
      </c>
      <c r="H58" s="7">
        <v>1E-3</v>
      </c>
      <c r="I58" s="7">
        <v>3.3000000000000002E-2</v>
      </c>
      <c r="J58" s="7">
        <v>1.679</v>
      </c>
      <c r="M58" s="7"/>
      <c r="N58" s="7">
        <v>16</v>
      </c>
      <c r="O58" s="7">
        <v>81</v>
      </c>
      <c r="P58" s="7">
        <v>19</v>
      </c>
      <c r="Q58" s="7">
        <v>1</v>
      </c>
      <c r="R58" s="8">
        <v>0.48749999999999999</v>
      </c>
      <c r="S58" s="7">
        <v>0.51200000000000001</v>
      </c>
      <c r="T58" s="7">
        <v>2E-3</v>
      </c>
      <c r="U58" s="7">
        <v>4.4999999999999998E-2</v>
      </c>
      <c r="V58" s="7">
        <v>6.6660000000000004</v>
      </c>
    </row>
    <row r="59" spans="1:22" x14ac:dyDescent="0.35">
      <c r="A59" s="7"/>
      <c r="B59" s="7">
        <v>12</v>
      </c>
      <c r="C59" s="7">
        <v>99</v>
      </c>
      <c r="D59" s="7">
        <v>13</v>
      </c>
      <c r="E59" s="7">
        <v>8</v>
      </c>
      <c r="F59" s="8">
        <v>0.28320000000000001</v>
      </c>
      <c r="G59" s="7">
        <v>0.71699999999999997</v>
      </c>
      <c r="H59" s="7">
        <v>2E-3</v>
      </c>
      <c r="I59" s="7">
        <v>0.04</v>
      </c>
      <c r="J59" s="7">
        <v>2.9790000000000001</v>
      </c>
      <c r="M59" s="7"/>
      <c r="N59" s="7">
        <v>18</v>
      </c>
      <c r="O59" s="7">
        <v>61</v>
      </c>
      <c r="P59" s="7">
        <v>23</v>
      </c>
      <c r="Q59" s="7">
        <v>1</v>
      </c>
      <c r="R59" s="8">
        <v>0.68079999999999996</v>
      </c>
      <c r="S59" s="7">
        <v>0.31900000000000001</v>
      </c>
      <c r="T59" s="7">
        <v>2E-3</v>
      </c>
      <c r="U59" s="7">
        <v>4.2000000000000003E-2</v>
      </c>
      <c r="V59" s="7">
        <v>10.144</v>
      </c>
    </row>
    <row r="60" spans="1:22" x14ac:dyDescent="0.35">
      <c r="A60" s="7"/>
      <c r="B60" s="7">
        <v>14</v>
      </c>
      <c r="C60" s="7">
        <v>78</v>
      </c>
      <c r="D60" s="7">
        <v>16</v>
      </c>
      <c r="E60" s="7">
        <v>8</v>
      </c>
      <c r="F60" s="8">
        <v>0.43020000000000003</v>
      </c>
      <c r="G60" s="7">
        <v>0.56999999999999995</v>
      </c>
      <c r="H60" s="7">
        <v>2E-3</v>
      </c>
      <c r="I60" s="7">
        <v>4.5999999999999999E-2</v>
      </c>
      <c r="J60" s="7">
        <v>5.0380000000000003</v>
      </c>
      <c r="M60" s="7"/>
      <c r="N60" s="7">
        <v>20</v>
      </c>
      <c r="O60" s="7">
        <v>37</v>
      </c>
      <c r="P60" s="7">
        <v>21</v>
      </c>
      <c r="Q60" s="7">
        <v>0</v>
      </c>
      <c r="R60" s="8">
        <v>0.86199999999999999</v>
      </c>
      <c r="S60" s="7">
        <v>0.13800000000000001</v>
      </c>
      <c r="T60" s="7">
        <v>1E-3</v>
      </c>
      <c r="U60" s="7">
        <v>3.2000000000000001E-2</v>
      </c>
      <c r="V60" s="7">
        <v>13.768000000000001</v>
      </c>
    </row>
    <row r="61" spans="1:22" x14ac:dyDescent="0.35">
      <c r="A61" s="7"/>
      <c r="B61" s="7">
        <v>16</v>
      </c>
      <c r="C61" s="7">
        <v>54</v>
      </c>
      <c r="D61" s="7">
        <v>15</v>
      </c>
      <c r="E61" s="7">
        <v>6</v>
      </c>
      <c r="F61" s="8">
        <v>0.58850000000000002</v>
      </c>
      <c r="G61" s="7">
        <v>0.41099999999999998</v>
      </c>
      <c r="H61" s="7">
        <v>2E-3</v>
      </c>
      <c r="I61" s="7">
        <v>4.8000000000000001E-2</v>
      </c>
      <c r="J61" s="7">
        <v>7.57</v>
      </c>
      <c r="M61" s="7"/>
      <c r="N61" s="7">
        <v>22</v>
      </c>
      <c r="O61" s="7">
        <v>16</v>
      </c>
      <c r="P61" s="7">
        <v>8</v>
      </c>
      <c r="Q61" s="7">
        <v>0</v>
      </c>
      <c r="R61" s="8">
        <v>0.93100000000000005</v>
      </c>
      <c r="S61" s="7">
        <v>6.9000000000000006E-2</v>
      </c>
      <c r="T61" s="7">
        <v>1E-3</v>
      </c>
      <c r="U61" s="7">
        <v>2.3E-2</v>
      </c>
      <c r="V61" s="7">
        <v>15.287000000000001</v>
      </c>
    </row>
    <row r="62" spans="1:22" x14ac:dyDescent="0.35">
      <c r="A62" s="7"/>
      <c r="B62" s="7">
        <v>18</v>
      </c>
      <c r="C62" s="7">
        <v>33</v>
      </c>
      <c r="D62" s="7">
        <v>11</v>
      </c>
      <c r="E62" s="7">
        <v>0</v>
      </c>
      <c r="F62" s="8">
        <v>0.72570000000000001</v>
      </c>
      <c r="G62" s="7">
        <v>0.27400000000000002</v>
      </c>
      <c r="H62" s="7">
        <v>2E-3</v>
      </c>
      <c r="I62" s="7">
        <v>4.5999999999999999E-2</v>
      </c>
      <c r="J62" s="7">
        <v>10.039</v>
      </c>
      <c r="M62" s="7"/>
      <c r="N62" s="7">
        <v>24</v>
      </c>
      <c r="O62" s="7">
        <v>8</v>
      </c>
      <c r="P62" s="7">
        <v>4</v>
      </c>
      <c r="Q62" s="7">
        <v>0</v>
      </c>
      <c r="R62" s="8">
        <v>0.96550000000000002</v>
      </c>
      <c r="S62" s="7">
        <v>3.5000000000000003E-2</v>
      </c>
      <c r="T62" s="7">
        <v>0</v>
      </c>
      <c r="U62" s="7">
        <v>1.7000000000000001E-2</v>
      </c>
      <c r="V62" s="7">
        <v>16.114999999999998</v>
      </c>
    </row>
    <row r="63" spans="1:22" x14ac:dyDescent="0.35">
      <c r="A63" s="7"/>
      <c r="B63" s="7">
        <v>20</v>
      </c>
      <c r="C63" s="7">
        <v>22</v>
      </c>
      <c r="D63" s="7">
        <v>8</v>
      </c>
      <c r="E63" s="7">
        <v>0</v>
      </c>
      <c r="F63" s="8">
        <v>0.82540000000000002</v>
      </c>
      <c r="G63" s="7">
        <v>0.17499999999999999</v>
      </c>
      <c r="H63" s="7">
        <v>2E-3</v>
      </c>
      <c r="I63" s="7">
        <v>4.1000000000000002E-2</v>
      </c>
      <c r="J63" s="7">
        <v>12.034000000000001</v>
      </c>
      <c r="M63" s="7"/>
      <c r="N63" s="7">
        <v>26</v>
      </c>
      <c r="O63" s="7">
        <v>4</v>
      </c>
      <c r="P63" s="7">
        <v>3</v>
      </c>
      <c r="Q63" s="7">
        <v>0</v>
      </c>
      <c r="R63" s="8">
        <v>0.99139999999999995</v>
      </c>
      <c r="S63" s="7">
        <v>8.9999999999999993E-3</v>
      </c>
      <c r="T63" s="7">
        <v>0</v>
      </c>
      <c r="U63" s="7">
        <v>8.9999999999999993E-3</v>
      </c>
      <c r="V63" s="7">
        <v>16.788</v>
      </c>
    </row>
    <row r="64" spans="1:22" x14ac:dyDescent="0.35">
      <c r="A64" s="7"/>
      <c r="B64" s="7">
        <v>22</v>
      </c>
      <c r="C64" s="7">
        <v>14</v>
      </c>
      <c r="D64" s="7">
        <v>11</v>
      </c>
      <c r="E64" s="7">
        <v>0</v>
      </c>
      <c r="F64" s="8">
        <v>0.96260000000000001</v>
      </c>
      <c r="G64" s="7">
        <v>3.6999999999999998E-2</v>
      </c>
      <c r="H64" s="7">
        <v>0</v>
      </c>
      <c r="I64" s="7">
        <v>2.1000000000000001E-2</v>
      </c>
      <c r="J64" s="7">
        <v>15.052</v>
      </c>
      <c r="M64" s="7"/>
      <c r="N64" s="7">
        <v>28</v>
      </c>
      <c r="O64" s="7">
        <v>1</v>
      </c>
      <c r="P64" s="7">
        <v>1</v>
      </c>
      <c r="Q64" s="7">
        <v>0</v>
      </c>
      <c r="R64" s="8">
        <v>1</v>
      </c>
      <c r="S64" s="7">
        <v>0</v>
      </c>
      <c r="T64" s="7">
        <v>0</v>
      </c>
      <c r="U64" s="7">
        <v>0</v>
      </c>
      <c r="V64" s="7">
        <v>17.03</v>
      </c>
    </row>
    <row r="65" spans="1:22" x14ac:dyDescent="0.35">
      <c r="A65" s="7"/>
      <c r="B65" s="7">
        <v>24</v>
      </c>
      <c r="C65" s="7">
        <v>3</v>
      </c>
      <c r="D65" s="7">
        <v>3</v>
      </c>
      <c r="E65" s="7">
        <v>0</v>
      </c>
      <c r="F65" s="8">
        <v>1</v>
      </c>
      <c r="G65" s="7">
        <v>0</v>
      </c>
      <c r="H65" s="7">
        <v>0</v>
      </c>
      <c r="I65" s="7">
        <v>0</v>
      </c>
      <c r="J65" s="7">
        <v>15.95</v>
      </c>
      <c r="M65" s="7"/>
      <c r="N65" s="7"/>
      <c r="O65" s="7"/>
      <c r="P65" s="7"/>
      <c r="Q65" s="7"/>
      <c r="R65" s="8"/>
      <c r="S65" s="7"/>
      <c r="T65" s="7"/>
      <c r="U65" s="7"/>
      <c r="V65" s="7"/>
    </row>
    <row r="66" spans="1:22" x14ac:dyDescent="0.35">
      <c r="C66" s="7"/>
      <c r="D66" s="8"/>
      <c r="E66" s="7"/>
      <c r="F66" s="7"/>
      <c r="G66" s="7"/>
      <c r="H66" s="7"/>
      <c r="I66" s="7"/>
      <c r="J66" s="7"/>
      <c r="O66" s="7"/>
      <c r="P66" s="8"/>
      <c r="Q66" s="7"/>
      <c r="R66" s="7"/>
      <c r="S66" s="7"/>
      <c r="T66" s="7"/>
      <c r="U66" s="7"/>
      <c r="V66" s="7"/>
    </row>
    <row r="67" spans="1:22" x14ac:dyDescent="0.35">
      <c r="C67" s="7"/>
      <c r="D67" s="8"/>
      <c r="E67" s="7"/>
      <c r="F67" s="7"/>
      <c r="G67" s="7"/>
      <c r="H67" s="7"/>
      <c r="I67" s="7"/>
      <c r="J67" s="7"/>
      <c r="O67" s="7"/>
      <c r="P67" s="8"/>
      <c r="Q67" s="7"/>
      <c r="R67" s="7"/>
      <c r="S67" s="7"/>
      <c r="T67" s="7"/>
      <c r="U67" s="7"/>
      <c r="V67" s="7"/>
    </row>
    <row r="68" spans="1:22" x14ac:dyDescent="0.35">
      <c r="A68" t="s">
        <v>301</v>
      </c>
      <c r="C68" s="7"/>
      <c r="D68" s="8"/>
      <c r="E68" s="7"/>
      <c r="F68" s="7"/>
      <c r="G68" s="7"/>
      <c r="H68" s="7"/>
      <c r="I68" s="7"/>
      <c r="J68" s="7"/>
      <c r="M68" t="s">
        <v>301</v>
      </c>
      <c r="O68" s="7"/>
      <c r="P68" s="8"/>
      <c r="Q68" s="7"/>
      <c r="R68" s="7"/>
      <c r="S68" s="7"/>
      <c r="T68" s="7"/>
      <c r="U68" s="7"/>
      <c r="V68" s="7"/>
    </row>
    <row r="69" spans="1:22" ht="37.5" x14ac:dyDescent="0.35">
      <c r="A69" s="7"/>
      <c r="B69" s="7" t="s">
        <v>160</v>
      </c>
      <c r="C69" s="7" t="s">
        <v>161</v>
      </c>
      <c r="D69" s="7" t="s">
        <v>162</v>
      </c>
      <c r="E69" s="7" t="s">
        <v>163</v>
      </c>
      <c r="F69" s="7" t="s">
        <v>164</v>
      </c>
      <c r="G69" s="7" t="s">
        <v>165</v>
      </c>
      <c r="H69" s="7" t="s">
        <v>166</v>
      </c>
      <c r="I69" s="7" t="s">
        <v>167</v>
      </c>
      <c r="J69" s="7" t="s">
        <v>168</v>
      </c>
      <c r="M69" s="7"/>
      <c r="N69" s="7" t="s">
        <v>160</v>
      </c>
      <c r="O69" s="7" t="s">
        <v>161</v>
      </c>
      <c r="P69" s="7" t="s">
        <v>162</v>
      </c>
      <c r="Q69" s="7" t="s">
        <v>163</v>
      </c>
      <c r="R69" s="7" t="s">
        <v>164</v>
      </c>
      <c r="S69" s="7" t="s">
        <v>165</v>
      </c>
      <c r="T69" s="7" t="s">
        <v>166</v>
      </c>
      <c r="U69" s="7" t="s">
        <v>167</v>
      </c>
      <c r="V69" s="7" t="s">
        <v>168</v>
      </c>
    </row>
    <row r="70" spans="1:22" x14ac:dyDescent="0.35">
      <c r="A70" s="7"/>
      <c r="B70" s="7">
        <v>0</v>
      </c>
      <c r="C70" s="7">
        <v>160</v>
      </c>
      <c r="D70" s="7">
        <v>0</v>
      </c>
      <c r="E70" s="7">
        <v>0</v>
      </c>
      <c r="F70" s="8">
        <v>0</v>
      </c>
      <c r="G70" s="7">
        <v>1</v>
      </c>
      <c r="H70" s="7">
        <v>0</v>
      </c>
      <c r="I70" s="7">
        <v>0</v>
      </c>
      <c r="J70" s="7">
        <v>0</v>
      </c>
      <c r="M70" s="7"/>
      <c r="N70" s="7">
        <v>0</v>
      </c>
      <c r="O70" s="7">
        <v>160</v>
      </c>
      <c r="P70" s="7">
        <v>0</v>
      </c>
      <c r="Q70" s="7">
        <v>0</v>
      </c>
      <c r="R70" s="8">
        <v>0</v>
      </c>
      <c r="S70" s="7">
        <v>1</v>
      </c>
      <c r="T70" s="7">
        <v>0</v>
      </c>
      <c r="U70" s="7">
        <v>0</v>
      </c>
      <c r="V70" s="7">
        <v>0</v>
      </c>
    </row>
    <row r="71" spans="1:22" x14ac:dyDescent="0.35">
      <c r="A71" s="7"/>
      <c r="B71" s="7">
        <v>2</v>
      </c>
      <c r="C71" s="7">
        <v>160</v>
      </c>
      <c r="D71" s="7">
        <v>0</v>
      </c>
      <c r="E71" s="7">
        <v>7</v>
      </c>
      <c r="F71" s="8">
        <v>0</v>
      </c>
      <c r="G71" s="7">
        <v>1</v>
      </c>
      <c r="H71" s="7">
        <v>0</v>
      </c>
      <c r="I71" s="7">
        <v>0</v>
      </c>
      <c r="J71" s="7">
        <v>0</v>
      </c>
      <c r="M71" s="7"/>
      <c r="N71" s="7">
        <v>2</v>
      </c>
      <c r="O71" s="7">
        <v>160</v>
      </c>
      <c r="P71" s="7">
        <v>0</v>
      </c>
      <c r="Q71" s="7">
        <v>3</v>
      </c>
      <c r="R71" s="8">
        <v>0</v>
      </c>
      <c r="S71" s="7">
        <v>1</v>
      </c>
      <c r="T71" s="7">
        <v>0</v>
      </c>
      <c r="U71" s="7">
        <v>0</v>
      </c>
      <c r="V71" s="7">
        <v>0</v>
      </c>
    </row>
    <row r="72" spans="1:22" x14ac:dyDescent="0.35">
      <c r="A72" s="7"/>
      <c r="B72" s="7">
        <v>4</v>
      </c>
      <c r="C72" s="7">
        <v>153</v>
      </c>
      <c r="D72" s="7">
        <v>0</v>
      </c>
      <c r="E72" s="7">
        <v>21</v>
      </c>
      <c r="F72" s="8">
        <v>0</v>
      </c>
      <c r="G72" s="7">
        <v>1</v>
      </c>
      <c r="H72" s="7">
        <v>0</v>
      </c>
      <c r="I72" s="7">
        <v>0</v>
      </c>
      <c r="J72" s="7">
        <v>0</v>
      </c>
      <c r="M72" s="7"/>
      <c r="N72" s="7">
        <v>4</v>
      </c>
      <c r="O72" s="7">
        <v>157</v>
      </c>
      <c r="P72" s="7">
        <v>0</v>
      </c>
      <c r="Q72" s="7">
        <v>29</v>
      </c>
      <c r="R72" s="8">
        <v>0</v>
      </c>
      <c r="S72" s="7">
        <v>1</v>
      </c>
      <c r="T72" s="7">
        <v>0</v>
      </c>
      <c r="U72" s="7">
        <v>0</v>
      </c>
      <c r="V72" s="7">
        <v>0</v>
      </c>
    </row>
    <row r="73" spans="1:22" x14ac:dyDescent="0.35">
      <c r="A73" s="7"/>
      <c r="B73" s="7">
        <v>6</v>
      </c>
      <c r="C73" s="7">
        <v>132</v>
      </c>
      <c r="D73" s="7">
        <v>0</v>
      </c>
      <c r="E73" s="7">
        <v>13</v>
      </c>
      <c r="F73" s="8">
        <v>0</v>
      </c>
      <c r="G73" s="7">
        <v>1</v>
      </c>
      <c r="H73" s="7">
        <v>0</v>
      </c>
      <c r="I73" s="7">
        <v>0</v>
      </c>
      <c r="J73" s="7">
        <v>0</v>
      </c>
      <c r="M73" s="7"/>
      <c r="N73" s="7">
        <v>6</v>
      </c>
      <c r="O73" s="7">
        <v>128</v>
      </c>
      <c r="P73" s="7">
        <v>0</v>
      </c>
      <c r="Q73" s="7">
        <v>17</v>
      </c>
      <c r="R73" s="8">
        <v>0</v>
      </c>
      <c r="S73" s="7">
        <v>1</v>
      </c>
      <c r="T73" s="7">
        <v>0</v>
      </c>
      <c r="U73" s="7">
        <v>0</v>
      </c>
      <c r="V73" s="7">
        <v>0</v>
      </c>
    </row>
    <row r="74" spans="1:22" x14ac:dyDescent="0.35">
      <c r="A74" s="7"/>
      <c r="B74" s="7">
        <v>8</v>
      </c>
      <c r="C74" s="7">
        <v>119</v>
      </c>
      <c r="D74" s="7">
        <v>13</v>
      </c>
      <c r="E74" s="7">
        <v>11</v>
      </c>
      <c r="F74" s="8">
        <v>0.10920000000000001</v>
      </c>
      <c r="G74" s="7">
        <v>0.89100000000000001</v>
      </c>
      <c r="H74" s="7">
        <v>1E-3</v>
      </c>
      <c r="I74" s="7">
        <v>2.9000000000000001E-2</v>
      </c>
      <c r="J74" s="7">
        <v>0.874</v>
      </c>
      <c r="M74" s="7"/>
      <c r="N74" s="7">
        <v>8</v>
      </c>
      <c r="O74" s="7">
        <v>111</v>
      </c>
      <c r="P74" s="7">
        <v>1</v>
      </c>
      <c r="Q74" s="7">
        <v>6</v>
      </c>
      <c r="R74" s="8">
        <v>8.9999999999999993E-3</v>
      </c>
      <c r="S74" s="7">
        <v>0.99099999999999999</v>
      </c>
      <c r="T74" s="7">
        <v>0</v>
      </c>
      <c r="U74" s="7">
        <v>8.9999999999999993E-3</v>
      </c>
      <c r="V74" s="7">
        <v>7.1999999999999995E-2</v>
      </c>
    </row>
    <row r="75" spans="1:22" x14ac:dyDescent="0.35">
      <c r="A75" s="7"/>
      <c r="B75" s="7">
        <v>10</v>
      </c>
      <c r="C75" s="7">
        <v>95</v>
      </c>
      <c r="D75" s="7">
        <v>20</v>
      </c>
      <c r="E75" s="7">
        <v>5</v>
      </c>
      <c r="F75" s="8">
        <v>0.29680000000000001</v>
      </c>
      <c r="G75" s="7">
        <v>0.70299999999999996</v>
      </c>
      <c r="H75" s="7">
        <v>2E-3</v>
      </c>
      <c r="I75" s="7">
        <v>4.3999999999999997E-2</v>
      </c>
      <c r="J75" s="7">
        <v>2.7490000000000001</v>
      </c>
      <c r="M75" s="7"/>
      <c r="N75" s="7">
        <v>10</v>
      </c>
      <c r="O75" s="7">
        <v>104</v>
      </c>
      <c r="P75" s="7">
        <v>10</v>
      </c>
      <c r="Q75" s="7">
        <v>4</v>
      </c>
      <c r="R75" s="8">
        <v>0.1043</v>
      </c>
      <c r="S75" s="7">
        <v>0.89600000000000002</v>
      </c>
      <c r="T75" s="7">
        <v>1E-3</v>
      </c>
      <c r="U75" s="7">
        <v>0.03</v>
      </c>
      <c r="V75" s="7">
        <v>1.0249999999999999</v>
      </c>
    </row>
    <row r="76" spans="1:22" x14ac:dyDescent="0.35">
      <c r="A76" s="7"/>
      <c r="B76" s="7">
        <v>12</v>
      </c>
      <c r="C76" s="7">
        <v>70</v>
      </c>
      <c r="D76" s="7">
        <v>9</v>
      </c>
      <c r="E76" s="7">
        <v>3</v>
      </c>
      <c r="F76" s="8">
        <v>0.38719999999999999</v>
      </c>
      <c r="G76" s="7">
        <v>0.61299999999999999</v>
      </c>
      <c r="H76" s="7">
        <v>2E-3</v>
      </c>
      <c r="I76" s="7">
        <v>4.7E-2</v>
      </c>
      <c r="J76" s="7">
        <v>3.8340000000000001</v>
      </c>
      <c r="M76" s="7"/>
      <c r="N76" s="7">
        <v>12</v>
      </c>
      <c r="O76" s="7">
        <v>90</v>
      </c>
      <c r="P76" s="7">
        <v>14</v>
      </c>
      <c r="Q76" s="7">
        <v>1</v>
      </c>
      <c r="R76" s="8">
        <v>0.24360000000000001</v>
      </c>
      <c r="S76" s="7">
        <v>0.75600000000000001</v>
      </c>
      <c r="T76" s="7">
        <v>2E-3</v>
      </c>
      <c r="U76" s="7">
        <v>4.2000000000000003E-2</v>
      </c>
      <c r="V76" s="7">
        <v>2.6970000000000001</v>
      </c>
    </row>
    <row r="77" spans="1:22" x14ac:dyDescent="0.35">
      <c r="A77" s="7"/>
      <c r="B77" s="7">
        <v>14</v>
      </c>
      <c r="C77" s="7">
        <v>58</v>
      </c>
      <c r="D77" s="7">
        <v>14</v>
      </c>
      <c r="E77" s="7">
        <v>0</v>
      </c>
      <c r="F77" s="8">
        <v>0.53510000000000002</v>
      </c>
      <c r="G77" s="7">
        <v>0.46500000000000002</v>
      </c>
      <c r="H77" s="7">
        <v>2E-3</v>
      </c>
      <c r="I77" s="7">
        <v>0.05</v>
      </c>
      <c r="J77" s="7">
        <v>5.9050000000000002</v>
      </c>
      <c r="M77" s="7"/>
      <c r="N77" s="7">
        <v>14</v>
      </c>
      <c r="O77" s="7">
        <v>75</v>
      </c>
      <c r="P77" s="7">
        <v>19</v>
      </c>
      <c r="Q77" s="7">
        <v>1</v>
      </c>
      <c r="R77" s="8">
        <v>0.43519999999999998</v>
      </c>
      <c r="S77" s="7">
        <v>0.56499999999999995</v>
      </c>
      <c r="T77" s="7">
        <v>2E-3</v>
      </c>
      <c r="U77" s="7">
        <v>4.9000000000000002E-2</v>
      </c>
      <c r="V77" s="7">
        <v>5.38</v>
      </c>
    </row>
    <row r="78" spans="1:22" x14ac:dyDescent="0.35">
      <c r="A78" s="7"/>
      <c r="B78" s="7">
        <v>16</v>
      </c>
      <c r="C78" s="7">
        <v>44</v>
      </c>
      <c r="D78" s="7">
        <v>16</v>
      </c>
      <c r="E78" s="7">
        <v>2</v>
      </c>
      <c r="F78" s="8">
        <v>0.70420000000000005</v>
      </c>
      <c r="G78" s="7">
        <v>0.29599999999999999</v>
      </c>
      <c r="H78" s="7">
        <v>2E-3</v>
      </c>
      <c r="I78" s="7">
        <v>4.5999999999999999E-2</v>
      </c>
      <c r="J78" s="7">
        <v>8.61</v>
      </c>
      <c r="M78" s="7"/>
      <c r="N78" s="7">
        <v>16</v>
      </c>
      <c r="O78" s="7">
        <v>55</v>
      </c>
      <c r="P78" s="7">
        <v>17</v>
      </c>
      <c r="Q78" s="7">
        <v>0</v>
      </c>
      <c r="R78" s="8">
        <v>0.60980000000000001</v>
      </c>
      <c r="S78" s="7">
        <v>0.39</v>
      </c>
      <c r="T78" s="7">
        <v>2E-3</v>
      </c>
      <c r="U78" s="7">
        <v>4.9000000000000002E-2</v>
      </c>
      <c r="V78" s="7">
        <v>8.173</v>
      </c>
    </row>
    <row r="79" spans="1:22" x14ac:dyDescent="0.35">
      <c r="A79" s="7"/>
      <c r="B79" s="7">
        <v>18</v>
      </c>
      <c r="C79" s="7">
        <v>26</v>
      </c>
      <c r="D79" s="7">
        <v>12</v>
      </c>
      <c r="E79" s="7">
        <v>0</v>
      </c>
      <c r="F79" s="8">
        <v>0.8407</v>
      </c>
      <c r="G79" s="7">
        <v>0.159</v>
      </c>
      <c r="H79" s="7">
        <v>1E-3</v>
      </c>
      <c r="I79" s="7">
        <v>3.7999999999999999E-2</v>
      </c>
      <c r="J79" s="7">
        <v>11.068</v>
      </c>
      <c r="M79" s="7"/>
      <c r="N79" s="7">
        <v>18</v>
      </c>
      <c r="O79" s="7">
        <v>38</v>
      </c>
      <c r="P79" s="7">
        <v>10</v>
      </c>
      <c r="Q79" s="7">
        <v>0</v>
      </c>
      <c r="R79" s="8">
        <v>0.71250000000000002</v>
      </c>
      <c r="S79" s="7">
        <v>0.28799999999999998</v>
      </c>
      <c r="T79" s="7">
        <v>2E-3</v>
      </c>
      <c r="U79" s="7">
        <v>4.5999999999999999E-2</v>
      </c>
      <c r="V79" s="7">
        <v>10.021000000000001</v>
      </c>
    </row>
    <row r="80" spans="1:22" x14ac:dyDescent="0.35">
      <c r="A80" s="7"/>
      <c r="B80" s="7">
        <v>20</v>
      </c>
      <c r="C80" s="7">
        <v>14</v>
      </c>
      <c r="D80" s="7">
        <v>9</v>
      </c>
      <c r="E80" s="7">
        <v>0</v>
      </c>
      <c r="F80" s="8">
        <v>0.94310000000000005</v>
      </c>
      <c r="G80" s="7">
        <v>5.7000000000000002E-2</v>
      </c>
      <c r="H80" s="7">
        <v>1E-3</v>
      </c>
      <c r="I80" s="7">
        <v>2.5000000000000001E-2</v>
      </c>
      <c r="J80" s="7">
        <v>13.116</v>
      </c>
      <c r="M80" s="7"/>
      <c r="N80" s="7">
        <v>20</v>
      </c>
      <c r="O80" s="7">
        <v>28</v>
      </c>
      <c r="P80" s="7">
        <v>19</v>
      </c>
      <c r="Q80" s="7">
        <v>0</v>
      </c>
      <c r="R80" s="8">
        <v>0.90759999999999996</v>
      </c>
      <c r="S80" s="7">
        <v>9.1999999999999998E-2</v>
      </c>
      <c r="T80" s="7">
        <v>1E-3</v>
      </c>
      <c r="U80" s="7">
        <v>2.9000000000000001E-2</v>
      </c>
      <c r="V80" s="7">
        <v>13.923</v>
      </c>
    </row>
    <row r="81" spans="1:22" x14ac:dyDescent="0.35">
      <c r="A81" s="7"/>
      <c r="B81" s="7">
        <v>22</v>
      </c>
      <c r="C81" s="7">
        <v>5</v>
      </c>
      <c r="D81" s="7">
        <v>4</v>
      </c>
      <c r="E81" s="7">
        <v>0</v>
      </c>
      <c r="F81" s="8">
        <v>0.98860000000000003</v>
      </c>
      <c r="G81" s="7">
        <v>1.0999999999999999E-2</v>
      </c>
      <c r="H81" s="7">
        <v>0</v>
      </c>
      <c r="I81" s="7">
        <v>1.0999999999999999E-2</v>
      </c>
      <c r="J81" s="7">
        <v>14.117000000000001</v>
      </c>
      <c r="M81" s="7"/>
      <c r="N81" s="7">
        <v>22</v>
      </c>
      <c r="O81" s="7">
        <v>9</v>
      </c>
      <c r="P81" s="7">
        <v>6</v>
      </c>
      <c r="Q81" s="7">
        <v>0</v>
      </c>
      <c r="R81" s="8">
        <v>0.96919999999999995</v>
      </c>
      <c r="S81" s="7">
        <v>3.1E-2</v>
      </c>
      <c r="T81" s="7">
        <v>0</v>
      </c>
      <c r="U81" s="7">
        <v>1.7999999999999999E-2</v>
      </c>
      <c r="V81" s="7">
        <v>15.278</v>
      </c>
    </row>
    <row r="82" spans="1:22" x14ac:dyDescent="0.35">
      <c r="A82" s="7"/>
      <c r="B82" s="7">
        <v>24</v>
      </c>
      <c r="C82" s="7">
        <v>1</v>
      </c>
      <c r="D82" s="7">
        <v>1</v>
      </c>
      <c r="E82" s="7">
        <v>0</v>
      </c>
      <c r="F82" s="8">
        <v>1</v>
      </c>
      <c r="G82" s="7">
        <v>0</v>
      </c>
      <c r="H82" s="7">
        <v>0</v>
      </c>
      <c r="I82" s="7">
        <v>0</v>
      </c>
      <c r="J82" s="7">
        <v>14.39</v>
      </c>
      <c r="M82" s="7"/>
      <c r="N82" s="7">
        <v>24</v>
      </c>
      <c r="O82" s="7">
        <v>3</v>
      </c>
      <c r="P82" s="7">
        <v>3</v>
      </c>
      <c r="Q82" s="7">
        <v>0</v>
      </c>
      <c r="R82" s="8">
        <v>1</v>
      </c>
      <c r="S82" s="7">
        <v>0</v>
      </c>
      <c r="T82" s="7">
        <v>0</v>
      </c>
      <c r="U82" s="7">
        <v>0</v>
      </c>
      <c r="V82" s="7">
        <v>16.018000000000001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59"/>
  <sheetViews>
    <sheetView zoomScale="85" zoomScaleNormal="85" workbookViewId="0">
      <selection activeCell="O16" sqref="O16"/>
    </sheetView>
  </sheetViews>
  <sheetFormatPr defaultRowHeight="14.5" x14ac:dyDescent="0.35"/>
  <sheetData>
    <row r="2" spans="1:25" x14ac:dyDescent="0.35"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</row>
    <row r="3" spans="1:25" x14ac:dyDescent="0.35">
      <c r="A3" s="43"/>
      <c r="B3" s="64">
        <v>29424</v>
      </c>
      <c r="C3" s="44"/>
      <c r="D3" s="45">
        <v>4509</v>
      </c>
      <c r="F3" s="46">
        <v>2575</v>
      </c>
      <c r="G3" s="44"/>
      <c r="H3" s="47">
        <v>226</v>
      </c>
      <c r="I3" s="44"/>
      <c r="J3" s="67">
        <v>7264</v>
      </c>
      <c r="K3" s="44"/>
      <c r="L3" s="45">
        <v>5458</v>
      </c>
      <c r="M3" s="44"/>
      <c r="N3" s="46">
        <v>5048</v>
      </c>
      <c r="P3" s="47">
        <v>195</v>
      </c>
      <c r="R3" s="72">
        <v>47040</v>
      </c>
      <c r="S3" s="44"/>
      <c r="T3" s="44"/>
      <c r="U3" s="44"/>
      <c r="V3" s="44"/>
      <c r="X3" s="44"/>
      <c r="Y3" s="44"/>
    </row>
    <row r="4" spans="1:25" x14ac:dyDescent="0.35">
      <c r="A4" s="43"/>
      <c r="B4" s="64">
        <v>64836</v>
      </c>
      <c r="C4" s="44"/>
      <c r="D4" s="45">
        <v>5202</v>
      </c>
      <c r="F4" s="46">
        <v>2225</v>
      </c>
      <c r="G4" s="44"/>
      <c r="H4" s="47">
        <v>219</v>
      </c>
      <c r="I4" s="44"/>
      <c r="J4" s="67">
        <v>10002</v>
      </c>
      <c r="K4" s="44"/>
      <c r="L4" s="45">
        <v>6094</v>
      </c>
      <c r="M4" s="44"/>
      <c r="N4" s="46">
        <v>4378</v>
      </c>
      <c r="P4" s="47">
        <v>166</v>
      </c>
      <c r="R4" s="72">
        <v>48958</v>
      </c>
      <c r="S4" s="44"/>
      <c r="T4" s="44"/>
      <c r="U4" s="44"/>
      <c r="V4" s="44"/>
      <c r="X4" s="44"/>
      <c r="Y4" s="44"/>
    </row>
    <row r="5" spans="1:25" x14ac:dyDescent="0.35">
      <c r="A5" s="43"/>
      <c r="B5" s="64">
        <v>34891</v>
      </c>
      <c r="C5" s="44"/>
      <c r="D5" s="45">
        <v>7492</v>
      </c>
      <c r="F5" s="46">
        <v>2381</v>
      </c>
      <c r="G5" s="44"/>
      <c r="H5" s="47">
        <v>309</v>
      </c>
      <c r="I5" s="44"/>
      <c r="J5" s="67">
        <v>8588</v>
      </c>
      <c r="K5" s="44"/>
      <c r="L5" s="45">
        <v>6684</v>
      </c>
      <c r="M5" s="44"/>
      <c r="N5" s="46">
        <v>4688</v>
      </c>
      <c r="P5" s="47">
        <v>170</v>
      </c>
      <c r="R5" s="72">
        <v>50710</v>
      </c>
      <c r="S5" s="44"/>
      <c r="T5" s="44"/>
      <c r="U5" s="44"/>
      <c r="V5" s="44"/>
      <c r="X5" s="44"/>
      <c r="Y5" s="44"/>
    </row>
    <row r="6" spans="1:25" x14ac:dyDescent="0.35">
      <c r="A6" s="43"/>
      <c r="C6" s="44"/>
      <c r="X6" s="44"/>
      <c r="Y6" s="44"/>
    </row>
    <row r="7" spans="1:25" x14ac:dyDescent="0.35">
      <c r="A7" s="43"/>
      <c r="B7" s="44"/>
      <c r="C7" s="44"/>
      <c r="D7" s="44"/>
      <c r="F7" s="44"/>
      <c r="G7" s="44"/>
      <c r="H7" s="44"/>
      <c r="I7" s="44"/>
      <c r="J7" s="44"/>
      <c r="K7" s="44"/>
      <c r="L7" s="44"/>
      <c r="M7" s="44"/>
      <c r="N7" s="44"/>
      <c r="P7" s="44"/>
      <c r="R7" s="44"/>
      <c r="S7" s="44"/>
      <c r="T7" s="44"/>
      <c r="U7" s="44"/>
      <c r="V7" s="44"/>
      <c r="W7" s="44"/>
      <c r="X7" s="44"/>
      <c r="Y7" s="44"/>
    </row>
    <row r="8" spans="1:25" x14ac:dyDescent="0.35">
      <c r="A8" s="43"/>
      <c r="B8" s="68">
        <v>15954</v>
      </c>
      <c r="C8" s="44"/>
      <c r="D8" s="48">
        <v>3042</v>
      </c>
      <c r="F8" s="49">
        <v>102</v>
      </c>
      <c r="G8" s="44"/>
      <c r="H8" s="50">
        <v>4630</v>
      </c>
      <c r="I8" s="44"/>
      <c r="J8" s="68">
        <v>10745</v>
      </c>
      <c r="K8" s="44"/>
      <c r="L8" s="48">
        <v>4458</v>
      </c>
      <c r="M8" s="44"/>
      <c r="N8" s="49">
        <v>126</v>
      </c>
      <c r="P8" s="50">
        <v>2200</v>
      </c>
      <c r="R8" s="70">
        <v>13332</v>
      </c>
      <c r="T8" s="44"/>
      <c r="U8" s="44"/>
      <c r="V8" s="44"/>
      <c r="W8" s="44"/>
      <c r="Y8" s="44"/>
    </row>
    <row r="9" spans="1:25" x14ac:dyDescent="0.35">
      <c r="A9" s="43"/>
      <c r="B9" s="68">
        <v>17400</v>
      </c>
      <c r="C9" s="44"/>
      <c r="D9" s="48">
        <v>2785</v>
      </c>
      <c r="F9" s="49">
        <v>116</v>
      </c>
      <c r="G9" s="44"/>
      <c r="H9" s="50">
        <v>9569</v>
      </c>
      <c r="I9" s="44"/>
      <c r="J9" s="68">
        <v>7719</v>
      </c>
      <c r="K9" s="44"/>
      <c r="L9" s="48">
        <v>4382</v>
      </c>
      <c r="M9" s="44"/>
      <c r="N9" s="49">
        <v>70</v>
      </c>
      <c r="P9" s="50">
        <v>1969</v>
      </c>
      <c r="R9" s="70">
        <v>19041</v>
      </c>
      <c r="Y9" s="44"/>
    </row>
    <row r="10" spans="1:25" x14ac:dyDescent="0.35">
      <c r="A10" s="43"/>
      <c r="B10" s="68">
        <v>19325</v>
      </c>
      <c r="C10" s="44"/>
      <c r="D10" s="48">
        <v>2498</v>
      </c>
      <c r="F10" s="49">
        <v>82</v>
      </c>
      <c r="G10" s="44"/>
      <c r="H10" s="50">
        <v>5076</v>
      </c>
      <c r="I10" s="44"/>
      <c r="J10" s="68">
        <v>9829</v>
      </c>
      <c r="K10" s="44"/>
      <c r="L10" s="48">
        <v>3268</v>
      </c>
      <c r="M10" s="44"/>
      <c r="N10" s="49">
        <v>90</v>
      </c>
      <c r="P10" s="50">
        <v>2036</v>
      </c>
      <c r="R10" s="70">
        <v>18950</v>
      </c>
      <c r="U10" s="44"/>
      <c r="V10" s="44"/>
      <c r="Y10" s="44"/>
    </row>
    <row r="11" spans="1:25" x14ac:dyDescent="0.35">
      <c r="A11" s="43"/>
      <c r="Y11" s="44"/>
    </row>
    <row r="12" spans="1:25" x14ac:dyDescent="0.35">
      <c r="A12" s="43"/>
      <c r="B12" s="44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44"/>
      <c r="Q12" s="44"/>
      <c r="R12" s="44"/>
      <c r="S12" s="44"/>
      <c r="T12" s="44"/>
      <c r="U12" s="44"/>
      <c r="V12" s="44"/>
      <c r="W12" s="44"/>
      <c r="Y12" s="44"/>
    </row>
    <row r="13" spans="1:25" x14ac:dyDescent="0.35">
      <c r="A13" s="43"/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Q13" s="44"/>
      <c r="R13" s="44"/>
      <c r="S13" s="44"/>
      <c r="T13" s="44"/>
      <c r="U13" s="44"/>
      <c r="V13" s="44"/>
      <c r="W13" s="44"/>
      <c r="Y13" s="44"/>
    </row>
    <row r="14" spans="1:25" x14ac:dyDescent="0.35">
      <c r="A14" s="43"/>
      <c r="B14" s="51" t="s">
        <v>348</v>
      </c>
      <c r="C14" s="51" t="s">
        <v>349</v>
      </c>
      <c r="J14" s="52" t="s">
        <v>350</v>
      </c>
      <c r="K14" s="52" t="s">
        <v>349</v>
      </c>
      <c r="R14" s="73" t="s">
        <v>352</v>
      </c>
      <c r="S14" s="73" t="s">
        <v>358</v>
      </c>
      <c r="Y14" s="44"/>
    </row>
    <row r="15" spans="1:25" x14ac:dyDescent="0.35">
      <c r="A15" s="43"/>
      <c r="B15" s="53" t="s">
        <v>348</v>
      </c>
      <c r="C15" s="53" t="s">
        <v>351</v>
      </c>
      <c r="J15" s="53" t="s">
        <v>350</v>
      </c>
      <c r="K15" s="53" t="s">
        <v>351</v>
      </c>
      <c r="R15" s="71" t="s">
        <v>350</v>
      </c>
      <c r="S15" s="71" t="s">
        <v>358</v>
      </c>
      <c r="X15" s="44"/>
      <c r="Y15" s="44"/>
    </row>
    <row r="16" spans="1:25" x14ac:dyDescent="0.35">
      <c r="A16" s="43"/>
      <c r="B16" s="54" t="s">
        <v>352</v>
      </c>
      <c r="C16" s="54" t="s">
        <v>187</v>
      </c>
      <c r="J16" s="54" t="s">
        <v>350</v>
      </c>
      <c r="K16" s="54" t="s">
        <v>187</v>
      </c>
      <c r="X16" s="44"/>
      <c r="Y16" s="44"/>
    </row>
    <row r="17" spans="1:25" x14ac:dyDescent="0.35">
      <c r="A17" s="43"/>
      <c r="B17" s="55" t="s">
        <v>352</v>
      </c>
      <c r="C17" s="55" t="s">
        <v>353</v>
      </c>
      <c r="D17" s="55"/>
      <c r="J17" s="55" t="s">
        <v>350</v>
      </c>
      <c r="K17" s="55" t="s">
        <v>353</v>
      </c>
      <c r="L17" s="55"/>
      <c r="X17" s="44"/>
      <c r="Y17" s="44"/>
    </row>
    <row r="18" spans="1:25" x14ac:dyDescent="0.35">
      <c r="A18" s="43"/>
      <c r="B18" s="56" t="s">
        <v>352</v>
      </c>
      <c r="C18" s="56" t="s">
        <v>354</v>
      </c>
      <c r="D18" s="56"/>
      <c r="J18" s="56" t="s">
        <v>350</v>
      </c>
      <c r="K18" s="56" t="s">
        <v>354</v>
      </c>
      <c r="L18" s="56"/>
      <c r="X18" s="44"/>
      <c r="Y18" s="44"/>
    </row>
    <row r="19" spans="1:25" x14ac:dyDescent="0.35">
      <c r="B19" s="57" t="s">
        <v>352</v>
      </c>
      <c r="C19" s="57" t="s">
        <v>355</v>
      </c>
      <c r="J19" s="57" t="s">
        <v>350</v>
      </c>
      <c r="K19" s="57" t="s">
        <v>355</v>
      </c>
    </row>
    <row r="20" spans="1:25" x14ac:dyDescent="0.35">
      <c r="B20" s="58" t="s">
        <v>352</v>
      </c>
      <c r="C20" s="58" t="s">
        <v>356</v>
      </c>
      <c r="J20" s="58" t="s">
        <v>350</v>
      </c>
      <c r="K20" s="58" t="s">
        <v>356</v>
      </c>
    </row>
    <row r="21" spans="1:25" x14ac:dyDescent="0.35">
      <c r="B21" s="59" t="s">
        <v>352</v>
      </c>
      <c r="C21" s="59" t="s">
        <v>357</v>
      </c>
      <c r="J21" s="59" t="s">
        <v>350</v>
      </c>
      <c r="K21" s="59" t="s">
        <v>357</v>
      </c>
    </row>
    <row r="35" spans="1:25" x14ac:dyDescent="0.35">
      <c r="B35" s="43"/>
      <c r="C35" s="43"/>
      <c r="D35" s="43"/>
      <c r="E35" s="43"/>
      <c r="F35" s="43"/>
      <c r="G35" s="43"/>
      <c r="H35" s="43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  <c r="Y35" s="43"/>
    </row>
    <row r="36" spans="1:25" x14ac:dyDescent="0.35">
      <c r="A36" s="43"/>
      <c r="B36" s="69"/>
      <c r="C36" s="69"/>
      <c r="D36" s="69"/>
      <c r="E36" s="69"/>
      <c r="F36" s="69"/>
      <c r="G36" s="69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</row>
    <row r="37" spans="1:25" x14ac:dyDescent="0.35">
      <c r="A37" s="43"/>
      <c r="B37" s="69"/>
      <c r="C37" s="69"/>
      <c r="D37" s="69"/>
      <c r="E37" s="69"/>
      <c r="F37" s="69"/>
      <c r="G37" s="69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  <c r="X37" s="44"/>
      <c r="Y37" s="44"/>
    </row>
    <row r="38" spans="1:25" x14ac:dyDescent="0.35">
      <c r="A38" s="43"/>
      <c r="B38" s="69"/>
      <c r="C38" s="69"/>
      <c r="D38" s="69"/>
      <c r="E38" s="69"/>
      <c r="F38" s="69"/>
      <c r="G38" s="69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4"/>
      <c r="U38" s="44"/>
      <c r="V38" s="44"/>
      <c r="W38" s="44"/>
      <c r="X38" s="44"/>
      <c r="Y38" s="44"/>
    </row>
    <row r="39" spans="1:25" x14ac:dyDescent="0.35">
      <c r="A39" s="43"/>
      <c r="B39" s="69"/>
      <c r="C39" s="69"/>
      <c r="D39" s="69"/>
      <c r="E39" s="69"/>
      <c r="F39" s="69"/>
      <c r="G39" s="69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  <c r="V39" s="44"/>
      <c r="W39" s="44"/>
      <c r="X39" s="44"/>
      <c r="Y39" s="44"/>
    </row>
    <row r="40" spans="1:25" x14ac:dyDescent="0.35">
      <c r="A40" s="43"/>
      <c r="B40" s="69"/>
      <c r="C40" s="69"/>
      <c r="D40" s="69"/>
      <c r="E40" s="69"/>
      <c r="F40" s="69"/>
      <c r="G40" s="69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  <c r="X40" s="44"/>
      <c r="Y40" s="44"/>
    </row>
    <row r="41" spans="1:25" x14ac:dyDescent="0.35">
      <c r="A41" s="43"/>
      <c r="B41" s="69"/>
      <c r="C41" s="69"/>
      <c r="D41" s="69"/>
      <c r="E41" s="69"/>
      <c r="F41" s="69"/>
      <c r="G41" s="69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</row>
    <row r="42" spans="1:25" x14ac:dyDescent="0.35">
      <c r="A42" s="43"/>
      <c r="B42" s="69"/>
      <c r="C42" s="69"/>
      <c r="D42" s="69"/>
      <c r="E42" s="69"/>
      <c r="F42" s="69"/>
      <c r="G42" s="69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</row>
    <row r="43" spans="1:25" x14ac:dyDescent="0.35">
      <c r="A43" s="43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</row>
    <row r="44" spans="1:25" x14ac:dyDescent="0.35">
      <c r="A44" s="43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</row>
    <row r="45" spans="1:25" x14ac:dyDescent="0.35">
      <c r="A45" s="43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</row>
    <row r="46" spans="1:25" x14ac:dyDescent="0.35">
      <c r="A46" s="43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</row>
    <row r="47" spans="1:25" x14ac:dyDescent="0.35">
      <c r="A47" s="43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</row>
    <row r="48" spans="1:25" x14ac:dyDescent="0.35">
      <c r="A48" s="43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</row>
    <row r="49" spans="1:25" x14ac:dyDescent="0.35">
      <c r="A49" s="43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</row>
    <row r="50" spans="1:25" x14ac:dyDescent="0.35">
      <c r="A50" s="43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</row>
    <row r="51" spans="1:25" x14ac:dyDescent="0.35">
      <c r="A51" s="43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</row>
    <row r="53" spans="1:25" x14ac:dyDescent="0.35">
      <c r="B53" s="53"/>
      <c r="C53" s="53"/>
      <c r="G53" s="55"/>
      <c r="H53" s="55"/>
    </row>
    <row r="57" spans="1:25" x14ac:dyDescent="0.35">
      <c r="B57" s="60"/>
      <c r="C57" s="63"/>
      <c r="G57" s="61"/>
      <c r="H57" s="64"/>
    </row>
    <row r="58" spans="1:25" x14ac:dyDescent="0.35">
      <c r="B58" s="62"/>
      <c r="C58" s="63"/>
      <c r="G58" s="48"/>
      <c r="H58" s="64"/>
    </row>
    <row r="59" spans="1:25" x14ac:dyDescent="0.35">
      <c r="B59" s="62"/>
      <c r="C59" s="65"/>
      <c r="G59" s="48"/>
      <c r="H59" s="66"/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11"/>
  <sheetViews>
    <sheetView workbookViewId="0">
      <selection activeCell="J19" sqref="J19"/>
    </sheetView>
  </sheetViews>
  <sheetFormatPr defaultRowHeight="14.5" x14ac:dyDescent="0.35"/>
  <sheetData>
    <row r="1" spans="1:26" x14ac:dyDescent="0.35">
      <c r="A1" s="42" t="s">
        <v>332</v>
      </c>
    </row>
    <row r="2" spans="1:26" x14ac:dyDescent="0.35">
      <c r="B2" s="17"/>
      <c r="C2" s="17">
        <v>1</v>
      </c>
      <c r="D2" s="17">
        <v>2</v>
      </c>
      <c r="E2" s="17">
        <v>3</v>
      </c>
      <c r="F2" s="17">
        <v>4</v>
      </c>
      <c r="G2" s="17">
        <v>5</v>
      </c>
      <c r="H2" s="17">
        <v>6</v>
      </c>
      <c r="I2" s="17">
        <v>7</v>
      </c>
      <c r="J2" s="17">
        <v>8</v>
      </c>
      <c r="K2" s="17">
        <v>9</v>
      </c>
      <c r="L2" s="17">
        <v>10</v>
      </c>
      <c r="M2" s="17">
        <v>11</v>
      </c>
      <c r="N2" s="17">
        <v>12</v>
      </c>
      <c r="O2" s="17">
        <v>13</v>
      </c>
      <c r="P2" s="18">
        <v>14</v>
      </c>
      <c r="Q2" s="18">
        <v>15</v>
      </c>
      <c r="R2" s="18">
        <v>16</v>
      </c>
      <c r="S2" s="18">
        <v>17</v>
      </c>
      <c r="T2" s="18">
        <v>18</v>
      </c>
      <c r="U2" s="18">
        <v>19</v>
      </c>
      <c r="V2" s="18">
        <v>20</v>
      </c>
      <c r="W2" s="18">
        <v>21</v>
      </c>
      <c r="X2" s="18">
        <v>22</v>
      </c>
      <c r="Y2" s="18">
        <v>23</v>
      </c>
      <c r="Z2" s="18">
        <v>24</v>
      </c>
    </row>
    <row r="3" spans="1:26" ht="15" thickBot="1" x14ac:dyDescent="0.4">
      <c r="B3" s="17" t="s">
        <v>309</v>
      </c>
      <c r="C3" s="19">
        <f>VLOOKUP($B3&amp;C$2,'[1]plate 1 raw'!$C$3:$E$386,3,FALSE)</f>
        <v>0</v>
      </c>
      <c r="D3" s="19">
        <f>VLOOKUP($B3&amp;D$2,'[1]plate 1 raw'!$C$3:$E$386,3,FALSE)</f>
        <v>0</v>
      </c>
      <c r="E3" s="19">
        <f>VLOOKUP($B3&amp;E$2,'[1]plate 1 raw'!$C$3:$E$386,3,FALSE)</f>
        <v>0</v>
      </c>
      <c r="F3" s="19">
        <f>VLOOKUP($B3&amp;F$2,'[1]plate 1 raw'!$C$3:$E$386,3,FALSE)</f>
        <v>0</v>
      </c>
      <c r="G3" s="19">
        <f>VLOOKUP($B3&amp;G$2,'[1]plate 1 raw'!$C$3:$E$386,3,FALSE)</f>
        <v>0</v>
      </c>
      <c r="H3" s="19">
        <f>VLOOKUP($B3&amp;H$2,'[1]plate 1 raw'!$C$3:$E$386,3,FALSE)</f>
        <v>0</v>
      </c>
      <c r="I3" s="19">
        <f>VLOOKUP($B3&amp;I$2,'[1]plate 1 raw'!$C$3:$E$386,3,FALSE)</f>
        <v>0</v>
      </c>
      <c r="J3" s="19">
        <f>VLOOKUP($B3&amp;J$2,'[1]plate 1 raw'!$C$3:$E$386,3,FALSE)</f>
        <v>0</v>
      </c>
      <c r="K3" s="19">
        <f>VLOOKUP($B3&amp;K$2,'[1]plate 1 raw'!$C$3:$E$386,3,FALSE)</f>
        <v>0</v>
      </c>
      <c r="L3" s="19">
        <f>VLOOKUP($B3&amp;L$2,'[1]plate 1 raw'!$C$3:$E$386,3,FALSE)</f>
        <v>0</v>
      </c>
      <c r="M3" s="19"/>
      <c r="N3" s="19"/>
      <c r="O3" s="19">
        <f>VLOOKUP($B3&amp;O$2,'[1]plate 1 raw'!$C$3:$E$386,3,FALSE)</f>
        <v>0</v>
      </c>
      <c r="P3" s="20">
        <f>VLOOKUP($B3&amp;P$2,'[1]plate 1 raw'!$C$3:$E$386,3,FALSE)</f>
        <v>0</v>
      </c>
      <c r="Q3" s="20">
        <f>VLOOKUP($B3&amp;Q$2,'[1]plate 1 raw'!$C$3:$E$386,3,FALSE)</f>
        <v>0</v>
      </c>
      <c r="R3" s="20">
        <f>VLOOKUP($B3&amp;R$2,'[1]plate 1 raw'!$C$3:$E$386,3,FALSE)</f>
        <v>0</v>
      </c>
      <c r="S3" s="20">
        <f>VLOOKUP($B3&amp;S$2,'[1]plate 1 raw'!$C$3:$E$386,3,FALSE)</f>
        <v>0</v>
      </c>
      <c r="T3" s="20">
        <f>VLOOKUP($B3&amp;T$2,'[1]plate 1 raw'!$C$3:$E$386,3,FALSE)</f>
        <v>0</v>
      </c>
      <c r="U3" s="20">
        <f>VLOOKUP($B3&amp;U$2,'[1]plate 1 raw'!$C$3:$E$386,3,FALSE)</f>
        <v>0</v>
      </c>
      <c r="V3" s="20">
        <f>VLOOKUP($B3&amp;V$2,'[1]plate 1 raw'!$C$3:$E$386,3,FALSE)</f>
        <v>0</v>
      </c>
      <c r="W3" s="20">
        <f>VLOOKUP($B3&amp;W$2,'[1]plate 1 raw'!$C$3:$E$386,3,FALSE)</f>
        <v>0</v>
      </c>
      <c r="X3" s="20">
        <f>VLOOKUP($B3&amp;X$2,'[1]plate 1 raw'!$C$3:$E$386,3,FALSE)</f>
        <v>0</v>
      </c>
      <c r="Y3" s="20">
        <f>VLOOKUP($B3&amp;Y$2,'[1]plate 1 raw'!$C$3:$E$386,3,FALSE)</f>
        <v>0</v>
      </c>
      <c r="Z3" s="20">
        <f>VLOOKUP($B3&amp;Z$2,'[1]plate 1 raw'!$C$3:$E$386,3,FALSE)</f>
        <v>0</v>
      </c>
    </row>
    <row r="4" spans="1:26" x14ac:dyDescent="0.35">
      <c r="B4" s="17" t="s">
        <v>219</v>
      </c>
      <c r="C4" s="21">
        <f>VLOOKUP($B4&amp;C$2,'[1]plate 1 raw'!$C$3:$E$386,3,FALSE)</f>
        <v>0</v>
      </c>
      <c r="D4" s="22">
        <f>VLOOKUP($B4&amp;D$2,'[1]plate 1 raw'!$C$3:$E$386,3,FALSE)</f>
        <v>20.82</v>
      </c>
      <c r="E4" s="22">
        <f>VLOOKUP($B4&amp;E$2,'[1]plate 1 raw'!$C$3:$E$386,3,FALSE)</f>
        <v>20.58</v>
      </c>
      <c r="F4" s="22">
        <f>VLOOKUP($B4&amp;F$2,'[1]plate 1 raw'!$C$3:$E$386,3,FALSE)</f>
        <v>21.02</v>
      </c>
      <c r="G4" s="21">
        <f>VLOOKUP($B4&amp;G$2,'[1]plate 1 raw'!$C$3:$E$386,3,FALSE)</f>
        <v>21.09</v>
      </c>
      <c r="H4" s="22">
        <f>VLOOKUP($B4&amp;H$2,'[1]plate 1 raw'!$C$3:$E$386,3,FALSE)</f>
        <v>20.77</v>
      </c>
      <c r="I4" s="22">
        <f>VLOOKUP($B4&amp;I$2,'[1]plate 1 raw'!$C$3:$E$386,3,FALSE)</f>
        <v>19.64</v>
      </c>
      <c r="J4" s="23">
        <f>VLOOKUP($B4&amp;J$2,'[1]plate 1 raw'!$C$3:$E$386,3,FALSE)</f>
        <v>19.93</v>
      </c>
      <c r="K4" s="22">
        <f>VLOOKUP($B4&amp;K$2,'[1]plate 1 raw'!$C$3:$E$386,3,FALSE)</f>
        <v>20</v>
      </c>
      <c r="L4" s="22">
        <f>VLOOKUP($B4&amp;L$2,'[1]plate 1 raw'!$C$3:$E$386,3,FALSE)</f>
        <v>20.21</v>
      </c>
      <c r="M4" s="22">
        <f>VLOOKUP($B4&amp;M$2,'[1]plate 1 raw'!$C$3:$E$386,3,FALSE)</f>
        <v>19.73</v>
      </c>
      <c r="N4" s="22">
        <f>VLOOKUP($B4&amp;N$2,'[1]plate 1 raw'!$C$3:$E$386,3,FALSE)</f>
        <v>19.309999999999999</v>
      </c>
      <c r="O4" s="21">
        <f>VLOOKUP($B4&amp;O$2,'[1]plate 1 raw'!$C$3:$E$386,3,FALSE)</f>
        <v>19.440000000000001</v>
      </c>
      <c r="P4" s="24">
        <f>VLOOKUP($B4&amp;P$2,'[1]plate 1 raw'!$C$3:$E$386,3,FALSE)</f>
        <v>20.68</v>
      </c>
      <c r="Q4" s="24">
        <f>VLOOKUP($B4&amp;Q$2,'[1]plate 1 raw'!$C$3:$E$386,3,FALSE)</f>
        <v>20.059999999999999</v>
      </c>
      <c r="R4" s="25">
        <f>VLOOKUP($B4&amp;R$2,'[1]plate 1 raw'!$C$3:$E$386,3,FALSE)</f>
        <v>19.97</v>
      </c>
      <c r="S4" s="24">
        <f>VLOOKUP($B4&amp;S$2,'[1]plate 1 raw'!$C$3:$E$386,3,FALSE)</f>
        <v>18.86</v>
      </c>
      <c r="T4" s="24">
        <f>VLOOKUP($B4&amp;T$2,'[1]plate 1 raw'!$C$3:$E$386,3,FALSE)</f>
        <v>17.25</v>
      </c>
      <c r="U4" s="24">
        <f>VLOOKUP($B4&amp;U$2,'[1]plate 1 raw'!$C$3:$E$386,3,FALSE)</f>
        <v>16.47</v>
      </c>
      <c r="V4" s="24">
        <f>VLOOKUP($B4&amp;V$2,'[1]plate 1 raw'!$C$3:$E$386,3,FALSE)</f>
        <v>16.18</v>
      </c>
      <c r="W4" s="26">
        <f>VLOOKUP($B4&amp;W$2,'[1]plate 1 raw'!$C$3:$E$386,3,FALSE)</f>
        <v>16.690000000000001</v>
      </c>
      <c r="X4" s="24">
        <f>VLOOKUP($B4&amp;X$2,'[1]plate 1 raw'!$C$3:$E$386,3,FALSE)</f>
        <v>0</v>
      </c>
      <c r="Y4" s="24">
        <f>VLOOKUP($B4&amp;Y$2,'[1]plate 1 raw'!$C$3:$E$386,3,FALSE)</f>
        <v>0</v>
      </c>
      <c r="Z4" s="25">
        <f>VLOOKUP($B4&amp;Z$2,'[1]plate 1 raw'!$C$3:$E$386,3,FALSE)</f>
        <v>0</v>
      </c>
    </row>
    <row r="5" spans="1:26" x14ac:dyDescent="0.35">
      <c r="B5" s="17" t="s">
        <v>220</v>
      </c>
      <c r="C5" s="27">
        <f>VLOOKUP($B5&amp;C$2,'[1]plate 1 raw'!$C$3:$E$386,3,FALSE)</f>
        <v>0</v>
      </c>
      <c r="D5" s="19">
        <f>VLOOKUP($B5&amp;D$2,'[1]plate 1 raw'!$C$3:$E$386,3,FALSE)</f>
        <v>20.9</v>
      </c>
      <c r="E5" s="19">
        <f>VLOOKUP($B5&amp;E$2,'[1]plate 1 raw'!$C$3:$E$386,3,FALSE)</f>
        <v>20.329999999999998</v>
      </c>
      <c r="F5" s="19">
        <f>VLOOKUP($B5&amp;F$2,'[1]plate 1 raw'!$C$3:$E$386,3,FALSE)</f>
        <v>21.01</v>
      </c>
      <c r="G5" s="27">
        <f>VLOOKUP($B5&amp;G$2,'[1]plate 1 raw'!$C$3:$E$386,3,FALSE)</f>
        <v>20.81</v>
      </c>
      <c r="H5" s="19">
        <f>VLOOKUP($B5&amp;H$2,'[1]plate 1 raw'!$C$3:$E$386,3,FALSE)</f>
        <v>20.82</v>
      </c>
      <c r="I5" s="19">
        <f>VLOOKUP($B5&amp;I$2,'[1]plate 1 raw'!$C$3:$E$386,3,FALSE)</f>
        <v>20.05</v>
      </c>
      <c r="J5" s="28">
        <f>VLOOKUP($B5&amp;J$2,'[1]plate 1 raw'!$C$3:$E$386,3,FALSE)</f>
        <v>20.079999999999998</v>
      </c>
      <c r="K5" s="19">
        <f>VLOOKUP($B5&amp;K$2,'[1]plate 1 raw'!$C$3:$E$386,3,FALSE)</f>
        <v>20.16</v>
      </c>
      <c r="L5" s="19">
        <f>VLOOKUP($B5&amp;L$2,'[1]plate 1 raw'!$C$3:$E$386,3,FALSE)</f>
        <v>21.43</v>
      </c>
      <c r="M5" s="19"/>
      <c r="N5" s="19"/>
      <c r="O5" s="27">
        <f>VLOOKUP($B5&amp;O$2,'[1]plate 1 raw'!$C$3:$E$386,3,FALSE)</f>
        <v>19.57</v>
      </c>
      <c r="P5" s="20">
        <f>VLOOKUP($B5&amp;P$2,'[1]plate 1 raw'!$C$3:$E$386,3,FALSE)</f>
        <v>20.45</v>
      </c>
      <c r="Q5" s="20">
        <f>VLOOKUP($B5&amp;Q$2,'[1]plate 1 raw'!$C$3:$E$386,3,FALSE)</f>
        <v>19.78</v>
      </c>
      <c r="R5" s="29">
        <f>VLOOKUP($B5&amp;R$2,'[1]plate 1 raw'!$C$3:$E$386,3,FALSE)</f>
        <v>19.72</v>
      </c>
      <c r="S5" s="20">
        <f>VLOOKUP($B5&amp;S$2,'[1]plate 1 raw'!$C$3:$E$386,3,FALSE)</f>
        <v>19.61</v>
      </c>
      <c r="T5" s="20">
        <f>VLOOKUP($B5&amp;T$2,'[1]plate 1 raw'!$C$3:$E$386,3,FALSE)</f>
        <v>17.28</v>
      </c>
      <c r="U5" s="20">
        <f>VLOOKUP($B5&amp;U$2,'[1]plate 1 raw'!$C$3:$E$386,3,FALSE)</f>
        <v>16.48</v>
      </c>
      <c r="V5" s="20">
        <f>VLOOKUP($B5&amp;V$2,'[1]plate 1 raw'!$C$3:$E$386,3,FALSE)</f>
        <v>16.82</v>
      </c>
      <c r="W5" s="30">
        <f>VLOOKUP($B5&amp;W$2,'[1]plate 1 raw'!$C$3:$E$386,3,FALSE)</f>
        <v>17.02</v>
      </c>
      <c r="X5" s="20">
        <f>VLOOKUP($B5&amp;X$2,'[1]plate 1 raw'!$C$3:$E$386,3,FALSE)</f>
        <v>0</v>
      </c>
      <c r="Y5" s="20">
        <f>VLOOKUP($B5&amp;Y$2,'[1]plate 1 raw'!$C$3:$E$386,3,FALSE)</f>
        <v>0</v>
      </c>
      <c r="Z5" s="29">
        <f>VLOOKUP($B5&amp;Z$2,'[1]plate 1 raw'!$C$3:$E$386,3,FALSE)</f>
        <v>0</v>
      </c>
    </row>
    <row r="6" spans="1:26" ht="15" thickBot="1" x14ac:dyDescent="0.4">
      <c r="B6" s="17" t="s">
        <v>310</v>
      </c>
      <c r="C6" s="31">
        <f>VLOOKUP($B6&amp;C$2,'[1]plate 1 raw'!$C$3:$E$386,3,FALSE)</f>
        <v>0</v>
      </c>
      <c r="D6" s="32">
        <f>VLOOKUP($B6&amp;D$2,'[1]plate 1 raw'!$C$3:$E$386,3,FALSE)</f>
        <v>20.82</v>
      </c>
      <c r="E6" s="32">
        <f>VLOOKUP($B6&amp;E$2,'[1]plate 1 raw'!$C$3:$E$386,3,FALSE)</f>
        <v>19.88</v>
      </c>
      <c r="F6" s="32">
        <f>VLOOKUP($B6&amp;F$2,'[1]plate 1 raw'!$C$3:$E$386,3,FALSE)</f>
        <v>21.07</v>
      </c>
      <c r="G6" s="31">
        <f>VLOOKUP($B6&amp;G$2,'[1]plate 1 raw'!$C$3:$E$386,3,FALSE)</f>
        <v>20.84</v>
      </c>
      <c r="H6" s="32">
        <f>VLOOKUP($B6&amp;H$2,'[1]plate 1 raw'!$C$3:$E$386,3,FALSE)</f>
        <v>20.65</v>
      </c>
      <c r="I6" s="32">
        <f>VLOOKUP($B6&amp;I$2,'[1]plate 1 raw'!$C$3:$E$386,3,FALSE)</f>
        <v>19.899999999999999</v>
      </c>
      <c r="J6" s="33">
        <f>VLOOKUP($B6&amp;J$2,'[1]plate 1 raw'!$C$3:$E$386,3,FALSE)</f>
        <v>19.940000000000001</v>
      </c>
      <c r="K6" s="32">
        <f>VLOOKUP($B6&amp;K$2,'[1]plate 1 raw'!$C$3:$E$386,3,FALSE)</f>
        <v>19.600000000000001</v>
      </c>
      <c r="L6" s="32">
        <f>VLOOKUP($B6&amp;L$2,'[1]plate 1 raw'!$C$3:$E$386,3,FALSE)</f>
        <v>20.13</v>
      </c>
      <c r="M6" s="32">
        <f>VLOOKUP($B6&amp;M$2,'[1]plate 1 raw'!$C$3:$E$386,3,FALSE)</f>
        <v>19.8</v>
      </c>
      <c r="N6" s="32">
        <f>VLOOKUP($B6&amp;N$2,'[1]plate 1 raw'!$C$3:$E$386,3,FALSE)</f>
        <v>19.63</v>
      </c>
      <c r="O6" s="31">
        <f>VLOOKUP($B6&amp;O$2,'[1]plate 1 raw'!$C$3:$E$386,3,FALSE)</f>
        <v>19.79</v>
      </c>
      <c r="P6" s="34">
        <f>VLOOKUP($B6&amp;P$2,'[1]plate 1 raw'!$C$3:$E$386,3,FALSE)</f>
        <v>20.79</v>
      </c>
      <c r="Q6" s="34">
        <f>VLOOKUP($B6&amp;Q$2,'[1]plate 1 raw'!$C$3:$E$386,3,FALSE)</f>
        <v>20.13</v>
      </c>
      <c r="R6" s="35">
        <f>VLOOKUP($B6&amp;R$2,'[1]plate 1 raw'!$C$3:$E$386,3,FALSE)</f>
        <v>19.89</v>
      </c>
      <c r="S6" s="34">
        <f>VLOOKUP($B6&amp;S$2,'[1]plate 1 raw'!$C$3:$E$386,3,FALSE)</f>
        <v>19.97</v>
      </c>
      <c r="T6" s="34">
        <f>VLOOKUP($B6&amp;T$2,'[1]plate 1 raw'!$C$3:$E$386,3,FALSE)</f>
        <v>17.09</v>
      </c>
      <c r="U6" s="34">
        <f>VLOOKUP($B6&amp;U$2,'[1]plate 1 raw'!$C$3:$E$386,3,FALSE)</f>
        <v>16.309999999999999</v>
      </c>
      <c r="V6" s="34">
        <f>VLOOKUP($B6&amp;V$2,'[1]plate 1 raw'!$C$3:$E$386,3,FALSE)</f>
        <v>16.03</v>
      </c>
      <c r="W6" s="36">
        <f>VLOOKUP($B6&amp;W$2,'[1]plate 1 raw'!$C$3:$E$386,3,FALSE)</f>
        <v>16.489999999999998</v>
      </c>
      <c r="X6" s="34">
        <f>VLOOKUP($B6&amp;X$2,'[1]plate 1 raw'!$C$3:$E$386,3,FALSE)</f>
        <v>0</v>
      </c>
      <c r="Y6" s="34">
        <f>VLOOKUP($B6&amp;Y$2,'[1]plate 1 raw'!$C$3:$E$386,3,FALSE)</f>
        <v>0</v>
      </c>
      <c r="Z6" s="35">
        <f>VLOOKUP($B6&amp;Z$2,'[1]plate 1 raw'!$C$3:$E$386,3,FALSE)</f>
        <v>0</v>
      </c>
    </row>
    <row r="7" spans="1:26" x14ac:dyDescent="0.35">
      <c r="B7" s="17" t="s">
        <v>311</v>
      </c>
      <c r="C7" s="27">
        <f>VLOOKUP($B7&amp;C$2,'[1]plate 1 raw'!$C$3:$E$386,3,FALSE)</f>
        <v>0</v>
      </c>
      <c r="D7" s="19">
        <f>VLOOKUP($B7&amp;D$2,'[1]plate 1 raw'!$C$3:$E$386,3,FALSE)</f>
        <v>20.350000000000001</v>
      </c>
      <c r="E7" s="19">
        <f>VLOOKUP($B7&amp;E$2,'[1]plate 1 raw'!$C$3:$E$386,3,FALSE)</f>
        <v>20.010000000000002</v>
      </c>
      <c r="F7" s="19">
        <f>VLOOKUP($B7&amp;F$2,'[1]plate 1 raw'!$C$3:$E$386,3,FALSE)</f>
        <v>20.49</v>
      </c>
      <c r="G7" s="27">
        <f>VLOOKUP($B7&amp;G$2,'[1]plate 1 raw'!$C$3:$E$386,3,FALSE)</f>
        <v>20.49</v>
      </c>
      <c r="H7" s="19">
        <f>VLOOKUP($B7&amp;H$2,'[1]plate 1 raw'!$C$3:$E$386,3,FALSE)</f>
        <v>20.43</v>
      </c>
      <c r="I7" s="19">
        <f>VLOOKUP($B7&amp;I$2,'[1]plate 1 raw'!$C$3:$E$386,3,FALSE)</f>
        <v>20.04</v>
      </c>
      <c r="J7" s="28">
        <f>VLOOKUP($B7&amp;J$2,'[1]plate 1 raw'!$C$3:$E$386,3,FALSE)</f>
        <v>19.95</v>
      </c>
      <c r="K7" s="19">
        <f>VLOOKUP($B7&amp;K$2,'[1]plate 1 raw'!$C$3:$E$386,3,FALSE)</f>
        <v>19.7</v>
      </c>
      <c r="L7" s="19">
        <f>VLOOKUP($B7&amp;L$2,'[1]plate 1 raw'!$C$3:$E$386,3,FALSE)</f>
        <v>19.48</v>
      </c>
      <c r="M7" s="19"/>
      <c r="N7" s="19">
        <f>VLOOKUP($B7&amp;N$2,'[1]plate 1 raw'!$C$3:$E$386,3,FALSE)</f>
        <v>19.21</v>
      </c>
      <c r="O7" s="27">
        <f>VLOOKUP($B7&amp;O$2,'[1]plate 1 raw'!$C$3:$E$386,3,FALSE)</f>
        <v>19.32</v>
      </c>
      <c r="P7" s="20">
        <f>VLOOKUP($B7&amp;P$2,'[1]plate 1 raw'!$C$3:$E$386,3,FALSE)</f>
        <v>20.04</v>
      </c>
      <c r="Q7" s="20">
        <f>VLOOKUP($B7&amp;Q$2,'[1]plate 1 raw'!$C$3:$E$386,3,FALSE)</f>
        <v>19.489999999999998</v>
      </c>
      <c r="R7" s="29">
        <f>VLOOKUP($B7&amp;R$2,'[1]plate 1 raw'!$C$3:$E$386,3,FALSE)</f>
        <v>19.52</v>
      </c>
      <c r="S7" s="20">
        <f>VLOOKUP($B7&amp;S$2,'[1]plate 1 raw'!$C$3:$E$386,3,FALSE)</f>
        <v>19.47</v>
      </c>
      <c r="T7" s="20">
        <f>VLOOKUP($B7&amp;T$2,'[1]plate 1 raw'!$C$3:$E$386,3,FALSE)</f>
        <v>16.82</v>
      </c>
      <c r="U7" s="20">
        <f>VLOOKUP($B7&amp;U$2,'[1]plate 1 raw'!$C$3:$E$386,3,FALSE)</f>
        <v>16.09</v>
      </c>
      <c r="V7" s="20">
        <f>VLOOKUP($B7&amp;V$2,'[1]plate 1 raw'!$C$3:$E$386,3,FALSE)</f>
        <v>15.99</v>
      </c>
      <c r="W7" s="30">
        <f>VLOOKUP($B7&amp;W$2,'[1]plate 1 raw'!$C$3:$E$386,3,FALSE)</f>
        <v>16.07</v>
      </c>
      <c r="X7" s="20">
        <f>VLOOKUP($B7&amp;X$2,'[1]plate 1 raw'!$C$3:$E$386,3,FALSE)</f>
        <v>0</v>
      </c>
      <c r="Y7" s="20">
        <f>VLOOKUP($B7&amp;Y$2,'[1]plate 1 raw'!$C$3:$E$386,3,FALSE)</f>
        <v>0</v>
      </c>
      <c r="Z7" s="29">
        <f>VLOOKUP($B7&amp;Z$2,'[1]plate 1 raw'!$C$3:$E$386,3,FALSE)</f>
        <v>0</v>
      </c>
    </row>
    <row r="8" spans="1:26" x14ac:dyDescent="0.35">
      <c r="B8" s="17" t="s">
        <v>312</v>
      </c>
      <c r="C8" s="27">
        <f>VLOOKUP($B8&amp;C$2,'[1]plate 1 raw'!$C$3:$E$386,3,FALSE)</f>
        <v>0</v>
      </c>
      <c r="D8" s="19">
        <f>VLOOKUP($B8&amp;D$2,'[1]plate 1 raw'!$C$3:$E$386,3,FALSE)</f>
        <v>20.350000000000001</v>
      </c>
      <c r="E8" s="19">
        <f>VLOOKUP($B8&amp;E$2,'[1]plate 1 raw'!$C$3:$E$386,3,FALSE)</f>
        <v>19.53</v>
      </c>
      <c r="F8" s="19">
        <f>VLOOKUP($B8&amp;F$2,'[1]plate 1 raw'!$C$3:$E$386,3,FALSE)</f>
        <v>20.61</v>
      </c>
      <c r="G8" s="27">
        <f>VLOOKUP($B8&amp;G$2,'[1]plate 1 raw'!$C$3:$E$386,3,FALSE)</f>
        <v>20.07</v>
      </c>
      <c r="H8" s="19">
        <f>VLOOKUP($B8&amp;H$2,'[1]plate 1 raw'!$C$3:$E$386,3,FALSE)</f>
        <v>20.66</v>
      </c>
      <c r="I8" s="19">
        <f>VLOOKUP($B8&amp;I$2,'[1]plate 1 raw'!$C$3:$E$386,3,FALSE)</f>
        <v>20.2</v>
      </c>
      <c r="J8" s="28">
        <f>VLOOKUP($B8&amp;J$2,'[1]plate 1 raw'!$C$3:$E$386,3,FALSE)</f>
        <v>20.21</v>
      </c>
      <c r="K8" s="19">
        <f>VLOOKUP($B8&amp;K$2,'[1]plate 1 raw'!$C$3:$E$386,3,FALSE)</f>
        <v>20.21</v>
      </c>
      <c r="L8" s="19">
        <f>VLOOKUP($B8&amp;L$2,'[1]plate 1 raw'!$C$3:$E$386,3,FALSE)</f>
        <v>19.02</v>
      </c>
      <c r="M8" s="19">
        <f>VLOOKUP($B8&amp;M$2,'[1]plate 1 raw'!$C$3:$E$386,3,FALSE)</f>
        <v>18.59</v>
      </c>
      <c r="N8" s="19">
        <f>VLOOKUP($B8&amp;N$2,'[1]plate 1 raw'!$C$3:$E$386,3,FALSE)</f>
        <v>18.54</v>
      </c>
      <c r="O8" s="27">
        <f>VLOOKUP($B8&amp;O$2,'[1]plate 1 raw'!$C$3:$E$386,3,FALSE)</f>
        <v>18.670000000000002</v>
      </c>
      <c r="P8" s="20">
        <f>VLOOKUP($B8&amp;P$2,'[1]plate 1 raw'!$C$3:$E$386,3,FALSE)</f>
        <v>20.27</v>
      </c>
      <c r="Q8" s="20">
        <f>VLOOKUP($B8&amp;Q$2,'[1]plate 1 raw'!$C$3:$E$386,3,FALSE)</f>
        <v>19.78</v>
      </c>
      <c r="R8" s="29">
        <f>VLOOKUP($B8&amp;R$2,'[1]plate 1 raw'!$C$3:$E$386,3,FALSE)</f>
        <v>19.8</v>
      </c>
      <c r="S8" s="20">
        <f>VLOOKUP($B8&amp;S$2,'[1]plate 1 raw'!$C$3:$E$386,3,FALSE)</f>
        <v>19.78</v>
      </c>
      <c r="T8" s="20">
        <f>VLOOKUP($B8&amp;T$2,'[1]plate 1 raw'!$C$3:$E$386,3,FALSE)</f>
        <v>16.98</v>
      </c>
      <c r="U8" s="20">
        <f>VLOOKUP($B8&amp;U$2,'[1]plate 1 raw'!$C$3:$E$386,3,FALSE)</f>
        <v>16.23</v>
      </c>
      <c r="V8" s="20">
        <f>VLOOKUP($B8&amp;V$2,'[1]plate 1 raw'!$C$3:$E$386,3,FALSE)</f>
        <v>16.260000000000002</v>
      </c>
      <c r="W8" s="30">
        <f>VLOOKUP($B8&amp;W$2,'[1]plate 1 raw'!$C$3:$E$386,3,FALSE)</f>
        <v>15.89</v>
      </c>
      <c r="X8" s="20">
        <f>VLOOKUP($B8&amp;X$2,'[1]plate 1 raw'!$C$3:$E$386,3,FALSE)</f>
        <v>0</v>
      </c>
      <c r="Y8" s="20">
        <f>VLOOKUP($B8&amp;Y$2,'[1]plate 1 raw'!$C$3:$E$386,3,FALSE)</f>
        <v>0</v>
      </c>
      <c r="Z8" s="29">
        <f>VLOOKUP($B8&amp;Z$2,'[1]plate 1 raw'!$C$3:$E$386,3,FALSE)</f>
        <v>0</v>
      </c>
    </row>
    <row r="9" spans="1:26" ht="15" thickBot="1" x14ac:dyDescent="0.4">
      <c r="B9" s="17" t="s">
        <v>313</v>
      </c>
      <c r="C9" s="27">
        <f>VLOOKUP($B9&amp;C$2,'[1]plate 1 raw'!$C$3:$E$386,3,FALSE)</f>
        <v>0</v>
      </c>
      <c r="D9" s="19">
        <f>VLOOKUP($B9&amp;D$2,'[1]plate 1 raw'!$C$3:$E$386,3,FALSE)</f>
        <v>20.149999999999999</v>
      </c>
      <c r="E9" s="19">
        <f>VLOOKUP($B9&amp;E$2,'[1]plate 1 raw'!$C$3:$E$386,3,FALSE)</f>
        <v>19.86</v>
      </c>
      <c r="F9" s="19">
        <f>VLOOKUP($B9&amp;F$2,'[1]plate 1 raw'!$C$3:$E$386,3,FALSE)</f>
        <v>20</v>
      </c>
      <c r="G9" s="27">
        <f>VLOOKUP($B9&amp;G$2,'[1]plate 1 raw'!$C$3:$E$386,3,FALSE)</f>
        <v>19.989999999999998</v>
      </c>
      <c r="H9" s="19">
        <f>VLOOKUP($B9&amp;H$2,'[1]plate 1 raw'!$C$3:$E$386,3,FALSE)</f>
        <v>20.56</v>
      </c>
      <c r="I9" s="19">
        <f>VLOOKUP($B9&amp;I$2,'[1]plate 1 raw'!$C$3:$E$386,3,FALSE)</f>
        <v>20.260000000000002</v>
      </c>
      <c r="J9" s="28">
        <f>VLOOKUP($B9&amp;J$2,'[1]plate 1 raw'!$C$3:$E$386,3,FALSE)</f>
        <v>20.170000000000002</v>
      </c>
      <c r="K9" s="19">
        <f>VLOOKUP($B9&amp;K$2,'[1]plate 1 raw'!$C$3:$E$386,3,FALSE)</f>
        <v>20.16</v>
      </c>
      <c r="L9" s="19">
        <f>VLOOKUP($B9&amp;L$2,'[1]plate 1 raw'!$C$3:$E$386,3,FALSE)</f>
        <v>18.739999999999998</v>
      </c>
      <c r="M9" s="19"/>
      <c r="N9" s="19"/>
      <c r="O9" s="27">
        <f>VLOOKUP($B9&amp;O$2,'[1]plate 1 raw'!$C$3:$E$386,3,FALSE)</f>
        <v>18.43</v>
      </c>
      <c r="P9" s="20">
        <f>VLOOKUP($B9&amp;P$2,'[1]plate 1 raw'!$C$3:$E$386,3,FALSE)</f>
        <v>19.920000000000002</v>
      </c>
      <c r="Q9" s="20">
        <f>VLOOKUP($B9&amp;Q$2,'[1]plate 1 raw'!$C$3:$E$386,3,FALSE)</f>
        <v>19.48</v>
      </c>
      <c r="R9" s="29">
        <f>VLOOKUP($B9&amp;R$2,'[1]plate 1 raw'!$C$3:$E$386,3,FALSE)</f>
        <v>19.579999999999998</v>
      </c>
      <c r="S9" s="20">
        <f>VLOOKUP($B9&amp;S$2,'[1]plate 1 raw'!$C$3:$E$386,3,FALSE)</f>
        <v>19.63</v>
      </c>
      <c r="T9" s="20">
        <f>VLOOKUP($B9&amp;T$2,'[1]plate 1 raw'!$C$3:$E$386,3,FALSE)</f>
        <v>16.489999999999998</v>
      </c>
      <c r="U9" s="20">
        <f>VLOOKUP($B9&amp;U$2,'[1]plate 1 raw'!$C$3:$E$386,3,FALSE)</f>
        <v>16.18</v>
      </c>
      <c r="V9" s="20">
        <f>VLOOKUP($B9&amp;V$2,'[1]plate 1 raw'!$C$3:$E$386,3,FALSE)</f>
        <v>16.59</v>
      </c>
      <c r="W9" s="30"/>
      <c r="X9" s="20">
        <f>VLOOKUP($B9&amp;X$2,'[1]plate 1 raw'!$C$3:$E$386,3,FALSE)</f>
        <v>0</v>
      </c>
      <c r="Y9" s="20">
        <f>VLOOKUP($B9&amp;Y$2,'[1]plate 1 raw'!$C$3:$E$386,3,FALSE)</f>
        <v>0</v>
      </c>
      <c r="Z9" s="29">
        <f>VLOOKUP($B9&amp;Z$2,'[1]plate 1 raw'!$C$3:$E$386,3,FALSE)</f>
        <v>0</v>
      </c>
    </row>
    <row r="10" spans="1:26" x14ac:dyDescent="0.35">
      <c r="B10" s="17" t="s">
        <v>314</v>
      </c>
      <c r="C10" s="21"/>
      <c r="D10" s="22">
        <f>VLOOKUP($B10&amp;D$2,'[1]plate 1 raw'!$C$3:$E$386,3,FALSE)</f>
        <v>20.149999999999999</v>
      </c>
      <c r="E10" s="22">
        <f>VLOOKUP($B10&amp;E$2,'[1]plate 1 raw'!$C$3:$E$386,3,FALSE)</f>
        <v>19.829999999999998</v>
      </c>
      <c r="F10" s="22">
        <f>VLOOKUP($B10&amp;F$2,'[1]plate 1 raw'!$C$3:$E$386,3,FALSE)</f>
        <v>20.27</v>
      </c>
      <c r="G10" s="21">
        <f>VLOOKUP($B10&amp;G$2,'[1]plate 1 raw'!$C$3:$E$386,3,FALSE)</f>
        <v>19.78</v>
      </c>
      <c r="H10" s="22">
        <f>VLOOKUP($B10&amp;H$2,'[1]plate 1 raw'!$C$3:$E$386,3,FALSE)</f>
        <v>20.47</v>
      </c>
      <c r="I10" s="22">
        <f>VLOOKUP($B10&amp;I$2,'[1]plate 1 raw'!$C$3:$E$386,3,FALSE)</f>
        <v>19.989999999999998</v>
      </c>
      <c r="J10" s="23">
        <f>VLOOKUP($B10&amp;J$2,'[1]plate 1 raw'!$C$3:$E$386,3,FALSE)</f>
        <v>20.059999999999999</v>
      </c>
      <c r="K10" s="22">
        <f>VLOOKUP($B10&amp;K$2,'[1]plate 1 raw'!$C$3:$E$386,3,FALSE)</f>
        <v>20.079999999999998</v>
      </c>
      <c r="L10" s="22">
        <f>VLOOKUP($B10&amp;L$2,'[1]plate 1 raw'!$C$3:$E$386,3,FALSE)</f>
        <v>18.579999999999998</v>
      </c>
      <c r="M10" s="22">
        <f>VLOOKUP($B10&amp;M$2,'[1]plate 1 raw'!$C$3:$E$386,3,FALSE)</f>
        <v>18.18</v>
      </c>
      <c r="N10" s="22">
        <f>VLOOKUP($B10&amp;N$2,'[1]plate 1 raw'!$C$3:$E$386,3,FALSE)</f>
        <v>18.16</v>
      </c>
      <c r="O10" s="21">
        <f>VLOOKUP($B10&amp;O$2,'[1]plate 1 raw'!$C$3:$E$386,3,FALSE)</f>
        <v>18.170000000000002</v>
      </c>
      <c r="P10" s="24">
        <f>VLOOKUP($B10&amp;P$2,'[1]plate 1 raw'!$C$3:$E$386,3,FALSE)</f>
        <v>19.690000000000001</v>
      </c>
      <c r="Q10" s="24">
        <f>VLOOKUP($B10&amp;Q$2,'[1]plate 1 raw'!$C$3:$E$386,3,FALSE)</f>
        <v>19.239999999999998</v>
      </c>
      <c r="R10" s="25">
        <f>VLOOKUP($B10&amp;R$2,'[1]plate 1 raw'!$C$3:$E$386,3,FALSE)</f>
        <v>19.21</v>
      </c>
      <c r="S10" s="24">
        <f>VLOOKUP($B10&amp;S$2,'[1]plate 1 raw'!$C$3:$E$386,3,FALSE)</f>
        <v>19.25</v>
      </c>
      <c r="T10" s="24">
        <f>VLOOKUP($B10&amp;T$2,'[1]plate 1 raw'!$C$3:$E$386,3,FALSE)</f>
        <v>16.329999999999998</v>
      </c>
      <c r="U10" s="24">
        <f>VLOOKUP($B10&amp;U$2,'[1]plate 1 raw'!$C$3:$E$386,3,FALSE)</f>
        <v>15.9</v>
      </c>
      <c r="V10" s="24">
        <f>VLOOKUP($B10&amp;V$2,'[1]plate 1 raw'!$C$3:$E$386,3,FALSE)</f>
        <v>15.95</v>
      </c>
      <c r="W10" s="26">
        <f>VLOOKUP($B10&amp;W$2,'[1]plate 1 raw'!$C$3:$E$386,3,FALSE)</f>
        <v>15.94</v>
      </c>
      <c r="X10" s="24">
        <f>VLOOKUP($B10&amp;X$2,'[1]plate 1 raw'!$C$3:$E$386,3,FALSE)</f>
        <v>0</v>
      </c>
      <c r="Y10" s="24">
        <f>VLOOKUP($B10&amp;Y$2,'[1]plate 1 raw'!$C$3:$E$386,3,FALSE)</f>
        <v>0</v>
      </c>
      <c r="Z10" s="25">
        <f>VLOOKUP($B10&amp;Z$2,'[1]plate 1 raw'!$C$3:$E$386,3,FALSE)</f>
        <v>0</v>
      </c>
    </row>
    <row r="11" spans="1:26" x14ac:dyDescent="0.35">
      <c r="B11" s="17" t="s">
        <v>315</v>
      </c>
      <c r="C11" s="27">
        <f>VLOOKUP($B11&amp;C$2,'[1]plate 1 raw'!$C$3:$E$386,3,FALSE)</f>
        <v>0</v>
      </c>
      <c r="D11" s="19">
        <f>VLOOKUP($B11&amp;D$2,'[1]plate 1 raw'!$C$3:$E$386,3,FALSE)</f>
        <v>19.739999999999998</v>
      </c>
      <c r="E11" s="19">
        <f>VLOOKUP($B11&amp;E$2,'[1]plate 1 raw'!$C$3:$E$386,3,FALSE)</f>
        <v>21.81</v>
      </c>
      <c r="F11" s="19">
        <f>VLOOKUP($B11&amp;F$2,'[1]plate 1 raw'!$C$3:$E$386,3,FALSE)</f>
        <v>19.54</v>
      </c>
      <c r="G11" s="27">
        <f>VLOOKUP($B11&amp;G$2,'[1]plate 1 raw'!$C$3:$E$386,3,FALSE)</f>
        <v>19.61</v>
      </c>
      <c r="H11" s="19">
        <f>VLOOKUP($B11&amp;H$2,'[1]plate 1 raw'!$C$3:$E$386,3,FALSE)</f>
        <v>20.29</v>
      </c>
      <c r="I11" s="19">
        <f>VLOOKUP($B11&amp;I$2,'[1]plate 1 raw'!$C$3:$E$386,3,FALSE)</f>
        <v>20.190000000000001</v>
      </c>
      <c r="J11" s="28">
        <f>VLOOKUP($B11&amp;J$2,'[1]plate 1 raw'!$C$3:$E$386,3,FALSE)</f>
        <v>20.16</v>
      </c>
      <c r="K11" s="19">
        <f>VLOOKUP($B11&amp;K$2,'[1]plate 1 raw'!$C$3:$E$386,3,FALSE)</f>
        <v>20.09</v>
      </c>
      <c r="L11" s="19">
        <f>VLOOKUP($B11&amp;L$2,'[1]plate 1 raw'!$C$3:$E$386,3,FALSE)</f>
        <v>18.72</v>
      </c>
      <c r="M11" s="19"/>
      <c r="N11" s="19"/>
      <c r="O11" s="27">
        <f>VLOOKUP($B11&amp;O$2,'[1]plate 1 raw'!$C$3:$E$386,3,FALSE)</f>
        <v>18.13</v>
      </c>
      <c r="P11" s="20">
        <f>VLOOKUP($B11&amp;P$2,'[1]plate 1 raw'!$C$3:$E$386,3,FALSE)</f>
        <v>19.489999999999998</v>
      </c>
      <c r="Q11" s="20">
        <f>VLOOKUP($B11&amp;Q$2,'[1]plate 1 raw'!$C$3:$E$386,3,FALSE)</f>
        <v>19</v>
      </c>
      <c r="R11" s="29">
        <f>VLOOKUP($B11&amp;R$2,'[1]plate 1 raw'!$C$3:$E$386,3,FALSE)</f>
        <v>19.079999999999998</v>
      </c>
      <c r="S11" s="20">
        <f>VLOOKUP($B11&amp;S$2,'[1]plate 1 raw'!$C$3:$E$386,3,FALSE)</f>
        <v>19.09</v>
      </c>
      <c r="T11" s="20">
        <f>VLOOKUP($B11&amp;T$2,'[1]plate 1 raw'!$C$3:$E$386,3,FALSE)</f>
        <v>15.96</v>
      </c>
      <c r="U11" s="20">
        <f>VLOOKUP($B11&amp;U$2,'[1]plate 1 raw'!$C$3:$E$386,3,FALSE)</f>
        <v>15.82</v>
      </c>
      <c r="V11" s="20">
        <f>VLOOKUP($B11&amp;V$2,'[1]plate 1 raw'!$C$3:$E$386,3,FALSE)</f>
        <v>15.99</v>
      </c>
      <c r="W11" s="30">
        <f>VLOOKUP($B11&amp;W$2,'[1]plate 1 raw'!$C$3:$E$386,3,FALSE)</f>
        <v>15.88</v>
      </c>
      <c r="X11" s="20">
        <f>VLOOKUP($B11&amp;X$2,'[1]plate 1 raw'!$C$3:$E$386,3,FALSE)</f>
        <v>0</v>
      </c>
      <c r="Y11" s="20">
        <f>VLOOKUP($B11&amp;Y$2,'[1]plate 1 raw'!$C$3:$E$386,3,FALSE)</f>
        <v>0</v>
      </c>
      <c r="Z11" s="29">
        <f>VLOOKUP($B11&amp;Z$2,'[1]plate 1 raw'!$C$3:$E$386,3,FALSE)</f>
        <v>0</v>
      </c>
    </row>
    <row r="12" spans="1:26" ht="15" thickBot="1" x14ac:dyDescent="0.4">
      <c r="B12" s="17" t="s">
        <v>316</v>
      </c>
      <c r="C12" s="31"/>
      <c r="D12" s="32">
        <f>VLOOKUP($B12&amp;D$2,'[1]plate 1 raw'!$C$3:$E$386,3,FALSE)</f>
        <v>20.3</v>
      </c>
      <c r="E12" s="32">
        <f>VLOOKUP($B12&amp;E$2,'[1]plate 1 raw'!$C$3:$E$386,3,FALSE)</f>
        <v>20.309999999999999</v>
      </c>
      <c r="F12" s="32">
        <f>VLOOKUP($B12&amp;F$2,'[1]plate 1 raw'!$C$3:$E$386,3,FALSE)</f>
        <v>20.260000000000002</v>
      </c>
      <c r="G12" s="31">
        <f>VLOOKUP($B12&amp;G$2,'[1]plate 1 raw'!$C$3:$E$386,3,FALSE)</f>
        <v>20.22</v>
      </c>
      <c r="H12" s="32">
        <f>VLOOKUP($B12&amp;H$2,'[1]plate 1 raw'!$C$3:$E$386,3,FALSE)</f>
        <v>20.07</v>
      </c>
      <c r="I12" s="32">
        <f>VLOOKUP($B12&amp;I$2,'[1]plate 1 raw'!$C$3:$E$386,3,FALSE)</f>
        <v>19.649999999999999</v>
      </c>
      <c r="J12" s="33">
        <f>VLOOKUP($B12&amp;J$2,'[1]plate 1 raw'!$C$3:$E$386,3,FALSE)</f>
        <v>19.75</v>
      </c>
      <c r="K12" s="32">
        <f>VLOOKUP($B12&amp;K$2,'[1]plate 1 raw'!$C$3:$E$386,3,FALSE)</f>
        <v>19.649999999999999</v>
      </c>
      <c r="L12" s="32">
        <f>VLOOKUP($B12&amp;L$2,'[1]plate 1 raw'!$C$3:$E$386,3,FALSE)</f>
        <v>19.329999999999998</v>
      </c>
      <c r="M12" s="32">
        <f>VLOOKUP($B12&amp;M$2,'[1]plate 1 raw'!$C$3:$E$386,3,FALSE)</f>
        <v>19.12</v>
      </c>
      <c r="N12" s="32">
        <f>VLOOKUP($B12&amp;N$2,'[1]plate 1 raw'!$C$3:$E$386,3,FALSE)</f>
        <v>18.86</v>
      </c>
      <c r="O12" s="31">
        <f>VLOOKUP($B12&amp;O$2,'[1]plate 1 raw'!$C$3:$E$386,3,FALSE)</f>
        <v>19.03</v>
      </c>
      <c r="P12" s="34">
        <f>VLOOKUP($B12&amp;P$2,'[1]plate 1 raw'!$C$3:$E$386,3,FALSE)</f>
        <v>19.46</v>
      </c>
      <c r="Q12" s="34">
        <f>VLOOKUP($B12&amp;Q$2,'[1]plate 1 raw'!$C$3:$E$386,3,FALSE)</f>
        <v>19.22</v>
      </c>
      <c r="R12" s="35"/>
      <c r="S12" s="34">
        <f>VLOOKUP($B12&amp;S$2,'[1]plate 1 raw'!$C$3:$E$386,3,FALSE)</f>
        <v>19.239999999999998</v>
      </c>
      <c r="T12" s="34">
        <f>VLOOKUP($B12&amp;T$2,'[1]plate 1 raw'!$C$3:$E$386,3,FALSE)</f>
        <v>16.22</v>
      </c>
      <c r="U12" s="34">
        <f>VLOOKUP($B12&amp;U$2,'[1]plate 1 raw'!$C$3:$E$386,3,FALSE)</f>
        <v>16.04</v>
      </c>
      <c r="V12" s="34">
        <f>VLOOKUP($B12&amp;V$2,'[1]plate 1 raw'!$C$3:$E$386,3,FALSE)</f>
        <v>15.96</v>
      </c>
      <c r="W12" s="36">
        <f>VLOOKUP($B12&amp;W$2,'[1]plate 1 raw'!$C$3:$E$386,3,FALSE)</f>
        <v>16.04</v>
      </c>
      <c r="X12" s="34">
        <f>VLOOKUP($B12&amp;X$2,'[1]plate 1 raw'!$C$3:$E$386,3,FALSE)</f>
        <v>0</v>
      </c>
      <c r="Y12" s="34"/>
      <c r="Z12" s="35">
        <f>VLOOKUP($B12&amp;Z$2,'[1]plate 1 raw'!$C$3:$E$386,3,FALSE)</f>
        <v>0</v>
      </c>
    </row>
    <row r="13" spans="1:26" x14ac:dyDescent="0.35">
      <c r="B13" s="17" t="s">
        <v>317</v>
      </c>
      <c r="C13" s="27">
        <f>VLOOKUP($B13&amp;C$2,'[1]plate 1 raw'!$C$3:$E$386,3,FALSE)</f>
        <v>0</v>
      </c>
      <c r="D13" s="19">
        <f>VLOOKUP($B13&amp;D$2,'[1]plate 1 raw'!$C$3:$E$386,3,FALSE)</f>
        <v>20.45</v>
      </c>
      <c r="E13" s="19">
        <f>VLOOKUP($B13&amp;E$2,'[1]plate 1 raw'!$C$3:$E$386,3,FALSE)</f>
        <v>19.84</v>
      </c>
      <c r="F13" s="19">
        <f>VLOOKUP($B13&amp;F$2,'[1]plate 1 raw'!$C$3:$E$386,3,FALSE)</f>
        <v>20.49</v>
      </c>
      <c r="G13" s="27">
        <f>VLOOKUP($B13&amp;G$2,'[1]plate 1 raw'!$C$3:$E$386,3,FALSE)</f>
        <v>20.54</v>
      </c>
      <c r="H13" s="19">
        <f>VLOOKUP($B13&amp;H$2,'[1]plate 1 raw'!$C$3:$E$386,3,FALSE)</f>
        <v>20.03</v>
      </c>
      <c r="I13" s="19">
        <f>VLOOKUP($B13&amp;I$2,'[1]plate 1 raw'!$C$3:$E$386,3,FALSE)</f>
        <v>19.97</v>
      </c>
      <c r="J13" s="28">
        <f>VLOOKUP($B13&amp;J$2,'[1]plate 1 raw'!$C$3:$E$386,3,FALSE)</f>
        <v>19.989999999999998</v>
      </c>
      <c r="K13" s="19">
        <f>VLOOKUP($B13&amp;K$2,'[1]plate 1 raw'!$C$3:$E$386,3,FALSE)</f>
        <v>19.96</v>
      </c>
      <c r="L13" s="19">
        <f>VLOOKUP($B13&amp;L$2,'[1]plate 1 raw'!$C$3:$E$386,3,FALSE)</f>
        <v>19.600000000000001</v>
      </c>
      <c r="M13" s="19"/>
      <c r="N13" s="19"/>
      <c r="O13" s="27">
        <f>VLOOKUP($B13&amp;O$2,'[1]plate 1 raw'!$C$3:$E$386,3,FALSE)</f>
        <v>19.21</v>
      </c>
      <c r="P13" s="20">
        <f>VLOOKUP($B13&amp;P$2,'[1]plate 1 raw'!$C$3:$E$386,3,FALSE)</f>
        <v>19.7</v>
      </c>
      <c r="Q13" s="20">
        <f>VLOOKUP($B13&amp;Q$2,'[1]plate 1 raw'!$C$3:$E$386,3,FALSE)</f>
        <v>19.36</v>
      </c>
      <c r="R13" s="29">
        <f>VLOOKUP($B13&amp;R$2,'[1]plate 1 raw'!$C$3:$E$386,3,FALSE)</f>
        <v>19.45</v>
      </c>
      <c r="S13" s="20">
        <f>VLOOKUP($B13&amp;S$2,'[1]plate 1 raw'!$C$3:$E$386,3,FALSE)</f>
        <v>19.5</v>
      </c>
      <c r="T13" s="20">
        <f>VLOOKUP($B13&amp;T$2,'[1]plate 1 raw'!$C$3:$E$386,3,FALSE)</f>
        <v>16.3</v>
      </c>
      <c r="U13" s="20">
        <f>VLOOKUP($B13&amp;U$2,'[1]plate 1 raw'!$C$3:$E$386,3,FALSE)</f>
        <v>16.170000000000002</v>
      </c>
      <c r="V13" s="20">
        <f>VLOOKUP($B13&amp;V$2,'[1]plate 1 raw'!$C$3:$E$386,3,FALSE)</f>
        <v>16.47</v>
      </c>
      <c r="W13" s="30">
        <f>VLOOKUP($B13&amp;W$2,'[1]plate 1 raw'!$C$3:$E$386,3,FALSE)</f>
        <v>16.329999999999998</v>
      </c>
      <c r="X13" s="20">
        <f>VLOOKUP($B13&amp;X$2,'[1]plate 1 raw'!$C$3:$E$386,3,FALSE)</f>
        <v>0</v>
      </c>
      <c r="Y13" s="20"/>
      <c r="Z13" s="29"/>
    </row>
    <row r="14" spans="1:26" x14ac:dyDescent="0.35">
      <c r="B14" s="17" t="s">
        <v>318</v>
      </c>
      <c r="C14" s="27">
        <f>VLOOKUP($B14&amp;C$2,'[1]plate 1 raw'!$C$3:$E$386,3,FALSE)</f>
        <v>0</v>
      </c>
      <c r="D14" s="19">
        <f>VLOOKUP($B14&amp;D$2,'[1]plate 1 raw'!$C$3:$E$386,3,FALSE)</f>
        <v>20.9</v>
      </c>
      <c r="E14" s="19">
        <f>VLOOKUP($B14&amp;E$2,'[1]plate 1 raw'!$C$3:$E$386,3,FALSE)</f>
        <v>20.49</v>
      </c>
      <c r="F14" s="19">
        <f>VLOOKUP($B14&amp;F$2,'[1]plate 1 raw'!$C$3:$E$386,3,FALSE)</f>
        <v>20.6</v>
      </c>
      <c r="G14" s="27"/>
      <c r="H14" s="19">
        <f>VLOOKUP($B14&amp;H$2,'[1]plate 1 raw'!$C$3:$E$386,3,FALSE)</f>
        <v>20.16</v>
      </c>
      <c r="I14" s="19">
        <f>VLOOKUP($B14&amp;I$2,'[1]plate 1 raw'!$C$3:$E$386,3,FALSE)</f>
        <v>19.920000000000002</v>
      </c>
      <c r="J14" s="28">
        <f>VLOOKUP($B14&amp;J$2,'[1]plate 1 raw'!$C$3:$E$386,3,FALSE)</f>
        <v>20.09</v>
      </c>
      <c r="K14" s="19"/>
      <c r="L14" s="19">
        <f>VLOOKUP($B14&amp;L$2,'[1]plate 1 raw'!$C$3:$E$386,3,FALSE)</f>
        <v>19.98</v>
      </c>
      <c r="M14" s="19">
        <f>VLOOKUP($B14&amp;M$2,'[1]plate 1 raw'!$C$3:$E$386,3,FALSE)</f>
        <v>19.75</v>
      </c>
      <c r="N14" s="19">
        <f>VLOOKUP($B14&amp;N$2,'[1]plate 1 raw'!$C$3:$E$386,3,FALSE)</f>
        <v>19.7</v>
      </c>
      <c r="O14" s="27">
        <f>VLOOKUP($B14&amp;O$2,'[1]plate 1 raw'!$C$3:$E$386,3,FALSE)</f>
        <v>19.940000000000001</v>
      </c>
      <c r="P14" s="20">
        <f>VLOOKUP($B14&amp;P$2,'[1]plate 1 raw'!$C$3:$E$386,3,FALSE)</f>
        <v>20.13</v>
      </c>
      <c r="Q14" s="20">
        <f>VLOOKUP($B14&amp;Q$2,'[1]plate 1 raw'!$C$3:$E$386,3,FALSE)</f>
        <v>19.920000000000002</v>
      </c>
      <c r="R14" s="29">
        <f>VLOOKUP($B14&amp;R$2,'[1]plate 1 raw'!$C$3:$E$386,3,FALSE)</f>
        <v>19.940000000000001</v>
      </c>
      <c r="S14" s="20">
        <f>VLOOKUP($B14&amp;S$2,'[1]plate 1 raw'!$C$3:$E$386,3,FALSE)</f>
        <v>19.920000000000002</v>
      </c>
      <c r="T14" s="20">
        <f>VLOOKUP($B14&amp;T$2,'[1]plate 1 raw'!$C$3:$E$386,3,FALSE)</f>
        <v>16.73</v>
      </c>
      <c r="U14" s="20">
        <f>VLOOKUP($B14&amp;U$2,'[1]plate 1 raw'!$C$3:$E$386,3,FALSE)</f>
        <v>16.29</v>
      </c>
      <c r="V14" s="20">
        <f>VLOOKUP($B14&amp;V$2,'[1]plate 1 raw'!$C$3:$E$386,3,FALSE)</f>
        <v>16.28</v>
      </c>
      <c r="W14" s="30">
        <f>VLOOKUP($B14&amp;W$2,'[1]plate 1 raw'!$C$3:$E$386,3,FALSE)</f>
        <v>16.36</v>
      </c>
      <c r="X14" s="20">
        <f>VLOOKUP($B14&amp;X$2,'[1]plate 1 raw'!$C$3:$E$386,3,FALSE)</f>
        <v>0</v>
      </c>
      <c r="Y14" s="20">
        <f>VLOOKUP($B14&amp;Y$2,'[1]plate 1 raw'!$C$3:$E$386,3,FALSE)</f>
        <v>0</v>
      </c>
      <c r="Z14" s="29"/>
    </row>
    <row r="15" spans="1:26" ht="15" thickBot="1" x14ac:dyDescent="0.4">
      <c r="B15" s="17" t="s">
        <v>319</v>
      </c>
      <c r="C15" s="31">
        <f>VLOOKUP($B15&amp;C$2,'[1]plate 1 raw'!$C$3:$E$386,3,FALSE)</f>
        <v>0</v>
      </c>
      <c r="D15" s="32">
        <f>VLOOKUP($B15&amp;D$2,'[1]plate 1 raw'!$C$3:$E$386,3,FALSE)</f>
        <v>20.69</v>
      </c>
      <c r="E15" s="32">
        <f>VLOOKUP($B15&amp;E$2,'[1]plate 1 raw'!$C$3:$E$386,3,FALSE)</f>
        <v>20.66</v>
      </c>
      <c r="F15" s="32">
        <f>VLOOKUP($B15&amp;F$2,'[1]plate 1 raw'!$C$3:$E$386,3,FALSE)</f>
        <v>20.81</v>
      </c>
      <c r="G15" s="31">
        <f>VLOOKUP($B15&amp;G$2,'[1]plate 1 raw'!$C$3:$E$386,3,FALSE)</f>
        <v>20.89</v>
      </c>
      <c r="H15" s="32">
        <f>VLOOKUP($B15&amp;H$2,'[1]plate 1 raw'!$C$3:$E$386,3,FALSE)</f>
        <v>20.32</v>
      </c>
      <c r="I15" s="32">
        <f>VLOOKUP($B15&amp;I$2,'[1]plate 1 raw'!$C$3:$E$386,3,FALSE)</f>
        <v>20.149999999999999</v>
      </c>
      <c r="J15" s="33">
        <f>VLOOKUP($B15&amp;J$2,'[1]plate 1 raw'!$C$3:$E$386,3,FALSE)</f>
        <v>20.22</v>
      </c>
      <c r="K15" s="32">
        <f>VLOOKUP($B15&amp;K$2,'[1]plate 1 raw'!$C$3:$E$386,3,FALSE)</f>
        <v>20.3</v>
      </c>
      <c r="L15" s="32">
        <f>VLOOKUP($B15&amp;L$2,'[1]plate 1 raw'!$C$3:$E$386,3,FALSE)</f>
        <v>20.03</v>
      </c>
      <c r="M15" s="32"/>
      <c r="N15" s="32"/>
      <c r="O15" s="31">
        <f>VLOOKUP($B15&amp;O$2,'[1]plate 1 raw'!$C$3:$E$386,3,FALSE)</f>
        <v>19.8</v>
      </c>
      <c r="P15" s="34">
        <f>VLOOKUP($B15&amp;P$2,'[1]plate 1 raw'!$C$3:$E$386,3,FALSE)</f>
        <v>20.02</v>
      </c>
      <c r="Q15" s="34">
        <f>VLOOKUP($B15&amp;Q$2,'[1]plate 1 raw'!$C$3:$E$386,3,FALSE)</f>
        <v>20</v>
      </c>
      <c r="R15" s="35">
        <f>VLOOKUP($B15&amp;R$2,'[1]plate 1 raw'!$C$3:$E$386,3,FALSE)</f>
        <v>20.05</v>
      </c>
      <c r="S15" s="34">
        <f>VLOOKUP($B15&amp;S$2,'[1]plate 1 raw'!$C$3:$E$386,3,FALSE)</f>
        <v>20.02</v>
      </c>
      <c r="T15" s="34">
        <f>VLOOKUP($B15&amp;T$2,'[1]plate 1 raw'!$C$3:$E$386,3,FALSE)</f>
        <v>17.190000000000001</v>
      </c>
      <c r="U15" s="34">
        <f>VLOOKUP($B15&amp;U$2,'[1]plate 1 raw'!$C$3:$E$386,3,FALSE)</f>
        <v>16.649999999999999</v>
      </c>
      <c r="V15" s="34">
        <f>VLOOKUP($B15&amp;V$2,'[1]plate 1 raw'!$C$3:$E$386,3,FALSE)</f>
        <v>16.809999999999999</v>
      </c>
      <c r="W15" s="36">
        <f>VLOOKUP($B15&amp;W$2,'[1]plate 1 raw'!$C$3:$E$386,3,FALSE)</f>
        <v>16.850000000000001</v>
      </c>
      <c r="X15" s="34">
        <f>VLOOKUP($B15&amp;X$2,'[1]plate 1 raw'!$C$3:$E$386,3,FALSE)</f>
        <v>0</v>
      </c>
      <c r="Y15" s="34">
        <f>VLOOKUP($B15&amp;Y$2,'[1]plate 1 raw'!$C$3:$E$386,3,FALSE)</f>
        <v>0</v>
      </c>
      <c r="Z15" s="35">
        <f>VLOOKUP($B15&amp;Z$2,'[1]plate 1 raw'!$C$3:$E$386,3,FALSE)</f>
        <v>0</v>
      </c>
    </row>
    <row r="16" spans="1:26" x14ac:dyDescent="0.35">
      <c r="B16" s="17" t="s">
        <v>320</v>
      </c>
      <c r="C16" s="19">
        <f>VLOOKUP($B16&amp;C$2,'[1]plate 1 raw'!$C$3:$E$386,3,FALSE)</f>
        <v>0</v>
      </c>
      <c r="D16" s="19">
        <f>VLOOKUP($B16&amp;D$2,'[1]plate 1 raw'!$C$3:$E$386,3,FALSE)</f>
        <v>0</v>
      </c>
      <c r="E16" s="19">
        <f>VLOOKUP($B16&amp;E$2,'[1]plate 1 raw'!$C$3:$E$386,3,FALSE)</f>
        <v>0</v>
      </c>
      <c r="F16" s="19">
        <f>VLOOKUP($B16&amp;F$2,'[1]plate 1 raw'!$C$3:$E$386,3,FALSE)</f>
        <v>0</v>
      </c>
      <c r="G16" s="19">
        <f>VLOOKUP($B16&amp;G$2,'[1]plate 1 raw'!$C$3:$E$386,3,FALSE)</f>
        <v>0</v>
      </c>
      <c r="H16" s="19">
        <f>VLOOKUP($B16&amp;H$2,'[1]plate 1 raw'!$C$3:$E$386,3,FALSE)</f>
        <v>0</v>
      </c>
      <c r="I16" s="19">
        <f>VLOOKUP($B16&amp;I$2,'[1]plate 1 raw'!$C$3:$E$386,3,FALSE)</f>
        <v>0</v>
      </c>
      <c r="J16" s="19">
        <f>VLOOKUP($B16&amp;J$2,'[1]plate 1 raw'!$C$3:$E$386,3,FALSE)</f>
        <v>0</v>
      </c>
      <c r="K16" s="19"/>
      <c r="L16" s="19">
        <f>VLOOKUP($B16&amp;L$2,'[1]plate 1 raw'!$C$3:$E$386,3,FALSE)</f>
        <v>0</v>
      </c>
      <c r="M16" s="19">
        <f>VLOOKUP($B16&amp;M$2,'[1]plate 1 raw'!$C$3:$E$386,3,FALSE)</f>
        <v>0</v>
      </c>
      <c r="N16" s="19">
        <f>VLOOKUP($B16&amp;N$2,'[1]plate 1 raw'!$C$3:$E$386,3,FALSE)</f>
        <v>0</v>
      </c>
      <c r="O16" s="19">
        <f>VLOOKUP($B16&amp;O$2,'[1]plate 1 raw'!$C$3:$E$386,3,FALSE)</f>
        <v>0</v>
      </c>
      <c r="P16" s="20">
        <f>VLOOKUP($B16&amp;P$2,'[1]plate 1 raw'!$C$3:$E$386,3,FALSE)</f>
        <v>0</v>
      </c>
      <c r="Q16" s="20">
        <f>VLOOKUP($B16&amp;Q$2,'[1]plate 1 raw'!$C$3:$E$386,3,FALSE)</f>
        <v>0</v>
      </c>
      <c r="R16" s="20">
        <f>VLOOKUP($B16&amp;R$2,'[1]plate 1 raw'!$C$3:$E$386,3,FALSE)</f>
        <v>0</v>
      </c>
      <c r="S16" s="20">
        <f>VLOOKUP($B16&amp;S$2,'[1]plate 1 raw'!$C$3:$E$386,3,FALSE)</f>
        <v>0</v>
      </c>
      <c r="T16" s="20">
        <f>VLOOKUP($B16&amp;T$2,'[1]plate 1 raw'!$C$3:$E$386,3,FALSE)</f>
        <v>0</v>
      </c>
      <c r="U16" s="20">
        <f>VLOOKUP($B16&amp;U$2,'[1]plate 1 raw'!$C$3:$E$386,3,FALSE)</f>
        <v>0</v>
      </c>
      <c r="V16" s="20">
        <f>VLOOKUP($B16&amp;V$2,'[1]plate 1 raw'!$C$3:$E$386,3,FALSE)</f>
        <v>0</v>
      </c>
      <c r="W16" s="20">
        <f>VLOOKUP($B16&amp;W$2,'[1]plate 1 raw'!$C$3:$E$386,3,FALSE)</f>
        <v>0</v>
      </c>
      <c r="X16" s="20">
        <f>VLOOKUP($B16&amp;X$2,'[1]plate 1 raw'!$C$3:$E$386,3,FALSE)</f>
        <v>0</v>
      </c>
      <c r="Y16" s="20">
        <f>VLOOKUP($B16&amp;Y$2,'[1]plate 1 raw'!$C$3:$E$386,3,FALSE)</f>
        <v>0</v>
      </c>
      <c r="Z16" s="20">
        <f>VLOOKUP($B16&amp;Z$2,'[1]plate 1 raw'!$C$3:$E$386,3,FALSE)</f>
        <v>0</v>
      </c>
    </row>
    <row r="17" spans="1:39" x14ac:dyDescent="0.35">
      <c r="B17" s="17" t="s">
        <v>321</v>
      </c>
      <c r="C17" s="19">
        <f>VLOOKUP($B17&amp;C$2,'[1]plate 1 raw'!$C$3:$E$386,3,FALSE)</f>
        <v>0</v>
      </c>
      <c r="D17" s="19">
        <f>VLOOKUP($B17&amp;D$2,'[1]plate 1 raw'!$C$3:$E$386,3,FALSE)</f>
        <v>0</v>
      </c>
      <c r="E17" s="19">
        <f>VLOOKUP($B17&amp;E$2,'[1]plate 1 raw'!$C$3:$E$386,3,FALSE)</f>
        <v>0</v>
      </c>
      <c r="F17" s="19">
        <f>VLOOKUP($B17&amp;F$2,'[1]plate 1 raw'!$C$3:$E$386,3,FALSE)</f>
        <v>0</v>
      </c>
      <c r="G17" s="19">
        <f>VLOOKUP($B17&amp;G$2,'[1]plate 1 raw'!$C$3:$E$386,3,FALSE)</f>
        <v>0</v>
      </c>
      <c r="H17" s="19">
        <f>VLOOKUP($B17&amp;H$2,'[1]plate 1 raw'!$C$3:$E$386,3,FALSE)</f>
        <v>0</v>
      </c>
      <c r="I17" s="19">
        <f>VLOOKUP($B17&amp;I$2,'[1]plate 1 raw'!$C$3:$E$386,3,FALSE)</f>
        <v>0</v>
      </c>
      <c r="J17" s="19">
        <f>VLOOKUP($B17&amp;J$2,'[1]plate 1 raw'!$C$3:$E$386,3,FALSE)</f>
        <v>0</v>
      </c>
      <c r="K17" s="19">
        <f>VLOOKUP($B17&amp;K$2,'[1]plate 1 raw'!$C$3:$E$386,3,FALSE)</f>
        <v>0</v>
      </c>
      <c r="L17" s="19">
        <f>VLOOKUP($B17&amp;L$2,'[1]plate 1 raw'!$C$3:$E$386,3,FALSE)</f>
        <v>0</v>
      </c>
      <c r="M17" s="19"/>
      <c r="N17" s="19"/>
      <c r="O17" s="19">
        <f>VLOOKUP($B17&amp;O$2,'[1]plate 1 raw'!$C$3:$E$386,3,FALSE)</f>
        <v>0</v>
      </c>
      <c r="P17" s="20">
        <f>VLOOKUP($B17&amp;P$2,'[1]plate 1 raw'!$C$3:$E$386,3,FALSE)</f>
        <v>0</v>
      </c>
      <c r="Q17" s="20">
        <f>VLOOKUP($B17&amp;Q$2,'[1]plate 1 raw'!$C$3:$E$386,3,FALSE)</f>
        <v>0</v>
      </c>
      <c r="R17" s="20">
        <f>VLOOKUP($B17&amp;R$2,'[1]plate 1 raw'!$C$3:$E$386,3,FALSE)</f>
        <v>0</v>
      </c>
      <c r="S17" s="20">
        <f>VLOOKUP($B17&amp;S$2,'[1]plate 1 raw'!$C$3:$E$386,3,FALSE)</f>
        <v>0</v>
      </c>
      <c r="T17" s="20">
        <f>VLOOKUP($B17&amp;T$2,'[1]plate 1 raw'!$C$3:$E$386,3,FALSE)</f>
        <v>0</v>
      </c>
      <c r="U17" s="20">
        <f>VLOOKUP($B17&amp;U$2,'[1]plate 1 raw'!$C$3:$E$386,3,FALSE)</f>
        <v>0</v>
      </c>
      <c r="V17" s="20">
        <f>VLOOKUP($B17&amp;V$2,'[1]plate 1 raw'!$C$3:$E$386,3,FALSE)</f>
        <v>0</v>
      </c>
      <c r="W17" s="20">
        <f>VLOOKUP($B17&amp;W$2,'[1]plate 1 raw'!$C$3:$E$386,3,FALSE)</f>
        <v>0</v>
      </c>
      <c r="X17" s="20">
        <f>VLOOKUP($B17&amp;X$2,'[1]plate 1 raw'!$C$3:$E$386,3,FALSE)</f>
        <v>0</v>
      </c>
      <c r="Y17" s="20">
        <f>VLOOKUP($B17&amp;Y$2,'[1]plate 1 raw'!$C$3:$E$386,3,FALSE)</f>
        <v>0</v>
      </c>
      <c r="Z17" s="20">
        <f>VLOOKUP($B17&amp;Z$2,'[1]plate 1 raw'!$C$3:$E$386,3,FALSE)</f>
        <v>0</v>
      </c>
    </row>
    <row r="18" spans="1:39" x14ac:dyDescent="0.35">
      <c r="B18" s="17" t="s">
        <v>322</v>
      </c>
      <c r="C18" s="19"/>
      <c r="D18" s="19"/>
      <c r="E18" s="19"/>
      <c r="F18" s="19"/>
      <c r="G18" s="19">
        <f>VLOOKUP($B18&amp;G$2,'[1]plate 1 raw'!$C$3:$E$386,3,FALSE)</f>
        <v>0</v>
      </c>
      <c r="H18" s="19">
        <f>VLOOKUP($B18&amp;H$2,'[1]plate 1 raw'!$C$3:$E$386,3,FALSE)</f>
        <v>0</v>
      </c>
      <c r="I18" s="19">
        <f>VLOOKUP($B18&amp;I$2,'[1]plate 1 raw'!$C$3:$E$386,3,FALSE)</f>
        <v>0</v>
      </c>
      <c r="J18" s="19">
        <f>VLOOKUP($B18&amp;J$2,'[1]plate 1 raw'!$C$3:$E$386,3,FALSE)</f>
        <v>0</v>
      </c>
      <c r="K18" s="19">
        <f>VLOOKUP($B18&amp;K$2,'[1]plate 1 raw'!$C$3:$E$386,3,FALSE)</f>
        <v>0</v>
      </c>
      <c r="L18" s="19">
        <f>VLOOKUP($B18&amp;L$2,'[1]plate 1 raw'!$C$3:$E$386,3,FALSE)</f>
        <v>0</v>
      </c>
      <c r="M18" s="19">
        <f>VLOOKUP($B18&amp;M$2,'[1]plate 1 raw'!$C$3:$E$386,3,FALSE)</f>
        <v>0</v>
      </c>
      <c r="N18" s="19">
        <f>VLOOKUP($B18&amp;N$2,'[1]plate 1 raw'!$C$3:$E$386,3,FALSE)</f>
        <v>0</v>
      </c>
      <c r="O18" s="19">
        <f>VLOOKUP($B18&amp;O$2,'[1]plate 1 raw'!$C$3:$E$386,3,FALSE)</f>
        <v>0</v>
      </c>
      <c r="P18" s="20">
        <f>VLOOKUP($B18&amp;P$2,'[1]plate 1 raw'!$C$3:$E$386,3,FALSE)</f>
        <v>0</v>
      </c>
      <c r="Q18" s="20">
        <f>VLOOKUP($B18&amp;Q$2,'[1]plate 1 raw'!$C$3:$E$386,3,FALSE)</f>
        <v>0</v>
      </c>
      <c r="R18" s="20">
        <f>VLOOKUP($B18&amp;R$2,'[1]plate 1 raw'!$C$3:$E$386,3,FALSE)</f>
        <v>0</v>
      </c>
      <c r="S18" s="20">
        <f>VLOOKUP($B18&amp;S$2,'[1]plate 1 raw'!$C$3:$E$386,3,FALSE)</f>
        <v>0</v>
      </c>
      <c r="T18" s="20">
        <f>VLOOKUP($B18&amp;T$2,'[1]plate 1 raw'!$C$3:$E$386,3,FALSE)</f>
        <v>0</v>
      </c>
      <c r="U18" s="20">
        <f>VLOOKUP($B18&amp;U$2,'[1]plate 1 raw'!$C$3:$E$386,3,FALSE)</f>
        <v>0</v>
      </c>
      <c r="V18" s="20">
        <f>VLOOKUP($B18&amp;V$2,'[1]plate 1 raw'!$C$3:$E$386,3,FALSE)</f>
        <v>0</v>
      </c>
      <c r="W18" s="20">
        <f>VLOOKUP($B18&amp;W$2,'[1]plate 1 raw'!$C$3:$E$386,3,FALSE)</f>
        <v>0</v>
      </c>
      <c r="X18" s="20">
        <f>VLOOKUP($B18&amp;X$2,'[1]plate 1 raw'!$C$3:$E$386,3,FALSE)</f>
        <v>0</v>
      </c>
      <c r="Y18" s="20">
        <f>VLOOKUP($B18&amp;Y$2,'[1]plate 1 raw'!$C$3:$E$386,3,FALSE)</f>
        <v>0</v>
      </c>
      <c r="Z18" s="20">
        <f>VLOOKUP($B18&amp;Z$2,'[1]plate 1 raw'!$C$3:$E$386,3,FALSE)</f>
        <v>0</v>
      </c>
      <c r="AB18" s="17"/>
      <c r="AC18" s="17"/>
      <c r="AD18" s="17"/>
      <c r="AE18" s="17"/>
      <c r="AF18" s="17"/>
      <c r="AG18" s="17"/>
      <c r="AH18" s="17"/>
    </row>
    <row r="19" spans="1:39" x14ac:dyDescent="0.35">
      <c r="P19" s="9"/>
      <c r="Q19" s="9"/>
      <c r="R19" s="9"/>
      <c r="S19" s="9"/>
      <c r="T19" s="37"/>
      <c r="U19" s="9"/>
      <c r="V19" s="9"/>
      <c r="W19" s="9"/>
      <c r="X19" s="9"/>
      <c r="Y19" s="9"/>
      <c r="Z19" s="9"/>
    </row>
    <row r="20" spans="1:39" x14ac:dyDescent="0.35">
      <c r="B20" s="38"/>
      <c r="C20" s="38"/>
      <c r="D20" s="17"/>
      <c r="P20" s="39"/>
      <c r="Q20" s="40"/>
      <c r="T20" s="40"/>
      <c r="U20" s="40"/>
      <c r="V20" s="40"/>
      <c r="W20" s="40"/>
      <c r="X20" s="40"/>
      <c r="Y20" s="40"/>
      <c r="Z20" s="40"/>
    </row>
    <row r="21" spans="1:39" x14ac:dyDescent="0.35">
      <c r="B21" s="17"/>
      <c r="C21" s="17"/>
      <c r="D21" s="17"/>
      <c r="J21" t="s">
        <v>323</v>
      </c>
      <c r="P21" s="41" t="s">
        <v>324</v>
      </c>
      <c r="U21" s="38"/>
      <c r="V21" s="38"/>
      <c r="W21" s="38"/>
      <c r="X21" s="17"/>
      <c r="Y21" s="17"/>
      <c r="Z21" s="18"/>
      <c r="AA21" s="17"/>
      <c r="AC21" s="17"/>
      <c r="AD21" s="17"/>
      <c r="AE21" s="17"/>
      <c r="AF21" s="38"/>
      <c r="AG21" s="38"/>
      <c r="AH21" s="38"/>
      <c r="AI21" s="17"/>
      <c r="AJ21" s="38"/>
      <c r="AM21" s="17"/>
    </row>
    <row r="22" spans="1:39" x14ac:dyDescent="0.35">
      <c r="A22" s="17"/>
      <c r="C22" t="s">
        <v>325</v>
      </c>
      <c r="D22" t="s">
        <v>17</v>
      </c>
      <c r="E22" t="s">
        <v>14</v>
      </c>
      <c r="F22" t="s">
        <v>23</v>
      </c>
      <c r="H22" t="s">
        <v>101</v>
      </c>
      <c r="J22" t="s">
        <v>325</v>
      </c>
      <c r="K22" t="s">
        <v>17</v>
      </c>
      <c r="L22" t="s">
        <v>14</v>
      </c>
      <c r="M22" t="s">
        <v>23</v>
      </c>
      <c r="P22" t="s">
        <v>325</v>
      </c>
      <c r="Q22" t="s">
        <v>17</v>
      </c>
      <c r="R22" t="s">
        <v>14</v>
      </c>
      <c r="S22" t="s">
        <v>23</v>
      </c>
      <c r="V22" t="s">
        <v>325</v>
      </c>
      <c r="AA22" t="s">
        <v>17</v>
      </c>
      <c r="AF22" t="s">
        <v>14</v>
      </c>
      <c r="AK22" t="s">
        <v>23</v>
      </c>
    </row>
    <row r="23" spans="1:39" x14ac:dyDescent="0.35">
      <c r="A23" s="17" t="s">
        <v>169</v>
      </c>
      <c r="B23" t="s">
        <v>326</v>
      </c>
      <c r="C23">
        <f>AVERAGE(D4:G4)</f>
        <v>20.877500000000001</v>
      </c>
      <c r="D23">
        <f>AVERAGE(H4:K4)</f>
        <v>20.085000000000001</v>
      </c>
      <c r="E23">
        <f>AVERAGE(L4:O4)</f>
        <v>19.672499999999999</v>
      </c>
      <c r="F23">
        <f>AVERAGE(P4:S4)</f>
        <v>19.892499999999998</v>
      </c>
      <c r="H23">
        <f>AVERAGE(T4:W4)</f>
        <v>16.647500000000001</v>
      </c>
      <c r="J23">
        <f>C23-$H23</f>
        <v>4.2300000000000004</v>
      </c>
      <c r="K23">
        <f>D23-$H23</f>
        <v>3.4375</v>
      </c>
      <c r="L23">
        <f>E23-$H23</f>
        <v>3.0249999999999986</v>
      </c>
      <c r="M23">
        <f>F23-H23</f>
        <v>3.2449999999999974</v>
      </c>
      <c r="P23">
        <f>1/2^J23</f>
        <v>5.3289680735497287E-2</v>
      </c>
      <c r="Q23">
        <f t="shared" ref="Q23:S34" si="0">1/2^K23</f>
        <v>9.2301634121218723E-2</v>
      </c>
      <c r="R23">
        <f t="shared" si="0"/>
        <v>0.12285257481815648</v>
      </c>
      <c r="S23">
        <f>1/2^M23</f>
        <v>0.10547697451625244</v>
      </c>
      <c r="V23" s="17" t="s">
        <v>169</v>
      </c>
      <c r="W23" t="s">
        <v>150</v>
      </c>
      <c r="X23" t="s">
        <v>327</v>
      </c>
      <c r="AA23" s="17" t="s">
        <v>169</v>
      </c>
      <c r="AB23" t="s">
        <v>150</v>
      </c>
      <c r="AC23" t="s">
        <v>327</v>
      </c>
      <c r="AF23" s="17" t="s">
        <v>169</v>
      </c>
      <c r="AG23" t="s">
        <v>150</v>
      </c>
      <c r="AH23" t="s">
        <v>327</v>
      </c>
      <c r="AK23" s="17" t="s">
        <v>169</v>
      </c>
      <c r="AL23" t="s">
        <v>150</v>
      </c>
      <c r="AM23" t="s">
        <v>327</v>
      </c>
    </row>
    <row r="24" spans="1:39" x14ac:dyDescent="0.35">
      <c r="B24" t="s">
        <v>328</v>
      </c>
      <c r="C24">
        <f t="shared" ref="C24:C33" si="1">AVERAGE(D5:G5)</f>
        <v>20.762499999999999</v>
      </c>
      <c r="D24">
        <f t="shared" ref="D24:D34" si="2">AVERAGE(H5:K5)</f>
        <v>20.2775</v>
      </c>
      <c r="E24">
        <f t="shared" ref="E24:E34" si="3">AVERAGE(L5:O5)</f>
        <v>20.5</v>
      </c>
      <c r="F24">
        <f t="shared" ref="F24:F34" si="4">AVERAGE(P5:S5)</f>
        <v>19.89</v>
      </c>
      <c r="H24">
        <f t="shared" ref="H24:H34" si="5">AVERAGE(T5:W5)</f>
        <v>16.900000000000002</v>
      </c>
      <c r="J24">
        <f t="shared" ref="J24:L34" si="6">C24-$H24</f>
        <v>3.8624999999999972</v>
      </c>
      <c r="K24">
        <f t="shared" si="6"/>
        <v>3.3774999999999977</v>
      </c>
      <c r="L24">
        <f t="shared" si="6"/>
        <v>3.5999999999999979</v>
      </c>
      <c r="M24">
        <f t="shared" ref="M24:M34" si="7">F24-H24</f>
        <v>2.9899999999999984</v>
      </c>
      <c r="P24">
        <f t="shared" ref="P24:P34" si="8">1/2^J24</f>
        <v>6.874983207988862E-2</v>
      </c>
      <c r="Q24">
        <f t="shared" si="0"/>
        <v>9.6221293241055258E-2</v>
      </c>
      <c r="R24">
        <f t="shared" si="0"/>
        <v>8.2469244423306012E-2</v>
      </c>
      <c r="S24">
        <f t="shared" si="0"/>
        <v>0.12586944375709003</v>
      </c>
      <c r="V24">
        <v>5.3289680735497287E-2</v>
      </c>
      <c r="W24">
        <v>7.1793647187314666E-2</v>
      </c>
      <c r="X24">
        <v>5.4127291184289383E-2</v>
      </c>
      <c r="AA24">
        <v>9.2301634121218723E-2</v>
      </c>
      <c r="AB24">
        <v>6.3372467486876805E-2</v>
      </c>
      <c r="AC24">
        <v>7.6150641479699299E-2</v>
      </c>
      <c r="AF24">
        <v>0.12285257481815648</v>
      </c>
      <c r="AG24">
        <v>0.19411721875026017</v>
      </c>
      <c r="AH24">
        <v>0.12327908806166964</v>
      </c>
      <c r="AK24">
        <v>0.10547697451625244</v>
      </c>
      <c r="AL24">
        <v>8.4348136167536877E-2</v>
      </c>
      <c r="AM24">
        <v>0.10572095982893079</v>
      </c>
    </row>
    <row r="25" spans="1:39" x14ac:dyDescent="0.35">
      <c r="B25" t="s">
        <v>329</v>
      </c>
      <c r="C25">
        <f t="shared" si="1"/>
        <v>20.6525</v>
      </c>
      <c r="D25">
        <f t="shared" si="2"/>
        <v>20.022500000000001</v>
      </c>
      <c r="E25">
        <f t="shared" si="3"/>
        <v>19.837499999999999</v>
      </c>
      <c r="F25">
        <f t="shared" si="4"/>
        <v>20.195</v>
      </c>
      <c r="H25">
        <f>AVERAGE(T6:W6)</f>
        <v>16.48</v>
      </c>
      <c r="J25">
        <f t="shared" si="6"/>
        <v>4.1724999999999994</v>
      </c>
      <c r="K25">
        <f t="shared" si="6"/>
        <v>3.5425000000000004</v>
      </c>
      <c r="L25">
        <f t="shared" si="6"/>
        <v>3.3574999999999982</v>
      </c>
      <c r="M25">
        <f t="shared" si="7"/>
        <v>3.7149999999999999</v>
      </c>
      <c r="P25">
        <f t="shared" si="8"/>
        <v>5.5456485495147041E-2</v>
      </c>
      <c r="Q25">
        <f t="shared" si="0"/>
        <v>8.5822515617180795E-2</v>
      </c>
      <c r="R25">
        <f t="shared" si="0"/>
        <v>9.756449243942418E-2</v>
      </c>
      <c r="S25">
        <f t="shared" si="0"/>
        <v>7.6150641479699466E-2</v>
      </c>
      <c r="V25">
        <v>6.874983207988862E-2</v>
      </c>
      <c r="W25">
        <v>8.3620472174132099E-2</v>
      </c>
      <c r="X25">
        <v>6.1960817966416407E-2</v>
      </c>
      <c r="AA25">
        <v>9.6221293241055258E-2</v>
      </c>
      <c r="AB25">
        <v>6.8511975730263852E-2</v>
      </c>
      <c r="AC25">
        <v>7.8563335907614384E-2</v>
      </c>
      <c r="AF25">
        <v>8.2469244423306012E-2</v>
      </c>
      <c r="AG25">
        <v>0.22298212985502333</v>
      </c>
      <c r="AH25">
        <v>0.11764402868813337</v>
      </c>
      <c r="AK25">
        <v>0.12586944375709003</v>
      </c>
      <c r="AL25">
        <v>0.10639483343875313</v>
      </c>
      <c r="AM25">
        <v>0.10995613449030428</v>
      </c>
    </row>
    <row r="26" spans="1:39" x14ac:dyDescent="0.35">
      <c r="B26" t="s">
        <v>330</v>
      </c>
      <c r="C26">
        <f t="shared" si="1"/>
        <v>20.334999999999997</v>
      </c>
      <c r="D26">
        <f t="shared" si="2"/>
        <v>20.03</v>
      </c>
      <c r="E26">
        <f t="shared" si="3"/>
        <v>19.336666666666666</v>
      </c>
      <c r="F26">
        <f t="shared" si="4"/>
        <v>19.63</v>
      </c>
      <c r="H26">
        <f t="shared" si="5"/>
        <v>16.2425</v>
      </c>
      <c r="J26">
        <f t="shared" si="6"/>
        <v>4.0924999999999976</v>
      </c>
      <c r="K26">
        <f t="shared" si="6"/>
        <v>3.7875000000000014</v>
      </c>
      <c r="L26">
        <f t="shared" si="6"/>
        <v>3.0941666666666663</v>
      </c>
      <c r="M26">
        <f t="shared" si="7"/>
        <v>3.3874999999999993</v>
      </c>
      <c r="P26">
        <f t="shared" si="8"/>
        <v>5.8618505634501009E-2</v>
      </c>
      <c r="Q26">
        <f t="shared" si="0"/>
        <v>7.2418394341392245E-2</v>
      </c>
      <c r="R26">
        <f t="shared" si="0"/>
        <v>0.11710165196429233</v>
      </c>
      <c r="S26">
        <f t="shared" si="0"/>
        <v>9.5556644218938253E-2</v>
      </c>
      <c r="V26">
        <v>5.5456485495147041E-2</v>
      </c>
      <c r="W26">
        <v>6.3482378808185191E-2</v>
      </c>
      <c r="X26">
        <v>5.2616776139302483E-2</v>
      </c>
      <c r="AA26">
        <v>8.5822515617180795E-2</v>
      </c>
      <c r="AB26">
        <v>5.7511728164054664E-2</v>
      </c>
      <c r="AC26">
        <v>8.0121505120045428E-2</v>
      </c>
      <c r="AF26">
        <v>9.756449243942418E-2</v>
      </c>
      <c r="AG26">
        <v>0.21131982128259752</v>
      </c>
      <c r="AH26">
        <v>9.2943642757665673E-2</v>
      </c>
      <c r="AK26">
        <v>7.6150641479699466E-2</v>
      </c>
      <c r="AL26">
        <v>0.10030740366765292</v>
      </c>
      <c r="AM26">
        <v>8.4640971683555791E-2</v>
      </c>
    </row>
    <row r="27" spans="1:39" x14ac:dyDescent="0.35">
      <c r="A27" t="s">
        <v>150</v>
      </c>
      <c r="B27" t="s">
        <v>326</v>
      </c>
      <c r="C27">
        <f t="shared" si="1"/>
        <v>20.14</v>
      </c>
      <c r="D27">
        <f t="shared" si="2"/>
        <v>20.32</v>
      </c>
      <c r="E27">
        <f t="shared" si="3"/>
        <v>18.704999999999998</v>
      </c>
      <c r="F27">
        <f t="shared" si="4"/>
        <v>19.907499999999999</v>
      </c>
      <c r="H27">
        <f t="shared" si="5"/>
        <v>16.34</v>
      </c>
      <c r="J27">
        <f t="shared" si="6"/>
        <v>3.8000000000000007</v>
      </c>
      <c r="K27">
        <f>D27-$H27</f>
        <v>3.9800000000000004</v>
      </c>
      <c r="L27">
        <f t="shared" si="6"/>
        <v>2.3649999999999984</v>
      </c>
      <c r="M27">
        <f t="shared" si="7"/>
        <v>3.567499999999999</v>
      </c>
      <c r="P27">
        <f t="shared" si="8"/>
        <v>7.1793647187314666E-2</v>
      </c>
      <c r="Q27">
        <f t="shared" si="0"/>
        <v>6.3372467486876805E-2</v>
      </c>
      <c r="R27">
        <f t="shared" si="0"/>
        <v>0.19411721875026017</v>
      </c>
      <c r="S27">
        <f t="shared" si="0"/>
        <v>8.4348136167536877E-2</v>
      </c>
      <c r="V27">
        <v>5.8618505634501009E-2</v>
      </c>
      <c r="W27">
        <v>5.2102629714147648E-2</v>
      </c>
      <c r="X27">
        <v>6.7568751114641529E-2</v>
      </c>
      <c r="AA27">
        <v>7.2418394341392245E-2</v>
      </c>
      <c r="AB27">
        <v>5.1832471613402625E-2</v>
      </c>
      <c r="AC27">
        <v>9.6555349372447238E-2</v>
      </c>
      <c r="AF27">
        <v>0.11710165196429233</v>
      </c>
      <c r="AG27">
        <v>0.17525165820767369</v>
      </c>
      <c r="AH27">
        <v>0.12158186842653573</v>
      </c>
      <c r="AK27">
        <v>9.5556644218938253E-2</v>
      </c>
      <c r="AL27">
        <v>0.10493006432642202</v>
      </c>
      <c r="AM27">
        <v>0.11285169557339873</v>
      </c>
    </row>
    <row r="28" spans="1:39" x14ac:dyDescent="0.35">
      <c r="B28" t="s">
        <v>328</v>
      </c>
      <c r="C28">
        <f t="shared" si="1"/>
        <v>20</v>
      </c>
      <c r="D28">
        <f t="shared" si="2"/>
        <v>20.287500000000001</v>
      </c>
      <c r="E28">
        <f t="shared" si="3"/>
        <v>18.585000000000001</v>
      </c>
      <c r="F28">
        <f t="shared" si="4"/>
        <v>19.6525</v>
      </c>
      <c r="H28">
        <f t="shared" si="5"/>
        <v>16.420000000000002</v>
      </c>
      <c r="J28">
        <f t="shared" si="6"/>
        <v>3.5799999999999983</v>
      </c>
      <c r="K28">
        <f t="shared" si="6"/>
        <v>3.8674999999999997</v>
      </c>
      <c r="L28">
        <f t="shared" si="6"/>
        <v>2.1649999999999991</v>
      </c>
      <c r="M28">
        <f t="shared" si="7"/>
        <v>3.2324999999999982</v>
      </c>
      <c r="P28">
        <f t="shared" si="8"/>
        <v>8.3620472174132099E-2</v>
      </c>
      <c r="Q28">
        <f>1/2^K28</f>
        <v>6.8511975730263852E-2</v>
      </c>
      <c r="R28">
        <f t="shared" si="0"/>
        <v>0.22298212985502333</v>
      </c>
      <c r="S28">
        <f t="shared" si="0"/>
        <v>0.10639483343875313</v>
      </c>
    </row>
    <row r="29" spans="1:39" x14ac:dyDescent="0.35">
      <c r="B29" t="s">
        <v>329</v>
      </c>
      <c r="C29">
        <f t="shared" si="1"/>
        <v>20.0075</v>
      </c>
      <c r="D29">
        <f t="shared" si="2"/>
        <v>20.149999999999999</v>
      </c>
      <c r="E29">
        <f t="shared" si="3"/>
        <v>18.272500000000001</v>
      </c>
      <c r="F29">
        <f t="shared" si="4"/>
        <v>19.3475</v>
      </c>
      <c r="H29">
        <f t="shared" si="5"/>
        <v>16.029999999999998</v>
      </c>
      <c r="J29">
        <f t="shared" si="6"/>
        <v>3.9775000000000027</v>
      </c>
      <c r="K29">
        <f t="shared" si="6"/>
        <v>4.120000000000001</v>
      </c>
      <c r="L29">
        <f>E29-$H29</f>
        <v>2.2425000000000033</v>
      </c>
      <c r="M29">
        <f t="shared" si="7"/>
        <v>3.3175000000000026</v>
      </c>
      <c r="P29">
        <f t="shared" si="8"/>
        <v>6.3482378808185191E-2</v>
      </c>
      <c r="Q29">
        <f t="shared" si="0"/>
        <v>5.7511728164054664E-2</v>
      </c>
      <c r="R29">
        <f t="shared" si="0"/>
        <v>0.21131982128259752</v>
      </c>
      <c r="S29">
        <f t="shared" si="0"/>
        <v>0.10030740366765292</v>
      </c>
    </row>
    <row r="30" spans="1:39" x14ac:dyDescent="0.35">
      <c r="B30" t="s">
        <v>330</v>
      </c>
      <c r="C30">
        <f t="shared" si="1"/>
        <v>20.174999999999997</v>
      </c>
      <c r="D30">
        <f t="shared" si="2"/>
        <v>20.182500000000001</v>
      </c>
      <c r="E30">
        <f t="shared" si="3"/>
        <v>18.424999999999997</v>
      </c>
      <c r="F30">
        <f t="shared" si="4"/>
        <v>19.164999999999999</v>
      </c>
      <c r="H30">
        <f t="shared" si="5"/>
        <v>15.912500000000001</v>
      </c>
      <c r="J30">
        <f t="shared" si="6"/>
        <v>4.2624999999999957</v>
      </c>
      <c r="K30">
        <f t="shared" si="6"/>
        <v>4.2699999999999996</v>
      </c>
      <c r="L30">
        <f t="shared" si="6"/>
        <v>2.5124999999999957</v>
      </c>
      <c r="M30">
        <f>F30-H30</f>
        <v>3.2524999999999977</v>
      </c>
      <c r="P30">
        <f t="shared" si="8"/>
        <v>5.2102629714147648E-2</v>
      </c>
      <c r="Q30">
        <f t="shared" si="0"/>
        <v>5.1832471613402625E-2</v>
      </c>
      <c r="R30">
        <f t="shared" si="0"/>
        <v>0.17525165820767369</v>
      </c>
      <c r="S30">
        <f t="shared" si="0"/>
        <v>0.10493006432642202</v>
      </c>
      <c r="V30">
        <f>AVERAGE(V24:V27)</f>
        <v>5.9028625986258493E-2</v>
      </c>
      <c r="W30">
        <f t="shared" ref="W30:AG30" si="9">AVERAGE(W24:W27)</f>
        <v>6.7749781970944903E-2</v>
      </c>
      <c r="X30">
        <f t="shared" si="9"/>
        <v>5.9068409101162449E-2</v>
      </c>
      <c r="AA30">
        <f>AVERAGE(AA24:AA27)</f>
        <v>8.6690959330211759E-2</v>
      </c>
      <c r="AB30">
        <f t="shared" si="9"/>
        <v>6.0307160748649488E-2</v>
      </c>
      <c r="AC30">
        <f t="shared" si="9"/>
        <v>8.2847707969951584E-2</v>
      </c>
      <c r="AF30">
        <f>AVERAGE(AF24:AF27)</f>
        <v>0.10499699091129475</v>
      </c>
      <c r="AG30">
        <f t="shared" si="9"/>
        <v>0.20091770702388867</v>
      </c>
      <c r="AH30">
        <f>AVERAGE(AH24:AH27)</f>
        <v>0.11386215698350111</v>
      </c>
      <c r="AK30">
        <f>AVERAGE(AK24:AK27)</f>
        <v>0.10076342599299504</v>
      </c>
      <c r="AL30">
        <f t="shared" ref="AL30:AM30" si="10">AVERAGE(AL24:AL27)</f>
        <v>9.8995109400091236E-2</v>
      </c>
      <c r="AM30">
        <f t="shared" si="10"/>
        <v>0.10329244039404741</v>
      </c>
    </row>
    <row r="31" spans="1:39" x14ac:dyDescent="0.35">
      <c r="A31" t="s">
        <v>331</v>
      </c>
      <c r="B31" t="s">
        <v>326</v>
      </c>
      <c r="C31">
        <f t="shared" si="1"/>
        <v>20.272500000000001</v>
      </c>
      <c r="D31">
        <f t="shared" si="2"/>
        <v>19.78</v>
      </c>
      <c r="E31">
        <f t="shared" si="3"/>
        <v>19.085000000000001</v>
      </c>
      <c r="F31">
        <f t="shared" si="4"/>
        <v>19.306666666666668</v>
      </c>
      <c r="H31">
        <f t="shared" si="5"/>
        <v>16.064999999999998</v>
      </c>
      <c r="J31">
        <f t="shared" si="6"/>
        <v>4.2075000000000031</v>
      </c>
      <c r="K31">
        <f t="shared" si="6"/>
        <v>3.7150000000000034</v>
      </c>
      <c r="L31">
        <f t="shared" si="6"/>
        <v>3.0200000000000031</v>
      </c>
      <c r="M31">
        <f t="shared" si="7"/>
        <v>3.2416666666666707</v>
      </c>
      <c r="P31">
        <f t="shared" si="8"/>
        <v>5.4127291184289383E-2</v>
      </c>
      <c r="Q31">
        <f t="shared" si="0"/>
        <v>7.6150641479699299E-2</v>
      </c>
      <c r="R31">
        <f t="shared" si="0"/>
        <v>0.12327908806166964</v>
      </c>
      <c r="S31">
        <f t="shared" si="0"/>
        <v>0.10572095982893079</v>
      </c>
    </row>
    <row r="32" spans="1:39" x14ac:dyDescent="0.35">
      <c r="B32" t="s">
        <v>328</v>
      </c>
      <c r="C32">
        <f t="shared" si="1"/>
        <v>20.329999999999998</v>
      </c>
      <c r="D32">
        <f t="shared" si="2"/>
        <v>19.987499999999997</v>
      </c>
      <c r="E32">
        <f t="shared" si="3"/>
        <v>19.405000000000001</v>
      </c>
      <c r="F32">
        <f t="shared" si="4"/>
        <v>19.502500000000001</v>
      </c>
      <c r="H32">
        <f t="shared" si="5"/>
        <v>16.317499999999999</v>
      </c>
      <c r="J32">
        <f t="shared" si="6"/>
        <v>4.0124999999999993</v>
      </c>
      <c r="K32">
        <f t="shared" si="6"/>
        <v>3.6699999999999982</v>
      </c>
      <c r="L32">
        <f t="shared" si="6"/>
        <v>3.0875000000000021</v>
      </c>
      <c r="M32">
        <f t="shared" si="7"/>
        <v>3.1850000000000023</v>
      </c>
      <c r="P32">
        <f t="shared" si="8"/>
        <v>6.1960817966416407E-2</v>
      </c>
      <c r="Q32">
        <f t="shared" si="0"/>
        <v>7.8563335907614384E-2</v>
      </c>
      <c r="R32">
        <f t="shared" si="0"/>
        <v>0.11764402868813337</v>
      </c>
      <c r="S32">
        <f t="shared" si="0"/>
        <v>0.10995613449030428</v>
      </c>
      <c r="V32">
        <f>V24/$V$30</f>
        <v>0.9027769128135017</v>
      </c>
      <c r="W32">
        <f>W24/$V$30</f>
        <v>1.2162513693614991</v>
      </c>
      <c r="X32">
        <f>X24/$V$30</f>
        <v>0.91696681533617075</v>
      </c>
      <c r="AA32">
        <f>AA24/$AA$30</f>
        <v>1.0647204141510942</v>
      </c>
      <c r="AB32">
        <f>AB24/$AA$30</f>
        <v>0.73101587497130771</v>
      </c>
      <c r="AC32">
        <f>AC24/$AA$30</f>
        <v>0.87841502814193495</v>
      </c>
      <c r="AF32">
        <f>AF24/$AF$30</f>
        <v>1.1700580535869525</v>
      </c>
      <c r="AG32">
        <f>AG24/$AF$30</f>
        <v>1.8487883992242922</v>
      </c>
      <c r="AH32">
        <f>AH24/$AF$30</f>
        <v>1.1741202008905214</v>
      </c>
      <c r="AK32">
        <f>AK24/$AK$30</f>
        <v>1.0467783670196475</v>
      </c>
      <c r="AL32">
        <f>AL24/$AK$30</f>
        <v>0.83709079297681543</v>
      </c>
      <c r="AM32">
        <f>AM24/$AK$30</f>
        <v>1.0491997347954445</v>
      </c>
    </row>
    <row r="33" spans="1:39" x14ac:dyDescent="0.35">
      <c r="B33" t="s">
        <v>329</v>
      </c>
      <c r="C33">
        <f t="shared" si="1"/>
        <v>20.663333333333334</v>
      </c>
      <c r="D33">
        <f t="shared" si="2"/>
        <v>20.056666666666668</v>
      </c>
      <c r="E33">
        <f t="shared" si="3"/>
        <v>19.842500000000001</v>
      </c>
      <c r="F33">
        <f t="shared" si="4"/>
        <v>19.977499999999999</v>
      </c>
      <c r="H33">
        <f t="shared" si="5"/>
        <v>16.414999999999999</v>
      </c>
      <c r="J33">
        <f t="shared" si="6"/>
        <v>4.2483333333333348</v>
      </c>
      <c r="K33">
        <f t="shared" si="6"/>
        <v>3.6416666666666693</v>
      </c>
      <c r="L33">
        <f t="shared" si="6"/>
        <v>3.427500000000002</v>
      </c>
      <c r="M33">
        <f t="shared" si="7"/>
        <v>3.5625</v>
      </c>
      <c r="P33">
        <f t="shared" si="8"/>
        <v>5.2616776139302483E-2</v>
      </c>
      <c r="Q33">
        <f t="shared" si="0"/>
        <v>8.0121505120045428E-2</v>
      </c>
      <c r="R33">
        <f t="shared" si="0"/>
        <v>9.2943642757665673E-2</v>
      </c>
      <c r="S33">
        <f t="shared" si="0"/>
        <v>8.4640971683555791E-2</v>
      </c>
      <c r="V33">
        <f t="shared" ref="V33:V34" si="11">V25/$V$30</f>
        <v>1.1646863014547071</v>
      </c>
      <c r="W33">
        <f>W25/$V$30</f>
        <v>1.4166088194835915</v>
      </c>
      <c r="X33">
        <f t="shared" ref="W33:X34" si="12">X25/$V$30</f>
        <v>1.0496740679825498</v>
      </c>
      <c r="AA33">
        <f t="shared" ref="AA33:AA34" si="13">AA25/$AA$30</f>
        <v>1.1099345766210962</v>
      </c>
      <c r="AB33">
        <f>AB25/$AA$30</f>
        <v>0.79030127546861118</v>
      </c>
      <c r="AC33">
        <f t="shared" ref="AC33:AC34" si="14">AC25/$AA$30</f>
        <v>0.9062460089795672</v>
      </c>
      <c r="AF33">
        <f t="shared" ref="AF33:AH34" si="15">AF25/$AF$30</f>
        <v>0.78544388470121973</v>
      </c>
      <c r="AG33">
        <f t="shared" si="15"/>
        <v>2.1237001929265449</v>
      </c>
      <c r="AH33">
        <f t="shared" si="15"/>
        <v>1.120451430722651</v>
      </c>
      <c r="AK33">
        <f t="shared" ref="AK33:AM34" si="16">AK25/$AK$30</f>
        <v>1.2491580403969227</v>
      </c>
      <c r="AL33">
        <f t="shared" si="16"/>
        <v>1.055887415401592</v>
      </c>
      <c r="AM33">
        <f t="shared" si="16"/>
        <v>1.0912306068071596</v>
      </c>
    </row>
    <row r="34" spans="1:39" x14ac:dyDescent="0.35">
      <c r="B34" t="s">
        <v>330</v>
      </c>
      <c r="C34">
        <f>AVERAGE(D15:G15)</f>
        <v>20.762499999999999</v>
      </c>
      <c r="D34">
        <f t="shared" si="2"/>
        <v>20.247499999999999</v>
      </c>
      <c r="E34">
        <f t="shared" si="3"/>
        <v>19.914999999999999</v>
      </c>
      <c r="F34">
        <f t="shared" si="4"/>
        <v>20.022499999999997</v>
      </c>
      <c r="H34">
        <f t="shared" si="5"/>
        <v>16.875</v>
      </c>
      <c r="J34">
        <f t="shared" si="6"/>
        <v>3.8874999999999993</v>
      </c>
      <c r="K34">
        <f t="shared" si="6"/>
        <v>3.3724999999999987</v>
      </c>
      <c r="L34">
        <f>E34-$H34</f>
        <v>3.0399999999999991</v>
      </c>
      <c r="M34">
        <f t="shared" si="7"/>
        <v>3.1474999999999973</v>
      </c>
      <c r="P34">
        <f t="shared" si="8"/>
        <v>6.7568751114641529E-2</v>
      </c>
      <c r="Q34">
        <f t="shared" si="0"/>
        <v>9.6555349372447238E-2</v>
      </c>
      <c r="R34">
        <f t="shared" si="0"/>
        <v>0.12158186842653573</v>
      </c>
      <c r="S34">
        <f t="shared" si="0"/>
        <v>0.11285169557339873</v>
      </c>
      <c r="V34">
        <f t="shared" si="11"/>
        <v>0.93948460714733517</v>
      </c>
      <c r="W34">
        <f t="shared" si="12"/>
        <v>1.075450728312116</v>
      </c>
      <c r="X34">
        <f t="shared" si="12"/>
        <v>0.89137728111020831</v>
      </c>
      <c r="AA34">
        <f t="shared" si="13"/>
        <v>0.98998230357881956</v>
      </c>
      <c r="AB34">
        <f>AB26/$AA$30</f>
        <v>0.66341090937739633</v>
      </c>
      <c r="AC34">
        <f t="shared" si="14"/>
        <v>0.92421984644162447</v>
      </c>
      <c r="AF34">
        <f t="shared" si="15"/>
        <v>0.92921227163405273</v>
      </c>
      <c r="AG34">
        <f t="shared" si="15"/>
        <v>2.0126274043522652</v>
      </c>
      <c r="AH34">
        <f t="shared" si="15"/>
        <v>0.885202918207321</v>
      </c>
      <c r="AK34">
        <f t="shared" si="16"/>
        <v>0.75573692269051451</v>
      </c>
      <c r="AL34">
        <f t="shared" si="16"/>
        <v>0.995474326911296</v>
      </c>
      <c r="AM34">
        <f t="shared" si="16"/>
        <v>0.83999696168965055</v>
      </c>
    </row>
    <row r="38" spans="1:39" x14ac:dyDescent="0.35">
      <c r="A38" s="42" t="s">
        <v>333</v>
      </c>
    </row>
    <row r="40" spans="1:39" x14ac:dyDescent="0.35">
      <c r="B40" s="17"/>
      <c r="C40" s="17">
        <v>1</v>
      </c>
      <c r="D40" s="17">
        <v>2</v>
      </c>
      <c r="E40" s="17">
        <v>3</v>
      </c>
      <c r="F40" s="17">
        <v>4</v>
      </c>
      <c r="G40" s="17">
        <v>5</v>
      </c>
      <c r="H40" s="17">
        <v>6</v>
      </c>
      <c r="I40" s="17">
        <v>7</v>
      </c>
      <c r="J40" s="17">
        <v>8</v>
      </c>
      <c r="K40" s="17">
        <v>9</v>
      </c>
      <c r="L40" s="17">
        <v>10</v>
      </c>
      <c r="M40" s="17">
        <v>11</v>
      </c>
      <c r="N40" s="17">
        <v>12</v>
      </c>
      <c r="O40" s="17">
        <v>13</v>
      </c>
      <c r="P40" s="18">
        <v>14</v>
      </c>
      <c r="Q40" s="18">
        <v>15</v>
      </c>
      <c r="R40" s="18">
        <v>16</v>
      </c>
      <c r="S40" s="18">
        <v>17</v>
      </c>
      <c r="T40" s="18">
        <v>18</v>
      </c>
      <c r="U40" s="18">
        <v>19</v>
      </c>
      <c r="V40" s="18">
        <v>20</v>
      </c>
      <c r="W40" s="18">
        <v>21</v>
      </c>
      <c r="X40" s="18">
        <v>22</v>
      </c>
      <c r="Y40" s="18">
        <v>23</v>
      </c>
      <c r="Z40" s="18">
        <v>24</v>
      </c>
    </row>
    <row r="41" spans="1:39" ht="15" thickBot="1" x14ac:dyDescent="0.4">
      <c r="B41" s="17" t="s">
        <v>309</v>
      </c>
      <c r="C41" s="19">
        <f>VLOOKUP($B41&amp;C$2,'[2]plate 1 raw'!$C$3:$E$386,3,FALSE)</f>
        <v>0</v>
      </c>
      <c r="D41" s="19">
        <f>VLOOKUP($B41&amp;D$2,'[2]plate 1 raw'!$C$3:$E$386,3,FALSE)</f>
        <v>0</v>
      </c>
      <c r="E41" s="19">
        <f>VLOOKUP($B41&amp;E$2,'[2]plate 1 raw'!$C$3:$E$386,3,FALSE)</f>
        <v>0</v>
      </c>
      <c r="F41" s="19">
        <f>VLOOKUP($B41&amp;F$2,'[2]plate 1 raw'!$C$3:$E$386,3,FALSE)</f>
        <v>0</v>
      </c>
      <c r="G41" s="19">
        <f>VLOOKUP($B41&amp;G$2,'[2]plate 1 raw'!$C$3:$E$386,3,FALSE)</f>
        <v>0</v>
      </c>
      <c r="H41" s="19">
        <f>VLOOKUP($B41&amp;H$2,'[2]plate 1 raw'!$C$3:$E$386,3,FALSE)</f>
        <v>0</v>
      </c>
      <c r="I41" s="19">
        <f>VLOOKUP($B41&amp;I$2,'[2]plate 1 raw'!$C$3:$E$386,3,FALSE)</f>
        <v>0</v>
      </c>
      <c r="J41" s="19">
        <f>VLOOKUP($B41&amp;J$2,'[2]plate 1 raw'!$C$3:$E$386,3,FALSE)</f>
        <v>0</v>
      </c>
      <c r="K41" s="19">
        <f>VLOOKUP($B41&amp;K$2,'[2]plate 1 raw'!$C$3:$E$386,3,FALSE)</f>
        <v>0</v>
      </c>
      <c r="L41" s="19">
        <f>VLOOKUP($B41&amp;L$2,'[2]plate 1 raw'!$C$3:$E$386,3,FALSE)</f>
        <v>0</v>
      </c>
      <c r="M41" s="19"/>
      <c r="N41" s="19"/>
      <c r="O41" s="19">
        <f>VLOOKUP($B41&amp;O$2,'[2]plate 1 raw'!$C$3:$E$386,3,FALSE)</f>
        <v>0</v>
      </c>
      <c r="P41" s="20">
        <f>VLOOKUP($B41&amp;P$2,'[2]plate 1 raw'!$C$3:$E$386,3,FALSE)</f>
        <v>0</v>
      </c>
      <c r="Q41" s="20">
        <f>VLOOKUP($B41&amp;Q$2,'[2]plate 1 raw'!$C$3:$E$386,3,FALSE)</f>
        <v>0</v>
      </c>
      <c r="R41" s="20">
        <f>VLOOKUP($B41&amp;R$2,'[2]plate 1 raw'!$C$3:$E$386,3,FALSE)</f>
        <v>0</v>
      </c>
      <c r="S41" s="20">
        <f>VLOOKUP($B41&amp;S$2,'[2]plate 1 raw'!$C$3:$E$386,3,FALSE)</f>
        <v>0</v>
      </c>
      <c r="T41" s="20">
        <f>VLOOKUP($B41&amp;T$2,'[2]plate 1 raw'!$C$3:$E$386,3,FALSE)</f>
        <v>0</v>
      </c>
      <c r="U41" s="20">
        <f>VLOOKUP($B41&amp;U$2,'[2]plate 1 raw'!$C$3:$E$386,3,FALSE)</f>
        <v>0</v>
      </c>
      <c r="V41" s="20">
        <f>VLOOKUP($B41&amp;V$2,'[2]plate 1 raw'!$C$3:$E$386,3,FALSE)</f>
        <v>0</v>
      </c>
      <c r="W41" s="20">
        <f>VLOOKUP($B41&amp;W$2,'[2]plate 1 raw'!$C$3:$E$386,3,FALSE)</f>
        <v>0</v>
      </c>
      <c r="X41" s="20">
        <f>VLOOKUP($B41&amp;X$2,'[2]plate 1 raw'!$C$3:$E$386,3,FALSE)</f>
        <v>0</v>
      </c>
      <c r="Y41" s="20">
        <f>VLOOKUP($B41&amp;Y$2,'[2]plate 1 raw'!$C$3:$E$386,3,FALSE)</f>
        <v>0</v>
      </c>
      <c r="Z41" s="20">
        <f>VLOOKUP($B41&amp;Z$2,'[2]plate 1 raw'!$C$3:$E$386,3,FALSE)</f>
        <v>0</v>
      </c>
    </row>
    <row r="42" spans="1:39" x14ac:dyDescent="0.35">
      <c r="B42" s="17" t="s">
        <v>219</v>
      </c>
      <c r="C42" s="21">
        <f>VLOOKUP($B42&amp;C$2,'[2]plate 1 raw'!$C$3:$E$386,3,FALSE)</f>
        <v>20.78</v>
      </c>
      <c r="D42" s="22">
        <f>VLOOKUP($B42&amp;D$2,'[2]plate 1 raw'!$C$3:$E$386,3,FALSE)</f>
        <v>20.56</v>
      </c>
      <c r="E42" s="22">
        <f>VLOOKUP($B42&amp;E$2,'[2]plate 1 raw'!$C$3:$E$386,3,FALSE)</f>
        <v>20.59</v>
      </c>
      <c r="F42" s="22">
        <f>VLOOKUP($B42&amp;F$2,'[2]plate 1 raw'!$C$3:$E$386,3,FALSE)</f>
        <v>20.77</v>
      </c>
      <c r="G42" s="21">
        <f>VLOOKUP($B42&amp;G$2,'[2]plate 1 raw'!$C$3:$E$386,3,FALSE)</f>
        <v>23.88</v>
      </c>
      <c r="H42" s="22">
        <f>VLOOKUP($B42&amp;H$2,'[2]plate 1 raw'!$C$3:$E$386,3,FALSE)</f>
        <v>23.79</v>
      </c>
      <c r="I42" s="22">
        <f>VLOOKUP($B42&amp;I$2,'[2]plate 1 raw'!$C$3:$E$386,3,FALSE)</f>
        <v>23.62</v>
      </c>
      <c r="J42" s="23">
        <f>VLOOKUP($B42&amp;J$2,'[2]plate 1 raw'!$C$3:$E$386,3,FALSE)</f>
        <v>23.31</v>
      </c>
      <c r="K42" s="22">
        <f>VLOOKUP($B42&amp;K$2,'[2]plate 1 raw'!$C$3:$E$386,3,FALSE)</f>
        <v>23.49</v>
      </c>
      <c r="L42" s="22">
        <f>VLOOKUP($B42&amp;L$2,'[2]plate 1 raw'!$C$3:$E$386,3,FALSE)</f>
        <v>22.08</v>
      </c>
      <c r="M42" s="22">
        <f>VLOOKUP($B42&amp;M$2,'[2]plate 1 raw'!$C$3:$E$386,3,FALSE)</f>
        <v>22.44</v>
      </c>
      <c r="N42" s="22">
        <f>VLOOKUP($B42&amp;N$2,'[2]plate 1 raw'!$C$3:$E$386,3,FALSE)</f>
        <v>22.23</v>
      </c>
      <c r="O42" s="21">
        <f>VLOOKUP($B42&amp;O$2,'[2]plate 1 raw'!$C$3:$E$386,3,FALSE)</f>
        <v>26.82</v>
      </c>
      <c r="P42" s="24">
        <f>VLOOKUP($B42&amp;P$2,'[2]plate 1 raw'!$C$3:$E$386,3,FALSE)</f>
        <v>26.01</v>
      </c>
      <c r="Q42" s="24">
        <f>VLOOKUP($B42&amp;Q$2,'[2]plate 1 raw'!$C$3:$E$386,3,FALSE)</f>
        <v>25.7</v>
      </c>
      <c r="R42" s="25">
        <f>VLOOKUP($B42&amp;R$2,'[2]plate 1 raw'!$C$3:$E$386,3,FALSE)</f>
        <v>26.91</v>
      </c>
      <c r="S42" s="24">
        <f>VLOOKUP($B42&amp;S$2,'[2]plate 1 raw'!$C$3:$E$386,3,FALSE)</f>
        <v>24.99</v>
      </c>
      <c r="T42" s="24">
        <f>VLOOKUP($B42&amp;T$2,'[2]plate 1 raw'!$C$3:$E$386,3,FALSE)</f>
        <v>24.21</v>
      </c>
      <c r="U42" s="24">
        <f>VLOOKUP($B42&amp;U$2,'[2]plate 1 raw'!$C$3:$E$386,3,FALSE)</f>
        <v>24.83</v>
      </c>
      <c r="V42" s="24">
        <f>VLOOKUP($B42&amp;V$2,'[2]plate 1 raw'!$C$3:$E$386,3,FALSE)</f>
        <v>23.95</v>
      </c>
      <c r="W42" s="26">
        <f>VLOOKUP($B42&amp;W$2,'[2]plate 1 raw'!$C$3:$E$386,3,FALSE)</f>
        <v>17.68</v>
      </c>
      <c r="X42" s="24">
        <f>VLOOKUP($B42&amp;X$2,'[2]plate 1 raw'!$C$3:$E$386,3,FALSE)</f>
        <v>17.100000000000001</v>
      </c>
      <c r="Y42" s="24">
        <f>VLOOKUP($B42&amp;Y$2,'[2]plate 1 raw'!$C$3:$E$386,3,FALSE)</f>
        <v>16.79</v>
      </c>
      <c r="Z42" s="25">
        <f>VLOOKUP($B42&amp;Z$2,'[2]plate 1 raw'!$C$3:$E$386,3,FALSE)</f>
        <v>17.2</v>
      </c>
    </row>
    <row r="43" spans="1:39" x14ac:dyDescent="0.35">
      <c r="B43" s="17" t="s">
        <v>220</v>
      </c>
      <c r="C43" s="27">
        <f>VLOOKUP($B43&amp;C$2,'[2]plate 1 raw'!$C$3:$E$386,3,FALSE)</f>
        <v>21.26</v>
      </c>
      <c r="D43" s="19">
        <f>VLOOKUP($B43&amp;D$2,'[2]plate 1 raw'!$C$3:$E$386,3,FALSE)</f>
        <v>20.89</v>
      </c>
      <c r="E43" s="19">
        <f>VLOOKUP($B43&amp;E$2,'[2]plate 1 raw'!$C$3:$E$386,3,FALSE)</f>
        <v>20.7</v>
      </c>
      <c r="F43" s="19">
        <f>VLOOKUP($B43&amp;F$2,'[2]plate 1 raw'!$C$3:$E$386,3,FALSE)</f>
        <v>20.71</v>
      </c>
      <c r="G43" s="27">
        <f>VLOOKUP($B43&amp;G$2,'[2]plate 1 raw'!$C$3:$E$386,3,FALSE)</f>
        <v>23.29</v>
      </c>
      <c r="H43" s="19">
        <f>VLOOKUP($B43&amp;H$2,'[2]plate 1 raw'!$C$3:$E$386,3,FALSE)</f>
        <v>23.68</v>
      </c>
      <c r="I43" s="19">
        <f>VLOOKUP($B43&amp;I$2,'[2]plate 1 raw'!$C$3:$E$386,3,FALSE)</f>
        <v>23.48</v>
      </c>
      <c r="J43" s="28">
        <f>VLOOKUP($B43&amp;J$2,'[2]plate 1 raw'!$C$3:$E$386,3,FALSE)</f>
        <v>23.59</v>
      </c>
      <c r="K43" s="19">
        <f>VLOOKUP($B43&amp;K$2,'[2]plate 1 raw'!$C$3:$E$386,3,FALSE)</f>
        <v>22.99</v>
      </c>
      <c r="L43" s="19">
        <f>VLOOKUP($B43&amp;L$2,'[2]plate 1 raw'!$C$3:$E$386,3,FALSE)</f>
        <v>22.29</v>
      </c>
      <c r="M43" s="19"/>
      <c r="N43" s="19"/>
      <c r="O43" s="27">
        <f>VLOOKUP($B43&amp;O$2,'[2]plate 1 raw'!$C$3:$E$386,3,FALSE)</f>
        <v>26.25</v>
      </c>
      <c r="P43" s="20">
        <f>VLOOKUP($B43&amp;P$2,'[2]plate 1 raw'!$C$3:$E$386,3,FALSE)</f>
        <v>25.57</v>
      </c>
      <c r="Q43" s="20">
        <f>VLOOKUP($B43&amp;Q$2,'[2]plate 1 raw'!$C$3:$E$386,3,FALSE)</f>
        <v>26.21</v>
      </c>
      <c r="R43" s="29">
        <f>VLOOKUP($B43&amp;R$2,'[2]plate 1 raw'!$C$3:$E$386,3,FALSE)</f>
        <v>26.52</v>
      </c>
      <c r="S43" s="20">
        <f>VLOOKUP($B43&amp;S$2,'[2]plate 1 raw'!$C$3:$E$386,3,FALSE)</f>
        <v>24.48</v>
      </c>
      <c r="T43" s="20">
        <f>VLOOKUP($B43&amp;T$2,'[2]plate 1 raw'!$C$3:$E$386,3,FALSE)</f>
        <v>23.79</v>
      </c>
      <c r="U43" s="20">
        <f>VLOOKUP($B43&amp;U$2,'[2]plate 1 raw'!$C$3:$E$386,3,FALSE)</f>
        <v>24.16</v>
      </c>
      <c r="V43" s="20">
        <f>VLOOKUP($B43&amp;V$2,'[2]plate 1 raw'!$C$3:$E$386,3,FALSE)</f>
        <v>24.14</v>
      </c>
      <c r="W43" s="30">
        <f>VLOOKUP($B43&amp;W$2,'[2]plate 1 raw'!$C$3:$E$386,3,FALSE)</f>
        <v>17.04</v>
      </c>
      <c r="X43" s="20">
        <f>VLOOKUP($B43&amp;X$2,'[2]plate 1 raw'!$C$3:$E$386,3,FALSE)</f>
        <v>17.04</v>
      </c>
      <c r="Y43" s="20">
        <f>VLOOKUP($B43&amp;Y$2,'[2]plate 1 raw'!$C$3:$E$386,3,FALSE)</f>
        <v>17.239999999999998</v>
      </c>
      <c r="Z43" s="29">
        <f>VLOOKUP($B43&amp;Z$2,'[2]plate 1 raw'!$C$3:$E$386,3,FALSE)</f>
        <v>16.91</v>
      </c>
    </row>
    <row r="44" spans="1:39" ht="15" thickBot="1" x14ac:dyDescent="0.4">
      <c r="B44" s="17" t="s">
        <v>310</v>
      </c>
      <c r="C44" s="31">
        <f>VLOOKUP($B44&amp;C$2,'[2]plate 1 raw'!$C$3:$E$386,3,FALSE)</f>
        <v>20.62</v>
      </c>
      <c r="D44" s="32">
        <f>VLOOKUP($B44&amp;D$2,'[2]plate 1 raw'!$C$3:$E$386,3,FALSE)</f>
        <v>20.47</v>
      </c>
      <c r="E44" s="32">
        <f>VLOOKUP($B44&amp;E$2,'[2]plate 1 raw'!$C$3:$E$386,3,FALSE)</f>
        <v>20.49</v>
      </c>
      <c r="F44" s="32">
        <f>VLOOKUP($B44&amp;F$2,'[2]plate 1 raw'!$C$3:$E$386,3,FALSE)</f>
        <v>20.59</v>
      </c>
      <c r="G44" s="31">
        <f>VLOOKUP($B44&amp;G$2,'[2]plate 1 raw'!$C$3:$E$386,3,FALSE)</f>
        <v>23.61</v>
      </c>
      <c r="H44" s="32">
        <f>VLOOKUP($B44&amp;H$2,'[2]plate 1 raw'!$C$3:$E$386,3,FALSE)</f>
        <v>23.32</v>
      </c>
      <c r="I44" s="32">
        <f>VLOOKUP($B44&amp;I$2,'[2]plate 1 raw'!$C$3:$E$386,3,FALSE)</f>
        <v>23.22</v>
      </c>
      <c r="J44" s="33">
        <f>VLOOKUP($B44&amp;J$2,'[2]plate 1 raw'!$C$3:$E$386,3,FALSE)</f>
        <v>22.88</v>
      </c>
      <c r="K44" s="32">
        <f>VLOOKUP($B44&amp;K$2,'[2]plate 1 raw'!$C$3:$E$386,3,FALSE)</f>
        <v>22.66</v>
      </c>
      <c r="L44" s="32">
        <f>VLOOKUP($B44&amp;L$2,'[2]plate 1 raw'!$C$3:$E$386,3,FALSE)</f>
        <v>22.13</v>
      </c>
      <c r="M44" s="32">
        <f>VLOOKUP($B44&amp;M$2,'[2]plate 1 raw'!$C$3:$E$386,3,FALSE)</f>
        <v>22.17</v>
      </c>
      <c r="N44" s="32">
        <f>VLOOKUP($B44&amp;N$2,'[2]plate 1 raw'!$C$3:$E$386,3,FALSE)</f>
        <v>21.81</v>
      </c>
      <c r="O44" s="31">
        <f>VLOOKUP($B44&amp;O$2,'[2]plate 1 raw'!$C$3:$E$386,3,FALSE)</f>
        <v>26.2</v>
      </c>
      <c r="P44" s="34">
        <f>VLOOKUP($B44&amp;P$2,'[2]plate 1 raw'!$C$3:$E$386,3,FALSE)</f>
        <v>25.89</v>
      </c>
      <c r="Q44" s="34">
        <f>VLOOKUP($B44&amp;Q$2,'[2]plate 1 raw'!$C$3:$E$386,3,FALSE)</f>
        <v>25.74</v>
      </c>
      <c r="R44" s="35">
        <f>VLOOKUP($B44&amp;R$2,'[2]plate 1 raw'!$C$3:$E$386,3,FALSE)</f>
        <v>25.69</v>
      </c>
      <c r="S44" s="34">
        <f>VLOOKUP($B44&amp;S$2,'[2]plate 1 raw'!$C$3:$E$386,3,FALSE)</f>
        <v>24.12</v>
      </c>
      <c r="T44" s="34">
        <f>VLOOKUP($B44&amp;T$2,'[2]plate 1 raw'!$C$3:$E$386,3,FALSE)</f>
        <v>23.66</v>
      </c>
      <c r="U44" s="34">
        <f>VLOOKUP($B44&amp;U$2,'[2]plate 1 raw'!$C$3:$E$386,3,FALSE)</f>
        <v>23.8</v>
      </c>
      <c r="V44" s="34">
        <f>VLOOKUP($B44&amp;V$2,'[2]plate 1 raw'!$C$3:$E$386,3,FALSE)</f>
        <v>23.88</v>
      </c>
      <c r="W44" s="36">
        <f>VLOOKUP($B44&amp;W$2,'[2]plate 1 raw'!$C$3:$E$386,3,FALSE)</f>
        <v>17.47</v>
      </c>
      <c r="X44" s="34">
        <f>VLOOKUP($B44&amp;X$2,'[2]plate 1 raw'!$C$3:$E$386,3,FALSE)</f>
        <v>16.649999999999999</v>
      </c>
      <c r="Y44" s="34">
        <f>VLOOKUP($B44&amp;Y$2,'[2]plate 1 raw'!$C$3:$E$386,3,FALSE)</f>
        <v>16.489999999999998</v>
      </c>
      <c r="Z44" s="35">
        <f>VLOOKUP($B44&amp;Z$2,'[2]plate 1 raw'!$C$3:$E$386,3,FALSE)</f>
        <v>16.73</v>
      </c>
    </row>
    <row r="45" spans="1:39" x14ac:dyDescent="0.35">
      <c r="B45" s="17" t="s">
        <v>311</v>
      </c>
      <c r="C45" s="27">
        <f>VLOOKUP($B45&amp;C$2,'[2]plate 1 raw'!$C$3:$E$386,3,FALSE)</f>
        <v>20.5</v>
      </c>
      <c r="D45" s="19">
        <f>VLOOKUP($B45&amp;D$2,'[2]plate 1 raw'!$C$3:$E$386,3,FALSE)</f>
        <v>20.41</v>
      </c>
      <c r="E45" s="19">
        <f>VLOOKUP($B45&amp;E$2,'[2]plate 1 raw'!$C$3:$E$386,3,FALSE)</f>
        <v>20.29</v>
      </c>
      <c r="F45" s="19">
        <f>VLOOKUP($B45&amp;F$2,'[2]plate 1 raw'!$C$3:$E$386,3,FALSE)</f>
        <v>20.25</v>
      </c>
      <c r="G45" s="27">
        <f>VLOOKUP($B45&amp;G$2,'[2]plate 1 raw'!$C$3:$E$386,3,FALSE)</f>
        <v>23.5</v>
      </c>
      <c r="H45" s="19">
        <f>VLOOKUP($B45&amp;H$2,'[2]plate 1 raw'!$C$3:$E$386,3,FALSE)</f>
        <v>23.09</v>
      </c>
      <c r="I45" s="19">
        <f>VLOOKUP($B45&amp;I$2,'[2]plate 1 raw'!$C$3:$E$386,3,FALSE)</f>
        <v>23.05</v>
      </c>
      <c r="J45" s="28">
        <f>VLOOKUP($B45&amp;J$2,'[2]plate 1 raw'!$C$3:$E$386,3,FALSE)</f>
        <v>23.51</v>
      </c>
      <c r="K45" s="19">
        <f>VLOOKUP($B45&amp;K$2,'[2]plate 1 raw'!$C$3:$E$386,3,FALSE)</f>
        <v>22.43</v>
      </c>
      <c r="L45" s="19">
        <f>VLOOKUP($B45&amp;L$2,'[2]plate 1 raw'!$C$3:$E$386,3,FALSE)</f>
        <v>22.12</v>
      </c>
      <c r="M45" s="19"/>
      <c r="N45" s="19">
        <f>VLOOKUP($B45&amp;N$2,'[2]plate 1 raw'!$C$3:$E$386,3,FALSE)</f>
        <v>22.06</v>
      </c>
      <c r="O45" s="27">
        <f>VLOOKUP($B45&amp;O$2,'[2]plate 1 raw'!$C$3:$E$386,3,FALSE)</f>
        <v>25.96</v>
      </c>
      <c r="P45" s="20">
        <f>VLOOKUP($B45&amp;P$2,'[2]plate 1 raw'!$C$3:$E$386,3,FALSE)</f>
        <v>25.6</v>
      </c>
      <c r="Q45" s="20">
        <f>VLOOKUP($B45&amp;Q$2,'[2]plate 1 raw'!$C$3:$E$386,3,FALSE)</f>
        <v>25.75</v>
      </c>
      <c r="R45" s="29">
        <f>VLOOKUP($B45&amp;R$2,'[2]plate 1 raw'!$C$3:$E$386,3,FALSE)</f>
        <v>25.92</v>
      </c>
      <c r="S45" s="20">
        <f>VLOOKUP($B45&amp;S$2,'[2]plate 1 raw'!$C$3:$E$386,3,FALSE)</f>
        <v>23.69</v>
      </c>
      <c r="T45" s="20">
        <f>VLOOKUP($B45&amp;T$2,'[2]plate 1 raw'!$C$3:$E$386,3,FALSE)</f>
        <v>23.9</v>
      </c>
      <c r="U45" s="20"/>
      <c r="V45" s="20">
        <f>VLOOKUP($B45&amp;V$2,'[2]plate 1 raw'!$C$3:$E$386,3,FALSE)</f>
        <v>24.02</v>
      </c>
      <c r="W45" s="30">
        <f>VLOOKUP($B45&amp;W$2,'[2]plate 1 raw'!$C$3:$E$386,3,FALSE)</f>
        <v>16.78</v>
      </c>
      <c r="X45" s="20">
        <f>VLOOKUP($B45&amp;X$2,'[2]plate 1 raw'!$C$3:$E$386,3,FALSE)</f>
        <v>16.55</v>
      </c>
      <c r="Y45" s="20">
        <f>VLOOKUP($B45&amp;Y$2,'[2]plate 1 raw'!$C$3:$E$386,3,FALSE)</f>
        <v>16.5</v>
      </c>
      <c r="Z45" s="29">
        <f>VLOOKUP($B45&amp;Z$2,'[2]plate 1 raw'!$C$3:$E$386,3,FALSE)</f>
        <v>16.34</v>
      </c>
    </row>
    <row r="46" spans="1:39" x14ac:dyDescent="0.35">
      <c r="B46" s="17" t="s">
        <v>312</v>
      </c>
      <c r="C46" s="27">
        <f>VLOOKUP($B46&amp;C$2,'[2]plate 1 raw'!$C$3:$E$386,3,FALSE)</f>
        <v>19.98</v>
      </c>
      <c r="D46" s="19">
        <f>VLOOKUP($B46&amp;D$2,'[2]plate 1 raw'!$C$3:$E$386,3,FALSE)</f>
        <v>19.899999999999999</v>
      </c>
      <c r="E46" s="19">
        <f>VLOOKUP($B46&amp;E$2,'[2]plate 1 raw'!$C$3:$E$386,3,FALSE)</f>
        <v>19.88</v>
      </c>
      <c r="F46" s="19">
        <f>VLOOKUP($B46&amp;F$2,'[2]plate 1 raw'!$C$3:$E$386,3,FALSE)</f>
        <v>19.899999999999999</v>
      </c>
      <c r="G46" s="27">
        <f>VLOOKUP($B46&amp;G$2,'[2]plate 1 raw'!$C$3:$E$386,3,FALSE)</f>
        <v>23.76</v>
      </c>
      <c r="H46" s="19">
        <f>VLOOKUP($B46&amp;H$2,'[2]plate 1 raw'!$C$3:$E$386,3,FALSE)</f>
        <v>23.2</v>
      </c>
      <c r="I46" s="19">
        <f>VLOOKUP($B46&amp;I$2,'[2]plate 1 raw'!$C$3:$E$386,3,FALSE)</f>
        <v>23.21</v>
      </c>
      <c r="J46" s="28">
        <f>VLOOKUP($B46&amp;J$2,'[2]plate 1 raw'!$C$3:$E$386,3,FALSE)</f>
        <v>22.62</v>
      </c>
      <c r="K46" s="19">
        <f>VLOOKUP($B46&amp;K$2,'[2]plate 1 raw'!$C$3:$E$386,3,FALSE)</f>
        <v>22.45</v>
      </c>
      <c r="L46" s="19">
        <f>VLOOKUP($B46&amp;L$2,'[2]plate 1 raw'!$C$3:$E$386,3,FALSE)</f>
        <v>22.25</v>
      </c>
      <c r="M46" s="19">
        <f>VLOOKUP($B46&amp;M$2,'[2]plate 1 raw'!$C$3:$E$386,3,FALSE)</f>
        <v>22.3</v>
      </c>
      <c r="N46" s="19">
        <f>VLOOKUP($B46&amp;N$2,'[2]plate 1 raw'!$C$3:$E$386,3,FALSE)</f>
        <v>22.11</v>
      </c>
      <c r="O46" s="27">
        <f>VLOOKUP($B46&amp;O$2,'[2]plate 1 raw'!$C$3:$E$386,3,FALSE)</f>
        <v>26.74</v>
      </c>
      <c r="P46" s="20">
        <f>VLOOKUP($B46&amp;P$2,'[2]plate 1 raw'!$C$3:$E$386,3,FALSE)</f>
        <v>26.62</v>
      </c>
      <c r="Q46" s="20">
        <f>VLOOKUP($B46&amp;Q$2,'[2]plate 1 raw'!$C$3:$E$386,3,FALSE)</f>
        <v>26.67</v>
      </c>
      <c r="R46" s="29">
        <f>VLOOKUP($B46&amp;R$2,'[2]plate 1 raw'!$C$3:$E$386,3,FALSE)</f>
        <v>26.66</v>
      </c>
      <c r="S46" s="20">
        <f>VLOOKUP($B46&amp;S$2,'[2]plate 1 raw'!$C$3:$E$386,3,FALSE)</f>
        <v>24.37</v>
      </c>
      <c r="T46" s="20">
        <f>VLOOKUP($B46&amp;T$2,'[2]plate 1 raw'!$C$3:$E$386,3,FALSE)</f>
        <v>24</v>
      </c>
      <c r="U46" s="20">
        <f>VLOOKUP($B46&amp;U$2,'[2]plate 1 raw'!$C$3:$E$386,3,FALSE)</f>
        <v>24.13</v>
      </c>
      <c r="V46" s="20">
        <f>VLOOKUP($B46&amp;V$2,'[2]plate 1 raw'!$C$3:$E$386,3,FALSE)</f>
        <v>24.05</v>
      </c>
      <c r="W46" s="30">
        <f>VLOOKUP($B46&amp;W$2,'[2]plate 1 raw'!$C$3:$E$386,3,FALSE)</f>
        <v>16.97</v>
      </c>
      <c r="X46" s="20">
        <f>VLOOKUP($B46&amp;X$2,'[2]plate 1 raw'!$C$3:$E$386,3,FALSE)</f>
        <v>16.829999999999998</v>
      </c>
      <c r="Y46" s="20">
        <f>VLOOKUP($B46&amp;Y$2,'[2]plate 1 raw'!$C$3:$E$386,3,FALSE)</f>
        <v>16.64</v>
      </c>
      <c r="Z46" s="29">
        <f>VLOOKUP($B46&amp;Z$2,'[2]plate 1 raw'!$C$3:$E$386,3,FALSE)</f>
        <v>16.62</v>
      </c>
    </row>
    <row r="47" spans="1:39" ht="15" thickBot="1" x14ac:dyDescent="0.4">
      <c r="B47" s="17" t="s">
        <v>313</v>
      </c>
      <c r="C47" s="27">
        <f>VLOOKUP($B47&amp;C$2,'[2]plate 1 raw'!$C$3:$E$386,3,FALSE)</f>
        <v>20</v>
      </c>
      <c r="D47" s="19">
        <f>VLOOKUP($B47&amp;D$2,'[2]plate 1 raw'!$C$3:$E$386,3,FALSE)</f>
        <v>19.96</v>
      </c>
      <c r="E47" s="19">
        <f>VLOOKUP($B47&amp;E$2,'[2]plate 1 raw'!$C$3:$E$386,3,FALSE)</f>
        <v>19.940000000000001</v>
      </c>
      <c r="F47" s="19">
        <f>VLOOKUP($B47&amp;F$2,'[2]plate 1 raw'!$C$3:$E$386,3,FALSE)</f>
        <v>20.010000000000002</v>
      </c>
      <c r="G47" s="27">
        <f>VLOOKUP($B47&amp;G$2,'[2]plate 1 raw'!$C$3:$E$386,3,FALSE)</f>
        <v>23.22</v>
      </c>
      <c r="H47" s="19">
        <f>VLOOKUP($B47&amp;H$2,'[2]plate 1 raw'!$C$3:$E$386,3,FALSE)</f>
        <v>23.42</v>
      </c>
      <c r="I47" s="19">
        <f>VLOOKUP($B47&amp;I$2,'[2]plate 1 raw'!$C$3:$E$386,3,FALSE)</f>
        <v>23.15</v>
      </c>
      <c r="J47" s="28">
        <f>VLOOKUP($B47&amp;J$2,'[2]plate 1 raw'!$C$3:$E$386,3,FALSE)</f>
        <v>23.42</v>
      </c>
      <c r="K47" s="19">
        <f>VLOOKUP($B47&amp;K$2,'[2]plate 1 raw'!$C$3:$E$386,3,FALSE)</f>
        <v>22.63</v>
      </c>
      <c r="L47" s="19">
        <f>VLOOKUP($B47&amp;L$2,'[2]plate 1 raw'!$C$3:$E$386,3,FALSE)</f>
        <v>22.22</v>
      </c>
      <c r="M47" s="19"/>
      <c r="N47" s="19"/>
      <c r="O47" s="27">
        <f>VLOOKUP($B47&amp;O$2,'[2]plate 1 raw'!$C$3:$E$386,3,FALSE)</f>
        <v>26.81</v>
      </c>
      <c r="P47" s="20">
        <f>VLOOKUP($B47&amp;P$2,'[2]plate 1 raw'!$C$3:$E$386,3,FALSE)</f>
        <v>26.3</v>
      </c>
      <c r="Q47" s="20">
        <f>VLOOKUP($B47&amp;Q$2,'[2]plate 1 raw'!$C$3:$E$386,3,FALSE)</f>
        <v>26.56</v>
      </c>
      <c r="R47" s="29">
        <f>VLOOKUP($B47&amp;R$2,'[2]plate 1 raw'!$C$3:$E$386,3,FALSE)</f>
        <v>26.32</v>
      </c>
      <c r="S47" s="20">
        <f>VLOOKUP($B47&amp;S$2,'[2]plate 1 raw'!$C$3:$E$386,3,FALSE)</f>
        <v>23.96</v>
      </c>
      <c r="T47" s="20">
        <f>VLOOKUP($B47&amp;T$2,'[2]plate 1 raw'!$C$3:$E$386,3,FALSE)</f>
        <v>23.97</v>
      </c>
      <c r="U47" s="20">
        <f>VLOOKUP($B47&amp;U$2,'[2]plate 1 raw'!$C$3:$E$386,3,FALSE)</f>
        <v>24.86</v>
      </c>
      <c r="V47" s="20">
        <f>VLOOKUP($B47&amp;V$2,'[2]plate 1 raw'!$C$3:$E$386,3,FALSE)</f>
        <v>24</v>
      </c>
      <c r="W47" s="30"/>
      <c r="X47" s="20">
        <f>VLOOKUP($B47&amp;X$2,'[2]plate 1 raw'!$C$3:$E$386,3,FALSE)</f>
        <v>16.59</v>
      </c>
      <c r="Y47" s="20">
        <f>VLOOKUP($B47&amp;Y$2,'[2]plate 1 raw'!$C$3:$E$386,3,FALSE)</f>
        <v>16.579999999999998</v>
      </c>
      <c r="Z47" s="29">
        <f>VLOOKUP($B47&amp;Z$2,'[2]plate 1 raw'!$C$3:$E$386,3,FALSE)</f>
        <v>16.559999999999999</v>
      </c>
    </row>
    <row r="48" spans="1:39" x14ac:dyDescent="0.35">
      <c r="B48" s="17" t="s">
        <v>314</v>
      </c>
      <c r="C48" s="21"/>
      <c r="D48" s="22">
        <f>VLOOKUP($B48&amp;D$2,'[2]plate 1 raw'!$C$3:$E$386,3,FALSE)</f>
        <v>19.61</v>
      </c>
      <c r="E48" s="22">
        <f>VLOOKUP($B48&amp;E$2,'[2]plate 1 raw'!$C$3:$E$386,3,FALSE)</f>
        <v>19.71</v>
      </c>
      <c r="F48" s="22">
        <f>VLOOKUP($B48&amp;F$2,'[2]plate 1 raw'!$C$3:$E$386,3,FALSE)</f>
        <v>19.68</v>
      </c>
      <c r="G48" s="21">
        <f>VLOOKUP($B48&amp;G$2,'[2]plate 1 raw'!$C$3:$E$386,3,FALSE)</f>
        <v>22.88</v>
      </c>
      <c r="H48" s="22">
        <f>VLOOKUP($B48&amp;H$2,'[2]plate 1 raw'!$C$3:$E$386,3,FALSE)</f>
        <v>22.96</v>
      </c>
      <c r="I48" s="22">
        <f>VLOOKUP($B48&amp;I$2,'[2]plate 1 raw'!$C$3:$E$386,3,FALSE)</f>
        <v>22.83</v>
      </c>
      <c r="J48" s="23">
        <f>VLOOKUP($B48&amp;J$2,'[2]plate 1 raw'!$C$3:$E$386,3,FALSE)</f>
        <v>22.91</v>
      </c>
      <c r="K48" s="22">
        <f>VLOOKUP($B48&amp;K$2,'[2]plate 1 raw'!$C$3:$E$386,3,FALSE)</f>
        <v>22.02</v>
      </c>
      <c r="L48" s="22">
        <f>VLOOKUP($B48&amp;L$2,'[2]plate 1 raw'!$C$3:$E$386,3,FALSE)</f>
        <v>21.87</v>
      </c>
      <c r="M48" s="22">
        <f>VLOOKUP($B48&amp;M$2,'[2]plate 1 raw'!$C$3:$E$386,3,FALSE)</f>
        <v>22.01</v>
      </c>
      <c r="N48" s="22">
        <f>VLOOKUP($B48&amp;N$2,'[2]plate 1 raw'!$C$3:$E$386,3,FALSE)</f>
        <v>21.88</v>
      </c>
      <c r="O48" s="21">
        <f>VLOOKUP($B48&amp;O$2,'[2]plate 1 raw'!$C$3:$E$386,3,FALSE)</f>
        <v>26.19</v>
      </c>
      <c r="P48" s="24">
        <f>VLOOKUP($B48&amp;P$2,'[2]plate 1 raw'!$C$3:$E$386,3,FALSE)</f>
        <v>26.1</v>
      </c>
      <c r="Q48" s="24">
        <f>VLOOKUP($B48&amp;Q$2,'[2]plate 1 raw'!$C$3:$E$386,3,FALSE)</f>
        <v>25.99</v>
      </c>
      <c r="R48" s="25">
        <f>VLOOKUP($B48&amp;R$2,'[2]plate 1 raw'!$C$3:$E$386,3,FALSE)</f>
        <v>26.1</v>
      </c>
      <c r="S48" s="24">
        <f>VLOOKUP($B48&amp;S$2,'[2]plate 1 raw'!$C$3:$E$386,3,FALSE)</f>
        <v>24.05</v>
      </c>
      <c r="T48" s="24">
        <f>VLOOKUP($B48&amp;T$2,'[2]plate 1 raw'!$C$3:$E$386,3,FALSE)</f>
        <v>23.72</v>
      </c>
      <c r="U48" s="24">
        <f>VLOOKUP($B48&amp;U$2,'[2]plate 1 raw'!$C$3:$E$386,3,FALSE)</f>
        <v>23.86</v>
      </c>
      <c r="V48" s="24">
        <f>VLOOKUP($B48&amp;V$2,'[2]plate 1 raw'!$C$3:$E$386,3,FALSE)</f>
        <v>23.89</v>
      </c>
      <c r="W48" s="26">
        <f>VLOOKUP($B48&amp;W$2,'[2]plate 1 raw'!$C$3:$E$386,3,FALSE)</f>
        <v>16.75</v>
      </c>
      <c r="X48" s="24">
        <f>VLOOKUP($B48&amp;X$2,'[2]plate 1 raw'!$C$3:$E$386,3,FALSE)</f>
        <v>16.45</v>
      </c>
      <c r="Y48" s="24">
        <f>VLOOKUP($B48&amp;Y$2,'[2]plate 1 raw'!$C$3:$E$386,3,FALSE)</f>
        <v>16.100000000000001</v>
      </c>
      <c r="Z48" s="25">
        <f>VLOOKUP($B48&amp;Z$2,'[2]plate 1 raw'!$C$3:$E$386,3,FALSE)</f>
        <v>16.28</v>
      </c>
    </row>
    <row r="49" spans="1:44" x14ac:dyDescent="0.35">
      <c r="B49" s="17" t="s">
        <v>315</v>
      </c>
      <c r="C49" s="27">
        <f>VLOOKUP($B49&amp;C$2,'[2]plate 1 raw'!$C$3:$E$386,3,FALSE)</f>
        <v>19.78</v>
      </c>
      <c r="D49" s="19">
        <f>VLOOKUP($B49&amp;D$2,'[2]plate 1 raw'!$C$3:$E$386,3,FALSE)</f>
        <v>19.53</v>
      </c>
      <c r="E49" s="19">
        <f>VLOOKUP($B49&amp;E$2,'[2]plate 1 raw'!$C$3:$E$386,3,FALSE)</f>
        <v>19.71</v>
      </c>
      <c r="F49" s="19">
        <f>VLOOKUP($B49&amp;F$2,'[2]plate 1 raw'!$C$3:$E$386,3,FALSE)</f>
        <v>19.62</v>
      </c>
      <c r="G49" s="27">
        <f>VLOOKUP($B49&amp;G$2,'[2]plate 1 raw'!$C$3:$E$386,3,FALSE)</f>
        <v>23.13</v>
      </c>
      <c r="H49" s="19">
        <f>VLOOKUP($B49&amp;H$2,'[2]plate 1 raw'!$C$3:$E$386,3,FALSE)</f>
        <v>22.99</v>
      </c>
      <c r="I49" s="19">
        <f>VLOOKUP($B49&amp;I$2,'[2]plate 1 raw'!$C$3:$E$386,3,FALSE)</f>
        <v>22.93</v>
      </c>
      <c r="J49" s="28">
        <f>VLOOKUP($B49&amp;J$2,'[2]plate 1 raw'!$C$3:$E$386,3,FALSE)</f>
        <v>22.8</v>
      </c>
      <c r="K49" s="19">
        <f>VLOOKUP($B49&amp;K$2,'[2]plate 1 raw'!$C$3:$E$386,3,FALSE)</f>
        <v>22</v>
      </c>
      <c r="L49" s="19">
        <f>VLOOKUP($B49&amp;L$2,'[2]plate 1 raw'!$C$3:$E$386,3,FALSE)</f>
        <v>21.81</v>
      </c>
      <c r="M49" s="19"/>
      <c r="N49" s="19"/>
      <c r="O49" s="27">
        <f>VLOOKUP($B49&amp;O$2,'[2]plate 1 raw'!$C$3:$E$386,3,FALSE)</f>
        <v>26.51</v>
      </c>
      <c r="P49" s="20">
        <f>VLOOKUP($B49&amp;P$2,'[2]plate 1 raw'!$C$3:$E$386,3,FALSE)</f>
        <v>25.93</v>
      </c>
      <c r="Q49" s="20">
        <f>VLOOKUP($B49&amp;Q$2,'[2]plate 1 raw'!$C$3:$E$386,3,FALSE)</f>
        <v>26.16</v>
      </c>
      <c r="R49" s="29">
        <f>VLOOKUP($B49&amp;R$2,'[2]plate 1 raw'!$C$3:$E$386,3,FALSE)</f>
        <v>26.16</v>
      </c>
      <c r="S49" s="20">
        <f>VLOOKUP($B49&amp;S$2,'[2]plate 1 raw'!$C$3:$E$386,3,FALSE)</f>
        <v>23.78</v>
      </c>
      <c r="T49" s="20">
        <f>VLOOKUP($B49&amp;T$2,'[2]plate 1 raw'!$C$3:$E$386,3,FALSE)</f>
        <v>23.69</v>
      </c>
      <c r="U49" s="20">
        <f>VLOOKUP($B49&amp;U$2,'[2]plate 1 raw'!$C$3:$E$386,3,FALSE)</f>
        <v>23.83</v>
      </c>
      <c r="V49" s="20">
        <f>VLOOKUP($B49&amp;V$2,'[2]plate 1 raw'!$C$3:$E$386,3,FALSE)</f>
        <v>23.9</v>
      </c>
      <c r="W49" s="30">
        <f>VLOOKUP($B49&amp;W$2,'[2]plate 1 raw'!$C$3:$E$386,3,FALSE)</f>
        <v>16.63</v>
      </c>
      <c r="X49" s="20">
        <f>VLOOKUP($B49&amp;X$2,'[2]plate 1 raw'!$C$3:$E$386,3,FALSE)</f>
        <v>16.02</v>
      </c>
      <c r="Y49" s="20">
        <f>VLOOKUP($B49&amp;Y$2,'[2]plate 1 raw'!$C$3:$E$386,3,FALSE)</f>
        <v>16</v>
      </c>
      <c r="Z49" s="29">
        <f>VLOOKUP($B49&amp;Z$2,'[2]plate 1 raw'!$C$3:$E$386,3,FALSE)</f>
        <v>16.09</v>
      </c>
    </row>
    <row r="50" spans="1:44" ht="15" thickBot="1" x14ac:dyDescent="0.4">
      <c r="B50" s="17" t="s">
        <v>316</v>
      </c>
      <c r="C50" s="31"/>
      <c r="D50" s="32">
        <f>VLOOKUP($B50&amp;D$2,'[2]plate 1 raw'!$C$3:$E$386,3,FALSE)</f>
        <v>20.100000000000001</v>
      </c>
      <c r="E50" s="32">
        <f>VLOOKUP($B50&amp;E$2,'[2]plate 1 raw'!$C$3:$E$386,3,FALSE)</f>
        <v>20.170000000000002</v>
      </c>
      <c r="F50" s="32">
        <f>VLOOKUP($B50&amp;F$2,'[2]plate 1 raw'!$C$3:$E$386,3,FALSE)</f>
        <v>20.149999999999999</v>
      </c>
      <c r="G50" s="31">
        <f>VLOOKUP($B50&amp;G$2,'[2]plate 1 raw'!$C$3:$E$386,3,FALSE)</f>
        <v>22.96</v>
      </c>
      <c r="H50" s="32">
        <f>VLOOKUP($B50&amp;H$2,'[2]plate 1 raw'!$C$3:$E$386,3,FALSE)</f>
        <v>22.69</v>
      </c>
      <c r="I50" s="32">
        <f>VLOOKUP($B50&amp;I$2,'[2]plate 1 raw'!$C$3:$E$386,3,FALSE)</f>
        <v>22.68</v>
      </c>
      <c r="J50" s="33">
        <f>VLOOKUP($B50&amp;J$2,'[2]plate 1 raw'!$C$3:$E$386,3,FALSE)</f>
        <v>22.59</v>
      </c>
      <c r="K50" s="32">
        <f>VLOOKUP($B50&amp;K$2,'[2]plate 1 raw'!$C$3:$E$386,3,FALSE)</f>
        <v>21.56</v>
      </c>
      <c r="L50" s="32">
        <f>VLOOKUP($B50&amp;L$2,'[2]plate 1 raw'!$C$3:$E$386,3,FALSE)</f>
        <v>21.65</v>
      </c>
      <c r="M50" s="32">
        <f>VLOOKUP($B50&amp;M$2,'[2]plate 1 raw'!$C$3:$E$386,3,FALSE)</f>
        <v>21.64</v>
      </c>
      <c r="N50" s="32">
        <f>VLOOKUP($B50&amp;N$2,'[2]plate 1 raw'!$C$3:$E$386,3,FALSE)</f>
        <v>21.62</v>
      </c>
      <c r="O50" s="31">
        <f>VLOOKUP($B50&amp;O$2,'[2]plate 1 raw'!$C$3:$E$386,3,FALSE)</f>
        <v>25.5</v>
      </c>
      <c r="P50" s="34">
        <f>VLOOKUP($B50&amp;P$2,'[2]plate 1 raw'!$C$3:$E$386,3,FALSE)</f>
        <v>25.33</v>
      </c>
      <c r="Q50" s="34">
        <f>VLOOKUP($B50&amp;Q$2,'[2]plate 1 raw'!$C$3:$E$386,3,FALSE)</f>
        <v>25.28</v>
      </c>
      <c r="R50" s="35"/>
      <c r="S50" s="34">
        <f>VLOOKUP($B50&amp;S$2,'[2]plate 1 raw'!$C$3:$E$386,3,FALSE)</f>
        <v>23.55</v>
      </c>
      <c r="T50" s="34">
        <f>VLOOKUP($B50&amp;T$2,'[2]plate 1 raw'!$C$3:$E$386,3,FALSE)</f>
        <v>23.48</v>
      </c>
      <c r="U50" s="34">
        <f>VLOOKUP($B50&amp;U$2,'[2]plate 1 raw'!$C$3:$E$386,3,FALSE)</f>
        <v>23.55</v>
      </c>
      <c r="V50" s="34">
        <f>VLOOKUP($B50&amp;V$2,'[2]plate 1 raw'!$C$3:$E$386,3,FALSE)</f>
        <v>23.56</v>
      </c>
      <c r="W50" s="36">
        <f>VLOOKUP($B50&amp;W$2,'[2]plate 1 raw'!$C$3:$E$386,3,FALSE)</f>
        <v>16.61</v>
      </c>
      <c r="X50" s="34">
        <f>VLOOKUP($B50&amp;X$2,'[2]plate 1 raw'!$C$3:$E$386,3,FALSE)</f>
        <v>16.47</v>
      </c>
      <c r="Y50" s="34"/>
      <c r="Z50" s="35">
        <f>VLOOKUP($B50&amp;Z$2,'[2]plate 1 raw'!$C$3:$E$386,3,FALSE)</f>
        <v>16.25</v>
      </c>
    </row>
    <row r="51" spans="1:44" x14ac:dyDescent="0.35">
      <c r="B51" s="17" t="s">
        <v>317</v>
      </c>
      <c r="C51" s="27">
        <f>VLOOKUP($B51&amp;C$2,'[2]plate 1 raw'!$C$3:$E$386,3,FALSE)</f>
        <v>20.34</v>
      </c>
      <c r="D51" s="19">
        <f>VLOOKUP($B51&amp;D$2,'[2]plate 1 raw'!$C$3:$E$386,3,FALSE)</f>
        <v>20.52</v>
      </c>
      <c r="E51" s="19">
        <f>VLOOKUP($B51&amp;E$2,'[2]plate 1 raw'!$C$3:$E$386,3,FALSE)</f>
        <v>20.5</v>
      </c>
      <c r="F51" s="19">
        <f>VLOOKUP($B51&amp;F$2,'[2]plate 1 raw'!$C$3:$E$386,3,FALSE)</f>
        <v>20.46</v>
      </c>
      <c r="G51" s="27">
        <f>VLOOKUP($B51&amp;G$2,'[2]plate 1 raw'!$C$3:$E$386,3,FALSE)</f>
        <v>23.04</v>
      </c>
      <c r="H51" s="19">
        <f>VLOOKUP($B51&amp;H$2,'[2]plate 1 raw'!$C$3:$E$386,3,FALSE)</f>
        <v>22.97</v>
      </c>
      <c r="I51" s="19">
        <f>VLOOKUP($B51&amp;I$2,'[2]plate 1 raw'!$C$3:$E$386,3,FALSE)</f>
        <v>22.96</v>
      </c>
      <c r="J51" s="28">
        <f>VLOOKUP($B51&amp;J$2,'[2]plate 1 raw'!$C$3:$E$386,3,FALSE)</f>
        <v>22.87</v>
      </c>
      <c r="K51" s="19">
        <f>VLOOKUP($B51&amp;K$2,'[2]plate 1 raw'!$C$3:$E$386,3,FALSE)</f>
        <v>22.3</v>
      </c>
      <c r="L51" s="19">
        <f>VLOOKUP($B51&amp;L$2,'[2]plate 1 raw'!$C$3:$E$386,3,FALSE)</f>
        <v>21.82</v>
      </c>
      <c r="M51" s="19"/>
      <c r="N51" s="19"/>
      <c r="O51" s="27">
        <f>VLOOKUP($B51&amp;O$2,'[2]plate 1 raw'!$C$3:$E$386,3,FALSE)</f>
        <v>25.8</v>
      </c>
      <c r="P51" s="20">
        <f>VLOOKUP($B51&amp;P$2,'[2]plate 1 raw'!$C$3:$E$386,3,FALSE)</f>
        <v>25.52</v>
      </c>
      <c r="Q51" s="20">
        <f>VLOOKUP($B51&amp;Q$2,'[2]plate 1 raw'!$C$3:$E$386,3,FALSE)</f>
        <v>25.65</v>
      </c>
      <c r="R51" s="29">
        <f>VLOOKUP($B51&amp;R$2,'[2]plate 1 raw'!$C$3:$E$386,3,FALSE)</f>
        <v>25.68</v>
      </c>
      <c r="S51" s="20">
        <f>VLOOKUP($B51&amp;S$2,'[2]plate 1 raw'!$C$3:$E$386,3,FALSE)</f>
        <v>23.57</v>
      </c>
      <c r="T51" s="20">
        <f>VLOOKUP($B51&amp;T$2,'[2]plate 1 raw'!$C$3:$E$386,3,FALSE)</f>
        <v>23.72</v>
      </c>
      <c r="U51" s="20">
        <f>VLOOKUP($B51&amp;U$2,'[2]plate 1 raw'!$C$3:$E$386,3,FALSE)</f>
        <v>23.63</v>
      </c>
      <c r="V51" s="20">
        <f>VLOOKUP($B51&amp;V$2,'[2]plate 1 raw'!$C$3:$E$386,3,FALSE)</f>
        <v>23.67</v>
      </c>
      <c r="W51" s="30">
        <f>VLOOKUP($B51&amp;W$2,'[2]plate 1 raw'!$C$3:$E$386,3,FALSE)</f>
        <v>16.739999999999998</v>
      </c>
      <c r="X51" s="20">
        <f>VLOOKUP($B51&amp;X$2,'[2]plate 1 raw'!$C$3:$E$386,3,FALSE)</f>
        <v>16.29</v>
      </c>
      <c r="Y51" s="20"/>
      <c r="Z51" s="29"/>
    </row>
    <row r="52" spans="1:44" x14ac:dyDescent="0.35">
      <c r="B52" s="17" t="s">
        <v>318</v>
      </c>
      <c r="C52" s="27">
        <f>VLOOKUP($B52&amp;C$2,'[2]plate 1 raw'!$C$3:$E$386,3,FALSE)</f>
        <v>20.6</v>
      </c>
      <c r="D52" s="19">
        <f>VLOOKUP($B52&amp;D$2,'[2]plate 1 raw'!$C$3:$E$386,3,FALSE)</f>
        <v>20.440000000000001</v>
      </c>
      <c r="E52" s="19">
        <f>VLOOKUP($B52&amp;E$2,'[2]plate 1 raw'!$C$3:$E$386,3,FALSE)</f>
        <v>20.48</v>
      </c>
      <c r="F52" s="19">
        <f>VLOOKUP($B52&amp;F$2,'[2]plate 1 raw'!$C$3:$E$386,3,FALSE)</f>
        <v>20.53</v>
      </c>
      <c r="G52" s="27"/>
      <c r="H52" s="19">
        <f>VLOOKUP($B52&amp;H$2,'[2]plate 1 raw'!$C$3:$E$386,3,FALSE)</f>
        <v>23</v>
      </c>
      <c r="I52" s="19">
        <f>VLOOKUP($B52&amp;I$2,'[2]plate 1 raw'!$C$3:$E$386,3,FALSE)</f>
        <v>22.96</v>
      </c>
      <c r="J52" s="28">
        <f>VLOOKUP($B52&amp;J$2,'[2]plate 1 raw'!$C$3:$E$386,3,FALSE)</f>
        <v>23.05</v>
      </c>
      <c r="K52" s="19"/>
      <c r="L52" s="19">
        <f>VLOOKUP($B52&amp;L$2,'[2]plate 1 raw'!$C$3:$E$386,3,FALSE)</f>
        <v>21.87</v>
      </c>
      <c r="M52" s="19">
        <f>VLOOKUP($B52&amp;M$2,'[2]plate 1 raw'!$C$3:$E$386,3,FALSE)</f>
        <v>22.05</v>
      </c>
      <c r="N52" s="19">
        <f>VLOOKUP($B52&amp;N$2,'[2]plate 1 raw'!$C$3:$E$386,3,FALSE)</f>
        <v>21.83</v>
      </c>
      <c r="O52" s="27">
        <f>VLOOKUP($B52&amp;O$2,'[2]plate 1 raw'!$C$3:$E$386,3,FALSE)</f>
        <v>26.18</v>
      </c>
      <c r="P52" s="20">
        <f>VLOOKUP($B52&amp;P$2,'[2]plate 1 raw'!$C$3:$E$386,3,FALSE)</f>
        <v>25.57</v>
      </c>
      <c r="Q52" s="20">
        <f>VLOOKUP($B52&amp;Q$2,'[2]plate 1 raw'!$C$3:$E$386,3,FALSE)</f>
        <v>25.59</v>
      </c>
      <c r="R52" s="29">
        <f>VLOOKUP($B52&amp;R$2,'[2]plate 1 raw'!$C$3:$E$386,3,FALSE)</f>
        <v>25.24</v>
      </c>
      <c r="S52" s="20">
        <f>VLOOKUP($B52&amp;S$2,'[2]plate 1 raw'!$C$3:$E$386,3,FALSE)</f>
        <v>23.96</v>
      </c>
      <c r="T52" s="20">
        <f>VLOOKUP($B52&amp;T$2,'[2]plate 1 raw'!$C$3:$E$386,3,FALSE)</f>
        <v>23.76</v>
      </c>
      <c r="U52" s="20">
        <f>VLOOKUP($B52&amp;U$2,'[2]plate 1 raw'!$C$3:$E$386,3,FALSE)</f>
        <v>23.85</v>
      </c>
      <c r="V52" s="20">
        <f>VLOOKUP($B52&amp;V$2,'[2]plate 1 raw'!$C$3:$E$386,3,FALSE)</f>
        <v>24.04</v>
      </c>
      <c r="W52" s="30">
        <f>VLOOKUP($B52&amp;W$2,'[2]plate 1 raw'!$C$3:$E$386,3,FALSE)</f>
        <v>16.78</v>
      </c>
      <c r="X52" s="20">
        <f>VLOOKUP($B52&amp;X$2,'[2]plate 1 raw'!$C$3:$E$386,3,FALSE)</f>
        <v>16.86</v>
      </c>
      <c r="Y52" s="20">
        <f>VLOOKUP($B52&amp;Y$2,'[2]plate 1 raw'!$C$3:$E$386,3,FALSE)</f>
        <v>16.670000000000002</v>
      </c>
      <c r="Z52" s="29"/>
    </row>
    <row r="53" spans="1:44" ht="15" thickBot="1" x14ac:dyDescent="0.4">
      <c r="B53" s="17" t="s">
        <v>319</v>
      </c>
      <c r="C53" s="31">
        <f>VLOOKUP($B53&amp;C$2,'[2]plate 1 raw'!$C$3:$E$386,3,FALSE)</f>
        <v>19.62</v>
      </c>
      <c r="D53" s="32">
        <f>VLOOKUP($B53&amp;D$2,'[2]plate 1 raw'!$C$3:$E$386,3,FALSE)</f>
        <v>20.79</v>
      </c>
      <c r="E53" s="32">
        <f>VLOOKUP($B53&amp;E$2,'[2]plate 1 raw'!$C$3:$E$386,3,FALSE)</f>
        <v>20.82</v>
      </c>
      <c r="F53" s="32">
        <f>VLOOKUP($B53&amp;F$2,'[2]plate 1 raw'!$C$3:$E$386,3,FALSE)</f>
        <v>20.88</v>
      </c>
      <c r="G53" s="31">
        <f>VLOOKUP($B53&amp;G$2,'[2]plate 1 raw'!$C$3:$E$386,3,FALSE)</f>
        <v>22.96</v>
      </c>
      <c r="H53" s="32">
        <f>VLOOKUP($B53&amp;H$2,'[2]plate 1 raw'!$C$3:$E$386,3,FALSE)</f>
        <v>23.27</v>
      </c>
      <c r="I53" s="32">
        <f>VLOOKUP($B53&amp;I$2,'[2]plate 1 raw'!$C$3:$E$386,3,FALSE)</f>
        <v>23.19</v>
      </c>
      <c r="J53" s="33">
        <f>VLOOKUP($B53&amp;J$2,'[2]plate 1 raw'!$C$3:$E$386,3,FALSE)</f>
        <v>21.44</v>
      </c>
      <c r="K53" s="32">
        <f>VLOOKUP($B53&amp;K$2,'[2]plate 1 raw'!$C$3:$E$386,3,FALSE)</f>
        <v>21.96</v>
      </c>
      <c r="L53" s="32">
        <f>VLOOKUP($B53&amp;L$2,'[2]plate 1 raw'!$C$3:$E$386,3,FALSE)</f>
        <v>22.32</v>
      </c>
      <c r="M53" s="32"/>
      <c r="N53" s="32"/>
      <c r="O53" s="31"/>
      <c r="P53" s="34">
        <f>VLOOKUP($B53&amp;P$2,'[2]plate 1 raw'!$C$3:$E$386,3,FALSE)</f>
        <v>25.9</v>
      </c>
      <c r="Q53" s="34">
        <f>VLOOKUP($B53&amp;Q$2,'[2]plate 1 raw'!$C$3:$E$386,3,FALSE)</f>
        <v>25.83</v>
      </c>
      <c r="R53" s="35">
        <f>VLOOKUP($B53&amp;R$2,'[2]plate 1 raw'!$C$3:$E$386,3,FALSE)</f>
        <v>25.98</v>
      </c>
      <c r="S53" s="34">
        <f>VLOOKUP($B53&amp;S$2,'[2]plate 1 raw'!$C$3:$E$386,3,FALSE)</f>
        <v>22.76</v>
      </c>
      <c r="T53" s="34">
        <f>VLOOKUP($B53&amp;T$2,'[2]plate 1 raw'!$C$3:$E$386,3,FALSE)</f>
        <v>23.91</v>
      </c>
      <c r="U53" s="34">
        <f>VLOOKUP($B53&amp;U$2,'[2]plate 1 raw'!$C$3:$E$386,3,FALSE)</f>
        <v>24.14</v>
      </c>
      <c r="V53" s="34"/>
      <c r="W53" s="36">
        <f>VLOOKUP($B53&amp;W$2,'[2]plate 1 raw'!$C$3:$E$386,3,FALSE)</f>
        <v>16.899999999999999</v>
      </c>
      <c r="X53" s="34">
        <f>VLOOKUP($B53&amp;X$2,'[2]plate 1 raw'!$C$3:$E$386,3,FALSE)</f>
        <v>16.95</v>
      </c>
      <c r="Y53" s="34">
        <f>VLOOKUP($B53&amp;Y$2,'[2]plate 1 raw'!$C$3:$E$386,3,FALSE)</f>
        <v>17.07</v>
      </c>
      <c r="Z53" s="35">
        <f>VLOOKUP($B53&amp;Z$2,'[2]plate 1 raw'!$C$3:$E$386,3,FALSE)</f>
        <v>16.96</v>
      </c>
    </row>
    <row r="54" spans="1:44" x14ac:dyDescent="0.35">
      <c r="B54" s="17" t="s">
        <v>320</v>
      </c>
      <c r="C54" s="19">
        <f>VLOOKUP($B54&amp;C$2,'[2]plate 1 raw'!$C$3:$E$386,3,FALSE)</f>
        <v>0</v>
      </c>
      <c r="D54" s="19">
        <f>VLOOKUP($B54&amp;D$2,'[2]plate 1 raw'!$C$3:$E$386,3,FALSE)</f>
        <v>0</v>
      </c>
      <c r="E54" s="19">
        <f>VLOOKUP($B54&amp;E$2,'[2]plate 1 raw'!$C$3:$E$386,3,FALSE)</f>
        <v>0</v>
      </c>
      <c r="F54" s="19">
        <f>VLOOKUP($B54&amp;F$2,'[2]plate 1 raw'!$C$3:$E$386,3,FALSE)</f>
        <v>0</v>
      </c>
      <c r="G54" s="19">
        <f>VLOOKUP($B54&amp;G$2,'[2]plate 1 raw'!$C$3:$E$386,3,FALSE)</f>
        <v>0</v>
      </c>
      <c r="H54" s="19">
        <f>VLOOKUP($B54&amp;H$2,'[2]plate 1 raw'!$C$3:$E$386,3,FALSE)</f>
        <v>0</v>
      </c>
      <c r="I54" s="19">
        <f>VLOOKUP($B54&amp;I$2,'[2]plate 1 raw'!$C$3:$E$386,3,FALSE)</f>
        <v>0</v>
      </c>
      <c r="J54" s="19">
        <f>VLOOKUP($B54&amp;J$2,'[2]plate 1 raw'!$C$3:$E$386,3,FALSE)</f>
        <v>0</v>
      </c>
      <c r="K54" s="19"/>
      <c r="L54" s="19">
        <f>VLOOKUP($B54&amp;L$2,'[2]plate 1 raw'!$C$3:$E$386,3,FALSE)</f>
        <v>0</v>
      </c>
      <c r="M54" s="19">
        <f>VLOOKUP($B54&amp;M$2,'[2]plate 1 raw'!$C$3:$E$386,3,FALSE)</f>
        <v>0</v>
      </c>
      <c r="N54" s="19">
        <f>VLOOKUP($B54&amp;N$2,'[2]plate 1 raw'!$C$3:$E$386,3,FALSE)</f>
        <v>0</v>
      </c>
      <c r="O54" s="19">
        <f>VLOOKUP($B54&amp;O$2,'[2]plate 1 raw'!$C$3:$E$386,3,FALSE)</f>
        <v>0</v>
      </c>
      <c r="P54" s="20">
        <f>VLOOKUP($B54&amp;P$2,'[2]plate 1 raw'!$C$3:$E$386,3,FALSE)</f>
        <v>0</v>
      </c>
      <c r="Q54" s="20">
        <f>VLOOKUP($B54&amp;Q$2,'[2]plate 1 raw'!$C$3:$E$386,3,FALSE)</f>
        <v>0</v>
      </c>
      <c r="R54" s="20">
        <f>VLOOKUP($B54&amp;R$2,'[2]plate 1 raw'!$C$3:$E$386,3,FALSE)</f>
        <v>0</v>
      </c>
      <c r="S54" s="20">
        <f>VLOOKUP($B54&amp;S$2,'[2]plate 1 raw'!$C$3:$E$386,3,FALSE)</f>
        <v>0</v>
      </c>
      <c r="T54" s="20">
        <f>VLOOKUP($B54&amp;T$2,'[2]plate 1 raw'!$C$3:$E$386,3,FALSE)</f>
        <v>0</v>
      </c>
      <c r="U54" s="20">
        <f>VLOOKUP($B54&amp;U$2,'[2]plate 1 raw'!$C$3:$E$386,3,FALSE)</f>
        <v>0</v>
      </c>
      <c r="V54" s="20">
        <f>VLOOKUP($B54&amp;V$2,'[2]plate 1 raw'!$C$3:$E$386,3,FALSE)</f>
        <v>0</v>
      </c>
      <c r="W54" s="20">
        <f>VLOOKUP($B54&amp;W$2,'[2]plate 1 raw'!$C$3:$E$386,3,FALSE)</f>
        <v>0</v>
      </c>
      <c r="X54" s="20">
        <f>VLOOKUP($B54&amp;X$2,'[2]plate 1 raw'!$C$3:$E$386,3,FALSE)</f>
        <v>0</v>
      </c>
      <c r="Y54" s="20">
        <f>VLOOKUP($B54&amp;Y$2,'[2]plate 1 raw'!$C$3:$E$386,3,FALSE)</f>
        <v>0</v>
      </c>
      <c r="Z54" s="20">
        <f>VLOOKUP($B54&amp;Z$2,'[2]plate 1 raw'!$C$3:$E$386,3,FALSE)</f>
        <v>0</v>
      </c>
    </row>
    <row r="55" spans="1:44" x14ac:dyDescent="0.35">
      <c r="B55" s="17" t="s">
        <v>321</v>
      </c>
      <c r="C55" s="19">
        <f>VLOOKUP($B55&amp;C$2,'[2]plate 1 raw'!$C$3:$E$386,3,FALSE)</f>
        <v>0</v>
      </c>
      <c r="D55" s="19">
        <f>VLOOKUP($B55&amp;D$2,'[2]plate 1 raw'!$C$3:$E$386,3,FALSE)</f>
        <v>0</v>
      </c>
      <c r="E55" s="19">
        <f>VLOOKUP($B55&amp;E$2,'[2]plate 1 raw'!$C$3:$E$386,3,FALSE)</f>
        <v>0</v>
      </c>
      <c r="F55" s="19">
        <f>VLOOKUP($B55&amp;F$2,'[2]plate 1 raw'!$C$3:$E$386,3,FALSE)</f>
        <v>0</v>
      </c>
      <c r="G55" s="19">
        <f>VLOOKUP($B55&amp;G$2,'[2]plate 1 raw'!$C$3:$E$386,3,FALSE)</f>
        <v>0</v>
      </c>
      <c r="H55" s="19">
        <f>VLOOKUP($B55&amp;H$2,'[2]plate 1 raw'!$C$3:$E$386,3,FALSE)</f>
        <v>0</v>
      </c>
      <c r="I55" s="19">
        <f>VLOOKUP($B55&amp;I$2,'[2]plate 1 raw'!$C$3:$E$386,3,FALSE)</f>
        <v>0</v>
      </c>
      <c r="J55" s="19">
        <f>VLOOKUP($B55&amp;J$2,'[2]plate 1 raw'!$C$3:$E$386,3,FALSE)</f>
        <v>0</v>
      </c>
      <c r="K55" s="19">
        <f>VLOOKUP($B55&amp;K$2,'[2]plate 1 raw'!$C$3:$E$386,3,FALSE)</f>
        <v>0</v>
      </c>
      <c r="L55" s="19">
        <f>VLOOKUP($B55&amp;L$2,'[2]plate 1 raw'!$C$3:$E$386,3,FALSE)</f>
        <v>0</v>
      </c>
      <c r="M55" s="19"/>
      <c r="N55" s="19"/>
      <c r="O55" s="19">
        <f>VLOOKUP($B55&amp;O$2,'[2]plate 1 raw'!$C$3:$E$386,3,FALSE)</f>
        <v>0</v>
      </c>
      <c r="P55" s="20">
        <f>VLOOKUP($B55&amp;P$2,'[2]plate 1 raw'!$C$3:$E$386,3,FALSE)</f>
        <v>0</v>
      </c>
      <c r="Q55" s="20">
        <f>VLOOKUP($B55&amp;Q$2,'[2]plate 1 raw'!$C$3:$E$386,3,FALSE)</f>
        <v>0</v>
      </c>
      <c r="R55" s="20">
        <f>VLOOKUP($B55&amp;R$2,'[2]plate 1 raw'!$C$3:$E$386,3,FALSE)</f>
        <v>0</v>
      </c>
      <c r="S55" s="20">
        <f>VLOOKUP($B55&amp;S$2,'[2]plate 1 raw'!$C$3:$E$386,3,FALSE)</f>
        <v>0</v>
      </c>
      <c r="T55" s="20">
        <f>VLOOKUP($B55&amp;T$2,'[2]plate 1 raw'!$C$3:$E$386,3,FALSE)</f>
        <v>0</v>
      </c>
      <c r="U55" s="20">
        <f>VLOOKUP($B55&amp;U$2,'[2]plate 1 raw'!$C$3:$E$386,3,FALSE)</f>
        <v>0</v>
      </c>
      <c r="V55" s="20">
        <f>VLOOKUP($B55&amp;V$2,'[2]plate 1 raw'!$C$3:$E$386,3,FALSE)</f>
        <v>0</v>
      </c>
      <c r="W55" s="20">
        <f>VLOOKUP($B55&amp;W$2,'[2]plate 1 raw'!$C$3:$E$386,3,FALSE)</f>
        <v>0</v>
      </c>
      <c r="X55" s="20">
        <f>VLOOKUP($B55&amp;X$2,'[2]plate 1 raw'!$C$3:$E$386,3,FALSE)</f>
        <v>0</v>
      </c>
      <c r="Y55" s="20">
        <f>VLOOKUP($B55&amp;Y$2,'[2]plate 1 raw'!$C$3:$E$386,3,FALSE)</f>
        <v>0</v>
      </c>
      <c r="Z55" s="20">
        <f>VLOOKUP($B55&amp;Z$2,'[2]plate 1 raw'!$C$3:$E$386,3,FALSE)</f>
        <v>0</v>
      </c>
    </row>
    <row r="56" spans="1:44" x14ac:dyDescent="0.35">
      <c r="B56" s="17" t="s">
        <v>322</v>
      </c>
      <c r="C56" s="19"/>
      <c r="D56" s="19"/>
      <c r="E56" s="19"/>
      <c r="F56" s="19"/>
      <c r="G56" s="19">
        <f>VLOOKUP($B56&amp;G$2,'[2]plate 1 raw'!$C$3:$E$386,3,FALSE)</f>
        <v>0</v>
      </c>
      <c r="H56" s="19">
        <f>VLOOKUP($B56&amp;H$2,'[2]plate 1 raw'!$C$3:$E$386,3,FALSE)</f>
        <v>0</v>
      </c>
      <c r="I56" s="19">
        <f>VLOOKUP($B56&amp;I$2,'[2]plate 1 raw'!$C$3:$E$386,3,FALSE)</f>
        <v>0</v>
      </c>
      <c r="J56" s="19">
        <f>VLOOKUP($B56&amp;J$2,'[2]plate 1 raw'!$C$3:$E$386,3,FALSE)</f>
        <v>0</v>
      </c>
      <c r="K56" s="19">
        <f>VLOOKUP($B56&amp;K$2,'[2]plate 1 raw'!$C$3:$E$386,3,FALSE)</f>
        <v>0</v>
      </c>
      <c r="L56" s="19">
        <f>VLOOKUP($B56&amp;L$2,'[2]plate 1 raw'!$C$3:$E$386,3,FALSE)</f>
        <v>0</v>
      </c>
      <c r="M56" s="19">
        <f>VLOOKUP($B56&amp;M$2,'[2]plate 1 raw'!$C$3:$E$386,3,FALSE)</f>
        <v>0</v>
      </c>
      <c r="N56" s="19">
        <f>VLOOKUP($B56&amp;N$2,'[2]plate 1 raw'!$C$3:$E$386,3,FALSE)</f>
        <v>0</v>
      </c>
      <c r="O56" s="19">
        <f>VLOOKUP($B56&amp;O$2,'[2]plate 1 raw'!$C$3:$E$386,3,FALSE)</f>
        <v>0</v>
      </c>
      <c r="P56" s="20">
        <f>VLOOKUP($B56&amp;P$2,'[2]plate 1 raw'!$C$3:$E$386,3,FALSE)</f>
        <v>0</v>
      </c>
      <c r="Q56" s="20">
        <f>VLOOKUP($B56&amp;Q$2,'[2]plate 1 raw'!$C$3:$E$386,3,FALSE)</f>
        <v>0</v>
      </c>
      <c r="R56" s="20">
        <f>VLOOKUP($B56&amp;R$2,'[2]plate 1 raw'!$C$3:$E$386,3,FALSE)</f>
        <v>0</v>
      </c>
      <c r="S56" s="20">
        <f>VLOOKUP($B56&amp;S$2,'[2]plate 1 raw'!$C$3:$E$386,3,FALSE)</f>
        <v>0</v>
      </c>
      <c r="T56" s="20">
        <f>VLOOKUP($B56&amp;T$2,'[2]plate 1 raw'!$C$3:$E$386,3,FALSE)</f>
        <v>0</v>
      </c>
      <c r="U56" s="20">
        <f>VLOOKUP($B56&amp;U$2,'[2]plate 1 raw'!$C$3:$E$386,3,FALSE)</f>
        <v>0</v>
      </c>
      <c r="V56" s="20">
        <f>VLOOKUP($B56&amp;V$2,'[2]plate 1 raw'!$C$3:$E$386,3,FALSE)</f>
        <v>0</v>
      </c>
      <c r="W56" s="20">
        <f>VLOOKUP($B56&amp;W$2,'[2]plate 1 raw'!$C$3:$E$386,3,FALSE)</f>
        <v>0</v>
      </c>
      <c r="X56" s="20">
        <f>VLOOKUP($B56&amp;X$2,'[2]plate 1 raw'!$C$3:$E$386,3,FALSE)</f>
        <v>0</v>
      </c>
      <c r="Y56" s="20">
        <f>VLOOKUP($B56&amp;Y$2,'[2]plate 1 raw'!$C$3:$E$386,3,FALSE)</f>
        <v>0</v>
      </c>
      <c r="Z56" s="20">
        <f>VLOOKUP($B56&amp;Z$2,'[2]plate 1 raw'!$C$3:$E$386,3,FALSE)</f>
        <v>0</v>
      </c>
      <c r="AB56" s="17"/>
      <c r="AC56" s="17"/>
      <c r="AD56" s="17"/>
      <c r="AE56" s="17"/>
      <c r="AF56" s="17"/>
      <c r="AG56" s="17"/>
      <c r="AH56" s="17"/>
    </row>
    <row r="57" spans="1:44" x14ac:dyDescent="0.35">
      <c r="P57" s="9"/>
      <c r="Q57" s="9"/>
      <c r="R57" s="9"/>
      <c r="S57" s="9"/>
      <c r="T57" s="37"/>
      <c r="U57" s="9"/>
      <c r="V57" s="9"/>
      <c r="W57" s="9"/>
      <c r="X57" s="9"/>
      <c r="Y57" s="9"/>
      <c r="Z57" s="9"/>
    </row>
    <row r="58" spans="1:44" x14ac:dyDescent="0.35">
      <c r="B58" s="38"/>
      <c r="C58" s="38"/>
      <c r="D58" s="17"/>
      <c r="P58" s="39"/>
      <c r="Q58" s="40"/>
      <c r="T58" s="40"/>
      <c r="U58" s="40"/>
      <c r="V58" s="40"/>
      <c r="W58" s="40"/>
      <c r="X58" s="40"/>
      <c r="Y58" s="40"/>
      <c r="Z58" s="40"/>
    </row>
    <row r="59" spans="1:44" x14ac:dyDescent="0.35">
      <c r="B59" s="17"/>
      <c r="C59" s="17"/>
      <c r="D59" s="17"/>
      <c r="J59" t="s">
        <v>323</v>
      </c>
      <c r="P59" s="41" t="s">
        <v>324</v>
      </c>
      <c r="U59" s="38"/>
      <c r="V59" s="38"/>
      <c r="W59" s="38"/>
      <c r="X59" s="17"/>
      <c r="Y59" s="17"/>
      <c r="Z59" s="18"/>
      <c r="AA59" s="17"/>
      <c r="AC59" s="17"/>
      <c r="AD59" s="17"/>
      <c r="AE59" s="17"/>
      <c r="AF59" s="38"/>
      <c r="AG59" s="38"/>
      <c r="AH59" s="38"/>
      <c r="AI59" s="17"/>
      <c r="AJ59" s="38"/>
      <c r="AM59" s="17"/>
      <c r="AO59" s="17"/>
      <c r="AP59" s="17"/>
      <c r="AQ59" s="17"/>
      <c r="AR59" s="38"/>
    </row>
    <row r="60" spans="1:44" x14ac:dyDescent="0.35">
      <c r="A60" s="17"/>
      <c r="C60" t="s">
        <v>334</v>
      </c>
      <c r="D60" t="s">
        <v>141</v>
      </c>
      <c r="E60" t="s">
        <v>141</v>
      </c>
      <c r="F60" t="s">
        <v>128</v>
      </c>
      <c r="G60" t="s">
        <v>335</v>
      </c>
      <c r="H60" t="s">
        <v>101</v>
      </c>
      <c r="J60" t="s">
        <v>334</v>
      </c>
      <c r="K60" t="s">
        <v>141</v>
      </c>
      <c r="L60" t="s">
        <v>141</v>
      </c>
      <c r="M60" t="s">
        <v>128</v>
      </c>
      <c r="N60" t="s">
        <v>335</v>
      </c>
      <c r="P60" t="s">
        <v>334</v>
      </c>
      <c r="Q60" t="s">
        <v>141</v>
      </c>
      <c r="R60" t="s">
        <v>141</v>
      </c>
      <c r="S60" t="s">
        <v>128</v>
      </c>
      <c r="T60" t="s">
        <v>335</v>
      </c>
      <c r="V60" t="s">
        <v>334</v>
      </c>
      <c r="AA60" t="s">
        <v>141</v>
      </c>
      <c r="AF60" t="s">
        <v>141</v>
      </c>
      <c r="AK60" t="s">
        <v>128</v>
      </c>
      <c r="AO60" t="s">
        <v>335</v>
      </c>
    </row>
    <row r="61" spans="1:44" x14ac:dyDescent="0.35">
      <c r="A61" s="17" t="s">
        <v>169</v>
      </c>
      <c r="B61" t="s">
        <v>326</v>
      </c>
      <c r="C61">
        <f>AVERAGE(C42:F42)</f>
        <v>20.675000000000001</v>
      </c>
      <c r="D61">
        <f>AVERAGE(G42:J42)</f>
        <v>23.650000000000002</v>
      </c>
      <c r="E61">
        <f>AVERAGE(K42:N42)</f>
        <v>22.56</v>
      </c>
      <c r="F61">
        <f>AVERAGE(O42:R42)</f>
        <v>26.36</v>
      </c>
      <c r="G61">
        <f>AVERAGE(S42:V42)</f>
        <v>24.495000000000001</v>
      </c>
      <c r="H61">
        <f>AVERAGE(W42:Z42)</f>
        <v>17.192499999999999</v>
      </c>
      <c r="J61">
        <f>C61-$H61</f>
        <v>3.4825000000000017</v>
      </c>
      <c r="K61">
        <f>D61-$H61</f>
        <v>6.4575000000000031</v>
      </c>
      <c r="L61">
        <f>E61-$H61</f>
        <v>5.3674999999999997</v>
      </c>
      <c r="M61">
        <f>F61-H61</f>
        <v>9.1675000000000004</v>
      </c>
      <c r="N61">
        <f>G61-H61</f>
        <v>7.302500000000002</v>
      </c>
      <c r="P61">
        <f>1/2^J61</f>
        <v>8.9467034040163346E-2</v>
      </c>
      <c r="Q61">
        <f t="shared" ref="Q61:T72" si="17">1/2^K61</f>
        <v>1.1378861281065734E-2</v>
      </c>
      <c r="R61">
        <f t="shared" si="17"/>
        <v>2.4222641315678865E-2</v>
      </c>
      <c r="S61">
        <f>1/2^M61</f>
        <v>1.7390317645627209E-3</v>
      </c>
      <c r="T61">
        <f>1/2^N61</f>
        <v>6.3347350705819823E-3</v>
      </c>
      <c r="V61" s="17" t="s">
        <v>169</v>
      </c>
      <c r="W61" t="s">
        <v>150</v>
      </c>
      <c r="X61" t="s">
        <v>327</v>
      </c>
      <c r="AA61" s="17" t="s">
        <v>169</v>
      </c>
      <c r="AB61" t="s">
        <v>150</v>
      </c>
      <c r="AC61" t="s">
        <v>327</v>
      </c>
      <c r="AF61" s="17" t="s">
        <v>169</v>
      </c>
      <c r="AG61" t="s">
        <v>150</v>
      </c>
      <c r="AH61" t="s">
        <v>327</v>
      </c>
      <c r="AK61" s="17" t="s">
        <v>169</v>
      </c>
      <c r="AL61" t="s">
        <v>150</v>
      </c>
      <c r="AM61" t="s">
        <v>327</v>
      </c>
      <c r="AO61" s="17" t="s">
        <v>169</v>
      </c>
      <c r="AP61" t="s">
        <v>150</v>
      </c>
      <c r="AQ61" t="s">
        <v>327</v>
      </c>
    </row>
    <row r="62" spans="1:44" x14ac:dyDescent="0.35">
      <c r="B62" t="s">
        <v>328</v>
      </c>
      <c r="C62">
        <f t="shared" ref="C62:C72" si="18">AVERAGE(C43:F43)</f>
        <v>20.89</v>
      </c>
      <c r="D62">
        <f t="shared" ref="D62:D72" si="19">AVERAGE(G43:J43)</f>
        <v>23.51</v>
      </c>
      <c r="E62">
        <f t="shared" ref="E62:E72" si="20">AVERAGE(K43:N43)</f>
        <v>22.64</v>
      </c>
      <c r="F62">
        <f t="shared" ref="F62:F72" si="21">AVERAGE(O43:R43)</f>
        <v>26.137499999999999</v>
      </c>
      <c r="G62">
        <f t="shared" ref="G62:G72" si="22">AVERAGE(S43:V43)</f>
        <v>24.142499999999998</v>
      </c>
      <c r="H62">
        <f t="shared" ref="H62:H72" si="23">AVERAGE(W43:Z43)</f>
        <v>17.057499999999997</v>
      </c>
      <c r="J62">
        <f t="shared" ref="J62:L72" si="24">C62-$H62</f>
        <v>3.8325000000000031</v>
      </c>
      <c r="K62">
        <f t="shared" si="24"/>
        <v>6.4525000000000041</v>
      </c>
      <c r="L62">
        <f t="shared" si="24"/>
        <v>5.5825000000000031</v>
      </c>
      <c r="M62">
        <f t="shared" ref="M62:M72" si="25">F62-H62</f>
        <v>9.0800000000000018</v>
      </c>
      <c r="N62">
        <f t="shared" ref="N62:N72" si="26">G62-H62</f>
        <v>7.0850000000000009</v>
      </c>
      <c r="P62">
        <f t="shared" ref="P62:P72" si="27">1/2^J62</f>
        <v>7.019441219389938E-2</v>
      </c>
      <c r="Q62">
        <f t="shared" si="17"/>
        <v>1.1418365825758101E-2</v>
      </c>
      <c r="R62">
        <f t="shared" si="17"/>
        <v>2.0868923603604726E-2</v>
      </c>
      <c r="S62">
        <f t="shared" si="17"/>
        <v>1.8477688412609273E-3</v>
      </c>
      <c r="T62">
        <f t="shared" si="17"/>
        <v>7.365504186861241E-3</v>
      </c>
      <c r="V62">
        <v>8.9467034040163346E-2</v>
      </c>
      <c r="W62">
        <v>0.11265630782635391</v>
      </c>
      <c r="X62">
        <v>7.7124515601504268E-2</v>
      </c>
      <c r="AA62">
        <v>1.1378861281065734E-2</v>
      </c>
      <c r="AB62">
        <v>1.1577760272737957E-2</v>
      </c>
      <c r="AC62">
        <v>1.2809281224847943E-2</v>
      </c>
      <c r="AF62">
        <v>2.4222641315678865E-2</v>
      </c>
      <c r="AG62">
        <v>2.1906457275959159E-2</v>
      </c>
      <c r="AH62">
        <v>2.7696228321254512E-2</v>
      </c>
      <c r="AK62">
        <v>1.7390317645627209E-3</v>
      </c>
      <c r="AL62">
        <v>1.041226752359869E-3</v>
      </c>
      <c r="AM62">
        <v>2.0549704066420206E-3</v>
      </c>
      <c r="AO62">
        <v>6.3347350705819823E-3</v>
      </c>
      <c r="AP62">
        <v>6.0347093357779498E-3</v>
      </c>
      <c r="AQ62">
        <v>7.3315468489932971E-3</v>
      </c>
    </row>
    <row r="63" spans="1:44" x14ac:dyDescent="0.35">
      <c r="B63" t="s">
        <v>329</v>
      </c>
      <c r="C63">
        <f t="shared" si="18"/>
        <v>20.5425</v>
      </c>
      <c r="D63">
        <f t="shared" si="19"/>
        <v>23.2575</v>
      </c>
      <c r="E63">
        <f t="shared" si="20"/>
        <v>22.192500000000003</v>
      </c>
      <c r="F63">
        <f t="shared" si="21"/>
        <v>25.88</v>
      </c>
      <c r="G63">
        <f t="shared" si="22"/>
        <v>23.864999999999998</v>
      </c>
      <c r="H63">
        <f t="shared" si="23"/>
        <v>16.835000000000001</v>
      </c>
      <c r="J63">
        <f t="shared" si="24"/>
        <v>3.7074999999999996</v>
      </c>
      <c r="K63">
        <f t="shared" si="24"/>
        <v>6.4224999999999994</v>
      </c>
      <c r="L63">
        <f t="shared" si="24"/>
        <v>5.3575000000000017</v>
      </c>
      <c r="M63">
        <f t="shared" si="25"/>
        <v>9.0449999999999982</v>
      </c>
      <c r="N63">
        <f t="shared" si="26"/>
        <v>7.0299999999999976</v>
      </c>
      <c r="P63">
        <f t="shared" si="27"/>
        <v>7.6547549287339922E-2</v>
      </c>
      <c r="Q63">
        <f t="shared" si="17"/>
        <v>1.1658289963859689E-2</v>
      </c>
      <c r="R63">
        <f t="shared" si="17"/>
        <v>2.439112310985599E-2</v>
      </c>
      <c r="S63">
        <f t="shared" si="17"/>
        <v>1.893144173701301E-3</v>
      </c>
      <c r="T63">
        <f t="shared" si="17"/>
        <v>7.6517210748978824E-3</v>
      </c>
      <c r="V63">
        <v>7.019441219389938E-2</v>
      </c>
      <c r="W63">
        <v>9.4677581693691212E-2</v>
      </c>
      <c r="X63">
        <v>6.5154110052570199E-2</v>
      </c>
      <c r="AA63">
        <v>1.1418365825758101E-2</v>
      </c>
      <c r="AB63">
        <v>9.4476200862779764E-3</v>
      </c>
      <c r="AC63">
        <v>1.1477879947486783E-2</v>
      </c>
      <c r="AF63">
        <v>2.0868923603604726E-2</v>
      </c>
      <c r="AG63">
        <v>1.7357063088794096E-2</v>
      </c>
      <c r="AH63">
        <v>2.141848132780784E-2</v>
      </c>
      <c r="AK63">
        <v>1.8477688412609273E-3</v>
      </c>
      <c r="AL63">
        <v>1.0316481047863203E-3</v>
      </c>
      <c r="AM63">
        <v>1.7633077433343522E-3</v>
      </c>
      <c r="AO63">
        <v>7.365504186861241E-3</v>
      </c>
      <c r="AP63">
        <v>5.0804312029822107E-3</v>
      </c>
      <c r="AQ63">
        <v>7.126947439414031E-3</v>
      </c>
    </row>
    <row r="64" spans="1:44" x14ac:dyDescent="0.35">
      <c r="B64" t="s">
        <v>330</v>
      </c>
      <c r="C64">
        <f t="shared" si="18"/>
        <v>20.362499999999997</v>
      </c>
      <c r="D64">
        <f t="shared" si="19"/>
        <v>23.287500000000001</v>
      </c>
      <c r="E64">
        <f t="shared" si="20"/>
        <v>22.203333333333333</v>
      </c>
      <c r="F64">
        <f t="shared" si="21"/>
        <v>25.807500000000001</v>
      </c>
      <c r="G64">
        <f t="shared" si="22"/>
        <v>23.87</v>
      </c>
      <c r="H64">
        <f t="shared" si="23"/>
        <v>16.5425</v>
      </c>
      <c r="J64">
        <f t="shared" si="24"/>
        <v>3.8199999999999967</v>
      </c>
      <c r="K64">
        <f t="shared" si="24"/>
        <v>6.745000000000001</v>
      </c>
      <c r="L64">
        <f t="shared" si="24"/>
        <v>5.6608333333333327</v>
      </c>
      <c r="M64">
        <f>F64-H64</f>
        <v>9.2650000000000006</v>
      </c>
      <c r="N64">
        <f t="shared" si="26"/>
        <v>7.3275000000000006</v>
      </c>
      <c r="P64">
        <f t="shared" si="27"/>
        <v>7.0805242830987575E-2</v>
      </c>
      <c r="Q64">
        <f t="shared" si="17"/>
        <v>9.3229354924353226E-3</v>
      </c>
      <c r="R64">
        <f t="shared" si="17"/>
        <v>1.9766026178273544E-2</v>
      </c>
      <c r="S64">
        <f t="shared" si="17"/>
        <v>1.6253881537334456E-3</v>
      </c>
      <c r="T64">
        <f t="shared" si="17"/>
        <v>6.2259081136949819E-3</v>
      </c>
      <c r="V64">
        <v>7.6547549287339922E-2</v>
      </c>
      <c r="W64">
        <v>0.10354525393682737</v>
      </c>
      <c r="X64">
        <v>7.4712839314027016E-2</v>
      </c>
      <c r="AA64">
        <v>1.1658289963859689E-2</v>
      </c>
      <c r="AB64">
        <v>1.1048543456039837E-2</v>
      </c>
      <c r="AC64">
        <v>1.3291674389857117E-2</v>
      </c>
      <c r="AF64">
        <v>2.439112310985599E-2</v>
      </c>
      <c r="AG64">
        <v>2.1344379011787474E-2</v>
      </c>
      <c r="AH64">
        <v>2.822922502472441E-2</v>
      </c>
      <c r="AK64">
        <v>1.893144173701301E-3</v>
      </c>
      <c r="AL64">
        <v>1.2022894661571492E-3</v>
      </c>
      <c r="AM64">
        <v>2.1298979153618323E-3</v>
      </c>
      <c r="AO64">
        <v>7.6517210748978824E-3</v>
      </c>
      <c r="AP64">
        <v>5.5820083583636611E-3</v>
      </c>
      <c r="AQ64">
        <v>7.1269474394140501E-3</v>
      </c>
    </row>
    <row r="65" spans="1:43" x14ac:dyDescent="0.35">
      <c r="A65" t="s">
        <v>150</v>
      </c>
      <c r="B65" t="s">
        <v>326</v>
      </c>
      <c r="C65">
        <f t="shared" si="18"/>
        <v>19.914999999999999</v>
      </c>
      <c r="D65">
        <f t="shared" si="19"/>
        <v>23.197500000000002</v>
      </c>
      <c r="E65">
        <f t="shared" si="20"/>
        <v>22.2775</v>
      </c>
      <c r="F65">
        <f t="shared" si="21"/>
        <v>26.672499999999999</v>
      </c>
      <c r="G65">
        <f t="shared" si="22"/>
        <v>24.137499999999999</v>
      </c>
      <c r="H65">
        <f t="shared" si="23"/>
        <v>16.765000000000001</v>
      </c>
      <c r="J65">
        <f t="shared" si="24"/>
        <v>3.1499999999999986</v>
      </c>
      <c r="K65">
        <f>D65-$H65</f>
        <v>6.432500000000001</v>
      </c>
      <c r="L65">
        <f t="shared" si="24"/>
        <v>5.5124999999999993</v>
      </c>
      <c r="M65">
        <f t="shared" si="25"/>
        <v>9.9074999999999989</v>
      </c>
      <c r="N65">
        <f t="shared" si="26"/>
        <v>7.3724999999999987</v>
      </c>
      <c r="P65">
        <f t="shared" si="27"/>
        <v>0.11265630782635391</v>
      </c>
      <c r="Q65">
        <f t="shared" si="17"/>
        <v>1.1577760272737957E-2</v>
      </c>
      <c r="R65">
        <f t="shared" si="17"/>
        <v>2.1906457275959159E-2</v>
      </c>
      <c r="S65">
        <f>1/2^M65</f>
        <v>1.041226752359869E-3</v>
      </c>
      <c r="T65">
        <f t="shared" si="17"/>
        <v>6.0347093357779498E-3</v>
      </c>
      <c r="V65">
        <v>7.0805242830987575E-2</v>
      </c>
      <c r="W65">
        <v>8.993334875067617E-2</v>
      </c>
      <c r="X65">
        <v>8.4934823850840988E-2</v>
      </c>
      <c r="AA65">
        <v>9.3229354924353226E-3</v>
      </c>
      <c r="AB65">
        <v>9.115263013532637E-3</v>
      </c>
      <c r="AC65">
        <v>1.8645870984870645E-2</v>
      </c>
      <c r="AF65">
        <v>1.9766026178273544E-2</v>
      </c>
      <c r="AG65">
        <v>1.8971795068672581E-2</v>
      </c>
      <c r="AH65">
        <v>2.777633378645529E-2</v>
      </c>
      <c r="AK65">
        <v>1.6253881537334456E-3</v>
      </c>
      <c r="AL65">
        <v>9.7318385041784093E-4</v>
      </c>
      <c r="AM65">
        <v>2.0454963336340374E-3</v>
      </c>
      <c r="AO65">
        <v>6.2259081136949819E-3</v>
      </c>
      <c r="AP65">
        <v>5.1010147933160908E-3</v>
      </c>
      <c r="AQ65">
        <v>1.0073205534684193E-2</v>
      </c>
    </row>
    <row r="66" spans="1:43" x14ac:dyDescent="0.35">
      <c r="B66" t="s">
        <v>328</v>
      </c>
      <c r="C66">
        <f t="shared" si="18"/>
        <v>19.977500000000003</v>
      </c>
      <c r="D66">
        <f t="shared" si="19"/>
        <v>23.302499999999998</v>
      </c>
      <c r="E66">
        <f t="shared" si="20"/>
        <v>22.424999999999997</v>
      </c>
      <c r="F66">
        <f t="shared" si="21"/>
        <v>26.497500000000002</v>
      </c>
      <c r="G66">
        <f t="shared" si="22"/>
        <v>24.197499999999998</v>
      </c>
      <c r="H66">
        <f t="shared" si="23"/>
        <v>16.576666666666668</v>
      </c>
      <c r="J66">
        <f t="shared" si="24"/>
        <v>3.4008333333333347</v>
      </c>
      <c r="K66">
        <f t="shared" si="24"/>
        <v>6.7258333333333304</v>
      </c>
      <c r="L66">
        <f t="shared" si="24"/>
        <v>5.8483333333333292</v>
      </c>
      <c r="M66">
        <f t="shared" si="25"/>
        <v>9.9208333333333343</v>
      </c>
      <c r="N66">
        <f t="shared" si="26"/>
        <v>7.62083333333333</v>
      </c>
      <c r="P66">
        <f t="shared" si="27"/>
        <v>9.4677581693691212E-2</v>
      </c>
      <c r="Q66">
        <f>1/2^K66</f>
        <v>9.4476200862779764E-3</v>
      </c>
      <c r="R66">
        <f t="shared" si="17"/>
        <v>1.7357063088794096E-2</v>
      </c>
      <c r="S66">
        <f t="shared" si="17"/>
        <v>1.0316481047863203E-3</v>
      </c>
      <c r="T66">
        <f t="shared" si="17"/>
        <v>5.0804312029822107E-3</v>
      </c>
    </row>
    <row r="67" spans="1:43" x14ac:dyDescent="0.35">
      <c r="B67" t="s">
        <v>329</v>
      </c>
      <c r="C67">
        <f t="shared" si="18"/>
        <v>19.666666666666668</v>
      </c>
      <c r="D67">
        <f t="shared" si="19"/>
        <v>22.895</v>
      </c>
      <c r="E67">
        <f t="shared" si="20"/>
        <v>21.945</v>
      </c>
      <c r="F67">
        <f t="shared" si="21"/>
        <v>26.094999999999999</v>
      </c>
      <c r="G67">
        <f t="shared" si="22"/>
        <v>23.88</v>
      </c>
      <c r="H67">
        <f t="shared" si="23"/>
        <v>16.395000000000003</v>
      </c>
      <c r="J67">
        <f t="shared" si="24"/>
        <v>3.2716666666666647</v>
      </c>
      <c r="K67">
        <f t="shared" si="24"/>
        <v>6.4999999999999964</v>
      </c>
      <c r="L67">
        <f>E67-$H67</f>
        <v>5.5499999999999972</v>
      </c>
      <c r="M67">
        <f t="shared" si="25"/>
        <v>9.6999999999999957</v>
      </c>
      <c r="N67">
        <f t="shared" si="26"/>
        <v>7.4849999999999959</v>
      </c>
      <c r="P67">
        <f t="shared" si="27"/>
        <v>0.10354525393682737</v>
      </c>
      <c r="Q67">
        <f t="shared" si="17"/>
        <v>1.1048543456039837E-2</v>
      </c>
      <c r="R67">
        <f t="shared" si="17"/>
        <v>2.1344379011787474E-2</v>
      </c>
      <c r="S67">
        <f t="shared" si="17"/>
        <v>1.2022894661571492E-3</v>
      </c>
      <c r="T67">
        <f t="shared" si="17"/>
        <v>5.5820083583636611E-3</v>
      </c>
    </row>
    <row r="68" spans="1:43" x14ac:dyDescent="0.35">
      <c r="B68" t="s">
        <v>330</v>
      </c>
      <c r="C68">
        <f t="shared" si="18"/>
        <v>19.66</v>
      </c>
      <c r="D68">
        <f t="shared" si="19"/>
        <v>22.962499999999999</v>
      </c>
      <c r="E68">
        <f t="shared" si="20"/>
        <v>21.905000000000001</v>
      </c>
      <c r="F68">
        <f t="shared" si="21"/>
        <v>26.189999999999998</v>
      </c>
      <c r="G68">
        <f t="shared" si="22"/>
        <v>23.799999999999997</v>
      </c>
      <c r="H68">
        <f t="shared" si="23"/>
        <v>16.184999999999999</v>
      </c>
      <c r="J68">
        <f t="shared" si="24"/>
        <v>3.4750000000000014</v>
      </c>
      <c r="K68">
        <f t="shared" si="24"/>
        <v>6.7774999999999999</v>
      </c>
      <c r="L68">
        <f t="shared" si="24"/>
        <v>5.7200000000000024</v>
      </c>
      <c r="M68">
        <f>F68-H68</f>
        <v>10.004999999999999</v>
      </c>
      <c r="N68">
        <f t="shared" si="26"/>
        <v>7.6149999999999984</v>
      </c>
      <c r="P68">
        <f t="shared" si="27"/>
        <v>8.993334875067617E-2</v>
      </c>
      <c r="Q68">
        <f t="shared" si="17"/>
        <v>9.115263013532637E-3</v>
      </c>
      <c r="R68">
        <f t="shared" si="17"/>
        <v>1.8971795068672581E-2</v>
      </c>
      <c r="S68">
        <f t="shared" si="17"/>
        <v>9.7318385041784093E-4</v>
      </c>
      <c r="T68">
        <f t="shared" si="17"/>
        <v>5.1010147933160908E-3</v>
      </c>
      <c r="V68">
        <f>AVERAGE(V62:V65)</f>
        <v>7.6753559588097556E-2</v>
      </c>
      <c r="W68">
        <f t="shared" ref="W68:AG68" si="28">AVERAGE(W62:W65)</f>
        <v>0.10020312305188717</v>
      </c>
      <c r="X68">
        <f t="shared" si="28"/>
        <v>7.5481572204735614E-2</v>
      </c>
      <c r="AA68">
        <f>AVERAGE(AA62:AA65)</f>
        <v>1.094461314077971E-2</v>
      </c>
      <c r="AB68">
        <f t="shared" si="28"/>
        <v>1.0297296707147102E-2</v>
      </c>
      <c r="AC68">
        <f t="shared" si="28"/>
        <v>1.4056176636765621E-2</v>
      </c>
      <c r="AF68">
        <f>AVERAGE(AF62:AF65)</f>
        <v>2.231217855185328E-2</v>
      </c>
      <c r="AG68">
        <f t="shared" si="28"/>
        <v>1.9894923611303326E-2</v>
      </c>
      <c r="AH68">
        <f>AVERAGE(AH62:AH65)</f>
        <v>2.6280067115060514E-2</v>
      </c>
      <c r="AK68">
        <f>AVERAGE(AK62:AK65)</f>
        <v>1.7763332333145987E-3</v>
      </c>
      <c r="AL68">
        <f t="shared" ref="AL68:AM68" si="29">AVERAGE(AL62:AL65)</f>
        <v>1.0620870434302949E-3</v>
      </c>
      <c r="AM68">
        <f t="shared" si="29"/>
        <v>1.9984180997430607E-3</v>
      </c>
      <c r="AO68">
        <f>AVERAGE(AO62:AO65)</f>
        <v>6.8944671115090221E-3</v>
      </c>
      <c r="AP68">
        <f t="shared" ref="AP68:AQ68" si="30">AVERAGE(AP62:AP65)</f>
        <v>5.4495409226099781E-3</v>
      </c>
      <c r="AQ68">
        <f t="shared" si="30"/>
        <v>7.9146618156263927E-3</v>
      </c>
    </row>
    <row r="69" spans="1:43" x14ac:dyDescent="0.35">
      <c r="A69" t="s">
        <v>331</v>
      </c>
      <c r="B69" t="s">
        <v>326</v>
      </c>
      <c r="C69">
        <f>AVERAGE(C50:F50)</f>
        <v>20.14</v>
      </c>
      <c r="D69">
        <f t="shared" si="19"/>
        <v>22.730000000000004</v>
      </c>
      <c r="E69">
        <f t="shared" si="20"/>
        <v>21.6175</v>
      </c>
      <c r="F69">
        <f t="shared" si="21"/>
        <v>25.37</v>
      </c>
      <c r="G69">
        <f t="shared" si="22"/>
        <v>23.535</v>
      </c>
      <c r="H69">
        <f t="shared" si="23"/>
        <v>16.443333333333332</v>
      </c>
      <c r="J69">
        <f t="shared" si="24"/>
        <v>3.696666666666669</v>
      </c>
      <c r="K69">
        <f t="shared" si="24"/>
        <v>6.2866666666666724</v>
      </c>
      <c r="L69">
        <f t="shared" si="24"/>
        <v>5.1741666666666681</v>
      </c>
      <c r="M69">
        <f t="shared" si="25"/>
        <v>8.9266666666666694</v>
      </c>
      <c r="N69">
        <f t="shared" si="26"/>
        <v>7.0916666666666686</v>
      </c>
      <c r="P69">
        <f t="shared" si="27"/>
        <v>7.7124515601504268E-2</v>
      </c>
      <c r="Q69">
        <f t="shared" si="17"/>
        <v>1.2809281224847943E-2</v>
      </c>
      <c r="R69">
        <f t="shared" si="17"/>
        <v>2.7696228321254512E-2</v>
      </c>
      <c r="S69">
        <f t="shared" si="17"/>
        <v>2.0549704066420206E-3</v>
      </c>
      <c r="T69">
        <f t="shared" si="17"/>
        <v>7.3315468489932971E-3</v>
      </c>
    </row>
    <row r="70" spans="1:43" x14ac:dyDescent="0.35">
      <c r="B70" t="s">
        <v>328</v>
      </c>
      <c r="C70">
        <f t="shared" si="18"/>
        <v>20.454999999999998</v>
      </c>
      <c r="D70">
        <f t="shared" si="19"/>
        <v>22.96</v>
      </c>
      <c r="E70">
        <f t="shared" si="20"/>
        <v>22.060000000000002</v>
      </c>
      <c r="F70">
        <f t="shared" si="21"/>
        <v>25.662500000000001</v>
      </c>
      <c r="G70">
        <f t="shared" si="22"/>
        <v>23.647500000000001</v>
      </c>
      <c r="H70">
        <f t="shared" si="23"/>
        <v>16.515000000000001</v>
      </c>
      <c r="J70">
        <f t="shared" si="24"/>
        <v>3.9399999999999977</v>
      </c>
      <c r="K70">
        <f t="shared" si="24"/>
        <v>6.4450000000000003</v>
      </c>
      <c r="L70">
        <f t="shared" si="24"/>
        <v>5.5450000000000017</v>
      </c>
      <c r="M70">
        <f t="shared" si="25"/>
        <v>9.1475000000000009</v>
      </c>
      <c r="N70">
        <f>G70-H70</f>
        <v>7.1325000000000003</v>
      </c>
      <c r="P70">
        <f t="shared" si="27"/>
        <v>6.5154110052570199E-2</v>
      </c>
      <c r="Q70">
        <f t="shared" si="17"/>
        <v>1.1477879947486783E-2</v>
      </c>
      <c r="R70">
        <f t="shared" si="17"/>
        <v>2.141848132780784E-2</v>
      </c>
      <c r="S70">
        <f t="shared" si="17"/>
        <v>1.7633077433343522E-3</v>
      </c>
      <c r="T70">
        <f>1/2^N70</f>
        <v>7.126947439414031E-3</v>
      </c>
      <c r="V70">
        <f>V62/$V$30</f>
        <v>1.515655032542867</v>
      </c>
      <c r="W70">
        <f>W62/$V$30</f>
        <v>1.9085029668923621</v>
      </c>
      <c r="X70">
        <f>X62/$V$30</f>
        <v>1.3065612541863738</v>
      </c>
      <c r="AA70">
        <f>AA62/$AA$30</f>
        <v>0.13125776169719011</v>
      </c>
      <c r="AB70">
        <f>AB62/$AA$30</f>
        <v>0.13355210695774494</v>
      </c>
      <c r="AC70">
        <f>AC62/$AA$30</f>
        <v>0.14775798219115929</v>
      </c>
      <c r="AF70">
        <f>AF62/$AF$30</f>
        <v>0.23069843340694426</v>
      </c>
      <c r="AG70">
        <f>AG62/$AF$30</f>
        <v>0.20863890560889051</v>
      </c>
      <c r="AH70">
        <f>AH62/$AF$30</f>
        <v>0.26378116249686895</v>
      </c>
      <c r="AK70">
        <f>AK62/$AK$30</f>
        <v>1.7258561302625978E-2</v>
      </c>
      <c r="AL70">
        <f>AL62/$AK$30</f>
        <v>1.033337981612747E-2</v>
      </c>
      <c r="AM70">
        <f>AM62/$AK$30</f>
        <v>2.0394010886299954E-2</v>
      </c>
      <c r="AO70" t="e">
        <f>AO62/$AO$30</f>
        <v>#DIV/0!</v>
      </c>
      <c r="AP70" t="e">
        <f t="shared" ref="AP70" si="31">AP62/$AO$30</f>
        <v>#DIV/0!</v>
      </c>
      <c r="AQ70" t="e">
        <f>AQ62/$AO$30</f>
        <v>#DIV/0!</v>
      </c>
    </row>
    <row r="71" spans="1:43" x14ac:dyDescent="0.35">
      <c r="B71" t="s">
        <v>329</v>
      </c>
      <c r="C71">
        <f t="shared" si="18"/>
        <v>20.512500000000003</v>
      </c>
      <c r="D71">
        <f t="shared" si="19"/>
        <v>23.003333333333334</v>
      </c>
      <c r="E71">
        <f t="shared" si="20"/>
        <v>21.916666666666668</v>
      </c>
      <c r="F71">
        <f t="shared" si="21"/>
        <v>25.645</v>
      </c>
      <c r="G71">
        <f t="shared" si="22"/>
        <v>23.902499999999996</v>
      </c>
      <c r="H71">
        <f t="shared" si="23"/>
        <v>16.77</v>
      </c>
      <c r="J71">
        <f t="shared" si="24"/>
        <v>3.7425000000000033</v>
      </c>
      <c r="K71">
        <f t="shared" si="24"/>
        <v>6.2333333333333343</v>
      </c>
      <c r="L71">
        <f t="shared" si="24"/>
        <v>5.1466666666666683</v>
      </c>
      <c r="M71">
        <f t="shared" si="25"/>
        <v>8.875</v>
      </c>
      <c r="N71">
        <f t="shared" si="26"/>
        <v>7.1324999999999967</v>
      </c>
      <c r="P71">
        <f t="shared" si="27"/>
        <v>7.4712839314027016E-2</v>
      </c>
      <c r="Q71">
        <f t="shared" si="17"/>
        <v>1.3291674389857117E-2</v>
      </c>
      <c r="R71">
        <f t="shared" si="17"/>
        <v>2.822922502472441E-2</v>
      </c>
      <c r="S71">
        <f t="shared" si="17"/>
        <v>2.1298979153618323E-3</v>
      </c>
      <c r="T71">
        <f t="shared" si="17"/>
        <v>7.1269474394140501E-3</v>
      </c>
      <c r="V71">
        <f t="shared" ref="V71:V72" si="32">V63/$V$30</f>
        <v>1.1891588364303145</v>
      </c>
      <c r="W71">
        <f>W63/$V$30</f>
        <v>1.6039265714186128</v>
      </c>
      <c r="X71">
        <f t="shared" ref="W71:X72" si="33">X63/$V$30</f>
        <v>1.1037714153762901</v>
      </c>
      <c r="AA71">
        <f t="shared" ref="AA71:AA72" si="34">AA63/$AA$30</f>
        <v>0.13171345563572284</v>
      </c>
      <c r="AB71">
        <f>AB63/$AA$30</f>
        <v>0.10898045377824635</v>
      </c>
      <c r="AC71">
        <f t="shared" ref="AC71:AC72" si="35">AC63/$AA$30</f>
        <v>0.13239996461184331</v>
      </c>
      <c r="AF71">
        <f t="shared" ref="AF71:AH72" si="36">AF63/$AF$30</f>
        <v>0.19875734935333098</v>
      </c>
      <c r="AG71">
        <f t="shared" si="36"/>
        <v>0.16531010020523321</v>
      </c>
      <c r="AH71">
        <f t="shared" si="36"/>
        <v>0.20399138243783527</v>
      </c>
      <c r="AK71">
        <f t="shared" ref="AK71:AM72" si="37">AK63/$AK$30</f>
        <v>1.8337693692445332E-2</v>
      </c>
      <c r="AL71">
        <f t="shared" si="37"/>
        <v>1.0238319058921631E-2</v>
      </c>
      <c r="AM71">
        <f t="shared" si="37"/>
        <v>1.7499481840334959E-2</v>
      </c>
      <c r="AO71" t="e">
        <f t="shared" ref="AO71:AQ72" si="38">AO63/$AO$30</f>
        <v>#DIV/0!</v>
      </c>
      <c r="AP71" t="e">
        <f>AP63/$AO$30</f>
        <v>#DIV/0!</v>
      </c>
      <c r="AQ71" t="e">
        <f t="shared" si="38"/>
        <v>#DIV/0!</v>
      </c>
    </row>
    <row r="72" spans="1:43" x14ac:dyDescent="0.35">
      <c r="B72" t="s">
        <v>330</v>
      </c>
      <c r="C72">
        <f t="shared" si="18"/>
        <v>20.5275</v>
      </c>
      <c r="D72">
        <f t="shared" si="19"/>
        <v>22.715</v>
      </c>
      <c r="E72">
        <f t="shared" si="20"/>
        <v>22.14</v>
      </c>
      <c r="F72">
        <f t="shared" si="21"/>
        <v>25.903333333333332</v>
      </c>
      <c r="G72">
        <f t="shared" si="22"/>
        <v>23.603333333333335</v>
      </c>
      <c r="H72">
        <f t="shared" si="23"/>
        <v>16.97</v>
      </c>
      <c r="J72">
        <f t="shared" si="24"/>
        <v>3.557500000000001</v>
      </c>
      <c r="K72">
        <f t="shared" si="24"/>
        <v>5.745000000000001</v>
      </c>
      <c r="L72">
        <f>E72-$H72</f>
        <v>5.1700000000000017</v>
      </c>
      <c r="M72">
        <f t="shared" si="25"/>
        <v>8.9333333333333336</v>
      </c>
      <c r="N72">
        <f t="shared" si="26"/>
        <v>6.6333333333333364</v>
      </c>
      <c r="P72">
        <f t="shared" si="27"/>
        <v>8.4934823850840988E-2</v>
      </c>
      <c r="Q72">
        <f t="shared" si="17"/>
        <v>1.8645870984870645E-2</v>
      </c>
      <c r="R72">
        <f t="shared" si="17"/>
        <v>2.777633378645529E-2</v>
      </c>
      <c r="S72">
        <f t="shared" si="17"/>
        <v>2.0454963336340374E-3</v>
      </c>
      <c r="T72">
        <f t="shared" si="17"/>
        <v>1.0073205534684193E-2</v>
      </c>
      <c r="V72">
        <f t="shared" si="32"/>
        <v>1.2967869064944817</v>
      </c>
      <c r="W72">
        <f t="shared" si="33"/>
        <v>1.754153213068725</v>
      </c>
      <c r="X72">
        <f t="shared" si="33"/>
        <v>1.2657052076973587</v>
      </c>
      <c r="AA72">
        <f t="shared" si="34"/>
        <v>0.13448103532286995</v>
      </c>
      <c r="AB72">
        <f>AB64/$AA$30</f>
        <v>0.12744747020222932</v>
      </c>
      <c r="AC72">
        <f t="shared" si="35"/>
        <v>0.15332249743861093</v>
      </c>
      <c r="AF72">
        <f t="shared" si="36"/>
        <v>0.23230306790851266</v>
      </c>
      <c r="AG72">
        <f t="shared" si="36"/>
        <v>0.20328562586922111</v>
      </c>
      <c r="AH72">
        <f t="shared" si="36"/>
        <v>0.26885746705420804</v>
      </c>
      <c r="AK72">
        <f t="shared" si="37"/>
        <v>1.8788009191280479E-2</v>
      </c>
      <c r="AL72">
        <f t="shared" si="37"/>
        <v>1.1931804167126385E-2</v>
      </c>
      <c r="AM72">
        <f t="shared" si="37"/>
        <v>2.1137609151061422E-2</v>
      </c>
      <c r="AO72" t="e">
        <f t="shared" si="38"/>
        <v>#DIV/0!</v>
      </c>
      <c r="AP72" t="e">
        <f t="shared" si="38"/>
        <v>#DIV/0!</v>
      </c>
      <c r="AQ72" t="e">
        <f t="shared" si="38"/>
        <v>#DIV/0!</v>
      </c>
    </row>
    <row r="77" spans="1:43" x14ac:dyDescent="0.35">
      <c r="A77" s="42" t="s">
        <v>336</v>
      </c>
    </row>
    <row r="79" spans="1:43" x14ac:dyDescent="0.35">
      <c r="B79" s="17"/>
      <c r="C79" s="17">
        <v>1</v>
      </c>
      <c r="D79" s="17">
        <v>2</v>
      </c>
      <c r="E79" s="17">
        <v>3</v>
      </c>
      <c r="F79" s="17">
        <v>4</v>
      </c>
      <c r="G79" s="17">
        <v>5</v>
      </c>
      <c r="H79" s="17">
        <v>6</v>
      </c>
      <c r="I79" s="17">
        <v>7</v>
      </c>
      <c r="J79" s="17">
        <v>8</v>
      </c>
      <c r="K79" s="17">
        <v>9</v>
      </c>
      <c r="L79" s="17">
        <v>10</v>
      </c>
      <c r="M79" s="17">
        <v>11</v>
      </c>
      <c r="N79" s="17">
        <v>12</v>
      </c>
      <c r="O79" s="17">
        <v>13</v>
      </c>
      <c r="P79" s="18">
        <v>14</v>
      </c>
      <c r="Q79" s="18">
        <v>15</v>
      </c>
      <c r="R79" s="18">
        <v>16</v>
      </c>
      <c r="S79" s="18">
        <v>17</v>
      </c>
      <c r="T79" s="18">
        <v>18</v>
      </c>
      <c r="U79" s="18">
        <v>19</v>
      </c>
      <c r="V79" s="18">
        <v>20</v>
      </c>
      <c r="W79" s="18">
        <v>21</v>
      </c>
      <c r="X79" s="18">
        <v>22</v>
      </c>
      <c r="Y79" s="18">
        <v>23</v>
      </c>
      <c r="Z79" s="18">
        <v>24</v>
      </c>
    </row>
    <row r="80" spans="1:43" ht="15" thickBot="1" x14ac:dyDescent="0.4">
      <c r="B80" s="17" t="s">
        <v>309</v>
      </c>
      <c r="C80" s="19">
        <f>VLOOKUP($B80&amp;C$2,'[3]plate 1 raw'!$C$3:$E$386,3,FALSE)</f>
        <v>0</v>
      </c>
      <c r="D80" s="19">
        <f>VLOOKUP($B80&amp;D$2,'[3]plate 1 raw'!$C$3:$E$386,3,FALSE)</f>
        <v>0</v>
      </c>
      <c r="E80" s="19">
        <f>VLOOKUP($B80&amp;E$2,'[3]plate 1 raw'!$C$3:$E$386,3,FALSE)</f>
        <v>0</v>
      </c>
      <c r="F80" s="19">
        <f>VLOOKUP($B80&amp;F$2,'[3]plate 1 raw'!$C$3:$E$386,3,FALSE)</f>
        <v>0</v>
      </c>
      <c r="G80" s="19">
        <f>VLOOKUP($B80&amp;G$2,'[3]plate 1 raw'!$C$3:$E$386,3,FALSE)</f>
        <v>0</v>
      </c>
      <c r="H80" s="19">
        <f>VLOOKUP($B80&amp;H$2,'[3]plate 1 raw'!$C$3:$E$386,3,FALSE)</f>
        <v>0</v>
      </c>
      <c r="I80" s="19">
        <f>VLOOKUP($B80&amp;I$2,'[3]plate 1 raw'!$C$3:$E$386,3,FALSE)</f>
        <v>0</v>
      </c>
      <c r="J80" s="19">
        <f>VLOOKUP($B80&amp;J$2,'[3]plate 1 raw'!$C$3:$E$386,3,FALSE)</f>
        <v>0</v>
      </c>
      <c r="K80" s="19">
        <f>VLOOKUP($B80&amp;K$2,'[3]plate 1 raw'!$C$3:$E$386,3,FALSE)</f>
        <v>0</v>
      </c>
      <c r="L80" s="19">
        <f>VLOOKUP($B80&amp;L$2,'[3]plate 1 raw'!$C$3:$E$386,3,FALSE)</f>
        <v>0</v>
      </c>
      <c r="M80" s="19"/>
      <c r="N80" s="19"/>
      <c r="O80" s="19">
        <f>VLOOKUP($B80&amp;O$2,'[3]plate 1 raw'!$C$3:$E$386,3,FALSE)</f>
        <v>0</v>
      </c>
      <c r="P80" s="20">
        <f>VLOOKUP($B80&amp;P$2,'[3]plate 1 raw'!$C$3:$E$386,3,FALSE)</f>
        <v>0</v>
      </c>
      <c r="Q80" s="20">
        <f>VLOOKUP($B80&amp;Q$2,'[3]plate 1 raw'!$C$3:$E$386,3,FALSE)</f>
        <v>0</v>
      </c>
      <c r="R80" s="20">
        <f>VLOOKUP($B80&amp;R$2,'[3]plate 1 raw'!$C$3:$E$386,3,FALSE)</f>
        <v>0</v>
      </c>
      <c r="S80" s="20">
        <f>VLOOKUP($B80&amp;S$2,'[3]plate 1 raw'!$C$3:$E$386,3,FALSE)</f>
        <v>0</v>
      </c>
      <c r="T80" s="20">
        <f>VLOOKUP($B80&amp;T$2,'[3]plate 1 raw'!$C$3:$E$386,3,FALSE)</f>
        <v>0</v>
      </c>
      <c r="U80" s="20">
        <f>VLOOKUP($B80&amp;U$2,'[3]plate 1 raw'!$C$3:$E$386,3,FALSE)</f>
        <v>0</v>
      </c>
      <c r="V80" s="20">
        <f>VLOOKUP($B80&amp;V$2,'[3]plate 1 raw'!$C$3:$E$386,3,FALSE)</f>
        <v>0</v>
      </c>
      <c r="W80" s="20">
        <f>VLOOKUP($B80&amp;W$2,'[3]plate 1 raw'!$C$3:$E$386,3,FALSE)</f>
        <v>0</v>
      </c>
      <c r="X80" s="20">
        <f>VLOOKUP($B80&amp;X$2,'[3]plate 1 raw'!$C$3:$E$386,3,FALSE)</f>
        <v>0</v>
      </c>
      <c r="Y80" s="20">
        <f>VLOOKUP($B80&amp;Y$2,'[3]plate 1 raw'!$C$3:$E$386,3,FALSE)</f>
        <v>0</v>
      </c>
      <c r="Z80" s="20">
        <f>VLOOKUP($B80&amp;Z$2,'[3]plate 1 raw'!$C$3:$E$386,3,FALSE)</f>
        <v>0</v>
      </c>
    </row>
    <row r="81" spans="2:34" x14ac:dyDescent="0.35">
      <c r="B81" s="17" t="s">
        <v>219</v>
      </c>
      <c r="C81" s="21">
        <f>VLOOKUP($B81&amp;C$2,'[3]plate 1 raw'!$C$3:$E$386,3,FALSE)</f>
        <v>0</v>
      </c>
      <c r="D81" s="22">
        <f>VLOOKUP($B81&amp;D$2,'[3]plate 1 raw'!$C$3:$E$386,3,FALSE)</f>
        <v>25.94</v>
      </c>
      <c r="E81" s="22">
        <f>VLOOKUP($B81&amp;E$2,'[3]plate 1 raw'!$C$3:$E$386,3,FALSE)</f>
        <v>24.68</v>
      </c>
      <c r="F81" s="22">
        <f>VLOOKUP($B81&amp;F$2,'[3]plate 1 raw'!$C$3:$E$386,3,FALSE)</f>
        <v>24.86</v>
      </c>
      <c r="G81" s="21">
        <f>VLOOKUP($B81&amp;G$2,'[3]plate 1 raw'!$C$3:$E$386,3,FALSE)</f>
        <v>24.66</v>
      </c>
      <c r="H81" s="22">
        <f>VLOOKUP($B81&amp;H$2,'[3]plate 1 raw'!$C$3:$E$386,3,FALSE)</f>
        <v>21.53</v>
      </c>
      <c r="I81" s="22">
        <f>VLOOKUP($B81&amp;I$2,'[3]plate 1 raw'!$C$3:$E$386,3,FALSE)</f>
        <v>20.89</v>
      </c>
      <c r="J81" s="23">
        <f>VLOOKUP($B81&amp;J$2,'[3]plate 1 raw'!$C$3:$E$386,3,FALSE)</f>
        <v>20.77</v>
      </c>
      <c r="K81" s="22">
        <f>VLOOKUP($B81&amp;K$2,'[3]plate 1 raw'!$C$3:$E$386,3,FALSE)</f>
        <v>20.76</v>
      </c>
      <c r="L81" s="22">
        <f>VLOOKUP($B81&amp;L$2,'[3]plate 1 raw'!$C$3:$E$386,3,FALSE)</f>
        <v>24.81</v>
      </c>
      <c r="M81" s="22">
        <f>VLOOKUP($B81&amp;M$2,'[3]plate 1 raw'!$C$3:$E$386,3,FALSE)</f>
        <v>24.07</v>
      </c>
      <c r="N81" s="22">
        <f>VLOOKUP($B81&amp;N$2,'[3]plate 1 raw'!$C$3:$E$386,3,FALSE)</f>
        <v>24.28</v>
      </c>
      <c r="O81" s="21">
        <f>VLOOKUP($B81&amp;O$2,'[3]plate 1 raw'!$C$3:$E$386,3,FALSE)</f>
        <v>24.21</v>
      </c>
      <c r="P81" s="24">
        <f>VLOOKUP($B81&amp;P$2,'[3]plate 1 raw'!$C$3:$E$386,3,FALSE)</f>
        <v>29.77</v>
      </c>
      <c r="Q81" s="24">
        <f>VLOOKUP($B81&amp;Q$2,'[3]plate 1 raw'!$C$3:$E$386,3,FALSE)</f>
        <v>29.51</v>
      </c>
      <c r="R81" s="25"/>
      <c r="S81" s="24"/>
      <c r="T81" s="24">
        <f>VLOOKUP($B81&amp;T$2,'[3]plate 1 raw'!$C$3:$E$386,3,FALSE)</f>
        <v>19.329999999999998</v>
      </c>
      <c r="U81" s="24">
        <f>VLOOKUP($B81&amp;U$2,'[3]plate 1 raw'!$C$3:$E$386,3,FALSE)</f>
        <v>17.75</v>
      </c>
      <c r="V81" s="24">
        <f>VLOOKUP($B81&amp;V$2,'[3]plate 1 raw'!$C$3:$E$386,3,FALSE)</f>
        <v>18.16</v>
      </c>
      <c r="W81" s="26">
        <f>VLOOKUP($B81&amp;W$2,'[3]plate 1 raw'!$C$3:$E$386,3,FALSE)</f>
        <v>17.78</v>
      </c>
      <c r="X81" s="24">
        <f>VLOOKUP($B81&amp;X$2,'[3]plate 1 raw'!$C$3:$E$386,3,FALSE)</f>
        <v>0</v>
      </c>
      <c r="Y81" s="24">
        <f>VLOOKUP($B81&amp;Y$2,'[3]plate 1 raw'!$C$3:$E$386,3,FALSE)</f>
        <v>0</v>
      </c>
      <c r="Z81" s="25">
        <f>VLOOKUP($B81&amp;Z$2,'[3]plate 1 raw'!$C$3:$E$386,3,FALSE)</f>
        <v>0</v>
      </c>
    </row>
    <row r="82" spans="2:34" x14ac:dyDescent="0.35">
      <c r="B82" s="17" t="s">
        <v>220</v>
      </c>
      <c r="C82" s="27">
        <f>VLOOKUP($B82&amp;C$2,'[3]plate 1 raw'!$C$3:$E$386,3,FALSE)</f>
        <v>0</v>
      </c>
      <c r="D82" s="19">
        <f>VLOOKUP($B82&amp;D$2,'[3]plate 1 raw'!$C$3:$E$386,3,FALSE)</f>
        <v>25.58</v>
      </c>
      <c r="E82" s="19">
        <f>VLOOKUP($B82&amp;E$2,'[3]plate 1 raw'!$C$3:$E$386,3,FALSE)</f>
        <v>23.52</v>
      </c>
      <c r="F82" s="19">
        <f>VLOOKUP($B82&amp;F$2,'[3]plate 1 raw'!$C$3:$E$386,3,FALSE)</f>
        <v>23.84</v>
      </c>
      <c r="G82" s="27">
        <f>VLOOKUP($B82&amp;G$2,'[3]plate 1 raw'!$C$3:$E$386,3,FALSE)</f>
        <v>23.46</v>
      </c>
      <c r="H82" s="19">
        <f>VLOOKUP($B82&amp;H$2,'[3]plate 1 raw'!$C$3:$E$386,3,FALSE)</f>
        <v>20.97</v>
      </c>
      <c r="I82" s="19">
        <f>VLOOKUP($B82&amp;I$2,'[3]plate 1 raw'!$C$3:$E$386,3,FALSE)</f>
        <v>20.329999999999998</v>
      </c>
      <c r="J82" s="28">
        <f>VLOOKUP($B82&amp;J$2,'[3]plate 1 raw'!$C$3:$E$386,3,FALSE)</f>
        <v>19.88</v>
      </c>
      <c r="K82" s="19">
        <f>VLOOKUP($B82&amp;K$2,'[3]plate 1 raw'!$C$3:$E$386,3,FALSE)</f>
        <v>20.49</v>
      </c>
      <c r="L82" s="19">
        <f>VLOOKUP($B82&amp;L$2,'[3]plate 1 raw'!$C$3:$E$386,3,FALSE)</f>
        <v>24.74</v>
      </c>
      <c r="M82" s="19"/>
      <c r="N82" s="19"/>
      <c r="O82" s="27">
        <f>VLOOKUP($B82&amp;O$2,'[3]plate 1 raw'!$C$3:$E$386,3,FALSE)</f>
        <v>23.95</v>
      </c>
      <c r="P82" s="20">
        <f>VLOOKUP($B82&amp;P$2,'[3]plate 1 raw'!$C$3:$E$386,3,FALSE)</f>
        <v>28.96</v>
      </c>
      <c r="Q82" s="20">
        <f>VLOOKUP($B82&amp;Q$2,'[3]plate 1 raw'!$C$3:$E$386,3,FALSE)</f>
        <v>29.66</v>
      </c>
      <c r="R82" s="29">
        <f>VLOOKUP($B82&amp;R$2,'[3]plate 1 raw'!$C$3:$E$386,3,FALSE)</f>
        <v>28.07</v>
      </c>
      <c r="S82" s="20">
        <f>VLOOKUP($B82&amp;S$2,'[3]plate 1 raw'!$C$3:$E$386,3,FALSE)</f>
        <v>27.76</v>
      </c>
      <c r="T82" s="20">
        <f>VLOOKUP($B82&amp;T$2,'[3]plate 1 raw'!$C$3:$E$386,3,FALSE)</f>
        <v>18.03</v>
      </c>
      <c r="U82" s="20">
        <f>VLOOKUP($B82&amp;U$2,'[3]plate 1 raw'!$C$3:$E$386,3,FALSE)</f>
        <v>17.559999999999999</v>
      </c>
      <c r="V82" s="20">
        <f>VLOOKUP($B82&amp;V$2,'[3]plate 1 raw'!$C$3:$E$386,3,FALSE)</f>
        <v>17.600000000000001</v>
      </c>
      <c r="W82" s="30">
        <f>VLOOKUP($B82&amp;W$2,'[3]plate 1 raw'!$C$3:$E$386,3,FALSE)</f>
        <v>17.579999999999998</v>
      </c>
      <c r="X82" s="20">
        <f>VLOOKUP($B82&amp;X$2,'[3]plate 1 raw'!$C$3:$E$386,3,FALSE)</f>
        <v>0</v>
      </c>
      <c r="Y82" s="20">
        <f>VLOOKUP($B82&amp;Y$2,'[3]plate 1 raw'!$C$3:$E$386,3,FALSE)</f>
        <v>0</v>
      </c>
      <c r="Z82" s="29">
        <f>VLOOKUP($B82&amp;Z$2,'[3]plate 1 raw'!$C$3:$E$386,3,FALSE)</f>
        <v>0</v>
      </c>
    </row>
    <row r="83" spans="2:34" ht="15" thickBot="1" x14ac:dyDescent="0.4">
      <c r="B83" s="17" t="s">
        <v>310</v>
      </c>
      <c r="C83" s="31">
        <f>VLOOKUP($B83&amp;C$2,'[3]plate 1 raw'!$C$3:$E$386,3,FALSE)</f>
        <v>0</v>
      </c>
      <c r="D83" s="32">
        <f>VLOOKUP($B83&amp;D$2,'[3]plate 1 raw'!$C$3:$E$386,3,FALSE)</f>
        <v>25.86</v>
      </c>
      <c r="E83" s="32">
        <f>VLOOKUP($B83&amp;E$2,'[3]plate 1 raw'!$C$3:$E$386,3,FALSE)</f>
        <v>25.47</v>
      </c>
      <c r="F83" s="32">
        <f>VLOOKUP($B83&amp;F$2,'[3]plate 1 raw'!$C$3:$E$386,3,FALSE)</f>
        <v>25.46</v>
      </c>
      <c r="G83" s="31">
        <f>VLOOKUP($B83&amp;G$2,'[3]plate 1 raw'!$C$3:$E$386,3,FALSE)</f>
        <v>25.14</v>
      </c>
      <c r="H83" s="32">
        <f>VLOOKUP($B83&amp;H$2,'[3]plate 1 raw'!$C$3:$E$386,3,FALSE)</f>
        <v>21.88</v>
      </c>
      <c r="I83" s="32">
        <f>VLOOKUP($B83&amp;I$2,'[3]plate 1 raw'!$C$3:$E$386,3,FALSE)</f>
        <v>20.96</v>
      </c>
      <c r="J83" s="33">
        <f>VLOOKUP($B83&amp;J$2,'[3]plate 1 raw'!$C$3:$E$386,3,FALSE)</f>
        <v>21.54</v>
      </c>
      <c r="K83" s="32">
        <f>VLOOKUP($B83&amp;K$2,'[3]plate 1 raw'!$C$3:$E$386,3,FALSE)</f>
        <v>20.89</v>
      </c>
      <c r="L83" s="32">
        <f>VLOOKUP($B83&amp;L$2,'[3]plate 1 raw'!$C$3:$E$386,3,FALSE)</f>
        <v>24.89</v>
      </c>
      <c r="M83" s="32">
        <f>VLOOKUP($B83&amp;M$2,'[3]plate 1 raw'!$C$3:$E$386,3,FALSE)</f>
        <v>24.46</v>
      </c>
      <c r="N83" s="32">
        <f>VLOOKUP($B83&amp;N$2,'[3]plate 1 raw'!$C$3:$E$386,3,FALSE)</f>
        <v>24.47</v>
      </c>
      <c r="O83" s="31">
        <f>VLOOKUP($B83&amp;O$2,'[3]plate 1 raw'!$C$3:$E$386,3,FALSE)</f>
        <v>24.91</v>
      </c>
      <c r="P83" s="34">
        <f>VLOOKUP($B83&amp;P$2,'[3]plate 1 raw'!$C$3:$E$386,3,FALSE)</f>
        <v>29.64</v>
      </c>
      <c r="Q83" s="34">
        <f>VLOOKUP($B83&amp;Q$2,'[3]plate 1 raw'!$C$3:$E$386,3,FALSE)</f>
        <v>28.66</v>
      </c>
      <c r="R83" s="35">
        <f>VLOOKUP($B83&amp;R$2,'[3]plate 1 raw'!$C$3:$E$386,3,FALSE)</f>
        <v>28.48</v>
      </c>
      <c r="S83" s="34">
        <f>VLOOKUP($B83&amp;S$2,'[3]plate 1 raw'!$C$3:$E$386,3,FALSE)</f>
        <v>29.03</v>
      </c>
      <c r="T83" s="34">
        <f>VLOOKUP($B83&amp;T$2,'[3]plate 1 raw'!$C$3:$E$386,3,FALSE)</f>
        <v>18.760000000000002</v>
      </c>
      <c r="U83" s="34">
        <f>VLOOKUP($B83&amp;U$2,'[3]plate 1 raw'!$C$3:$E$386,3,FALSE)</f>
        <v>17.940000000000001</v>
      </c>
      <c r="V83" s="34">
        <f>VLOOKUP($B83&amp;V$2,'[3]plate 1 raw'!$C$3:$E$386,3,FALSE)</f>
        <v>18.7</v>
      </c>
      <c r="W83" s="36">
        <f>VLOOKUP($B83&amp;W$2,'[3]plate 1 raw'!$C$3:$E$386,3,FALSE)</f>
        <v>18.059999999999999</v>
      </c>
      <c r="X83" s="34">
        <f>VLOOKUP($B83&amp;X$2,'[3]plate 1 raw'!$C$3:$E$386,3,FALSE)</f>
        <v>0</v>
      </c>
      <c r="Y83" s="34">
        <f>VLOOKUP($B83&amp;Y$2,'[3]plate 1 raw'!$C$3:$E$386,3,FALSE)</f>
        <v>0</v>
      </c>
      <c r="Z83" s="35">
        <f>VLOOKUP($B83&amp;Z$2,'[3]plate 1 raw'!$C$3:$E$386,3,FALSE)</f>
        <v>0</v>
      </c>
    </row>
    <row r="84" spans="2:34" x14ac:dyDescent="0.35">
      <c r="B84" s="17" t="s">
        <v>311</v>
      </c>
      <c r="C84" s="27">
        <f>VLOOKUP($B84&amp;C$2,'[3]plate 1 raw'!$C$3:$E$386,3,FALSE)</f>
        <v>0</v>
      </c>
      <c r="D84" s="19">
        <f>VLOOKUP($B84&amp;D$2,'[3]plate 1 raw'!$C$3:$E$386,3,FALSE)</f>
        <v>24.74</v>
      </c>
      <c r="E84" s="19">
        <f>VLOOKUP($B84&amp;E$2,'[3]plate 1 raw'!$C$3:$E$386,3,FALSE)</f>
        <v>23.86</v>
      </c>
      <c r="F84" s="19">
        <f>VLOOKUP($B84&amp;F$2,'[3]plate 1 raw'!$C$3:$E$386,3,FALSE)</f>
        <v>24.2</v>
      </c>
      <c r="G84" s="27">
        <f>VLOOKUP($B84&amp;G$2,'[3]plate 1 raw'!$C$3:$E$386,3,FALSE)</f>
        <v>23.73</v>
      </c>
      <c r="H84" s="19">
        <f>VLOOKUP($B84&amp;H$2,'[3]plate 1 raw'!$C$3:$E$386,3,FALSE)</f>
        <v>20.36</v>
      </c>
      <c r="I84" s="19">
        <f>VLOOKUP($B84&amp;I$2,'[3]plate 1 raw'!$C$3:$E$386,3,FALSE)</f>
        <v>20.11</v>
      </c>
      <c r="J84" s="28">
        <f>VLOOKUP($B84&amp;J$2,'[3]plate 1 raw'!$C$3:$E$386,3,FALSE)</f>
        <v>19.91</v>
      </c>
      <c r="K84" s="19">
        <f>VLOOKUP($B84&amp;K$2,'[3]plate 1 raw'!$C$3:$E$386,3,FALSE)</f>
        <v>20.54</v>
      </c>
      <c r="L84" s="19">
        <f>VLOOKUP($B84&amp;L$2,'[3]plate 1 raw'!$C$3:$E$386,3,FALSE)</f>
        <v>24.29</v>
      </c>
      <c r="M84" s="19"/>
      <c r="N84" s="19">
        <f>VLOOKUP($B84&amp;N$2,'[3]plate 1 raw'!$C$3:$E$386,3,FALSE)</f>
        <v>23.71</v>
      </c>
      <c r="O84" s="27">
        <f>VLOOKUP($B84&amp;O$2,'[3]plate 1 raw'!$C$3:$E$386,3,FALSE)</f>
        <v>23.84</v>
      </c>
      <c r="P84" s="20">
        <f>VLOOKUP($B84&amp;P$2,'[3]plate 1 raw'!$C$3:$E$386,3,FALSE)</f>
        <v>29.66</v>
      </c>
      <c r="Q84" s="20">
        <f>VLOOKUP($B84&amp;Q$2,'[3]plate 1 raw'!$C$3:$E$386,3,FALSE)</f>
        <v>28.72</v>
      </c>
      <c r="R84" s="29">
        <f>VLOOKUP($B84&amp;R$2,'[3]plate 1 raw'!$C$3:$E$386,3,FALSE)</f>
        <v>27.88</v>
      </c>
      <c r="S84" s="20">
        <f>VLOOKUP($B84&amp;S$2,'[3]plate 1 raw'!$C$3:$E$386,3,FALSE)</f>
        <v>28.12</v>
      </c>
      <c r="T84" s="20">
        <f>VLOOKUP($B84&amp;T$2,'[3]plate 1 raw'!$C$3:$E$386,3,FALSE)</f>
        <v>17.88</v>
      </c>
      <c r="U84" s="20"/>
      <c r="V84" s="20">
        <f>VLOOKUP($B84&amp;V$2,'[3]plate 1 raw'!$C$3:$E$386,3,FALSE)</f>
        <v>17.649999999999999</v>
      </c>
      <c r="W84" s="30">
        <f>VLOOKUP($B84&amp;W$2,'[3]plate 1 raw'!$C$3:$E$386,3,FALSE)</f>
        <v>17.7</v>
      </c>
      <c r="X84" s="20">
        <f>VLOOKUP($B84&amp;X$2,'[3]plate 1 raw'!$C$3:$E$386,3,FALSE)</f>
        <v>0</v>
      </c>
      <c r="Y84" s="20">
        <f>VLOOKUP($B84&amp;Y$2,'[3]plate 1 raw'!$C$3:$E$386,3,FALSE)</f>
        <v>0</v>
      </c>
      <c r="Z84" s="29">
        <f>VLOOKUP($B84&amp;Z$2,'[3]plate 1 raw'!$C$3:$E$386,3,FALSE)</f>
        <v>0</v>
      </c>
    </row>
    <row r="85" spans="2:34" x14ac:dyDescent="0.35">
      <c r="B85" s="17" t="s">
        <v>312</v>
      </c>
      <c r="C85" s="27">
        <f>VLOOKUP($B85&amp;C$2,'[3]plate 1 raw'!$C$3:$E$386,3,FALSE)</f>
        <v>0</v>
      </c>
      <c r="D85" s="19">
        <f>VLOOKUP($B85&amp;D$2,'[3]plate 1 raw'!$C$3:$E$386,3,FALSE)</f>
        <v>25.99</v>
      </c>
      <c r="E85" s="19">
        <f>VLOOKUP($B85&amp;E$2,'[3]plate 1 raw'!$C$3:$E$386,3,FALSE)</f>
        <v>26.21</v>
      </c>
      <c r="F85" s="19">
        <f>VLOOKUP($B85&amp;F$2,'[3]plate 1 raw'!$C$3:$E$386,3,FALSE)</f>
        <v>26.19</v>
      </c>
      <c r="G85" s="27">
        <f>VLOOKUP($B85&amp;G$2,'[3]plate 1 raw'!$C$3:$E$386,3,FALSE)</f>
        <v>26.26</v>
      </c>
      <c r="H85" s="19">
        <f>VLOOKUP($B85&amp;H$2,'[3]plate 1 raw'!$C$3:$E$386,3,FALSE)</f>
        <v>21.56</v>
      </c>
      <c r="I85" s="19">
        <f>VLOOKUP($B85&amp;I$2,'[3]plate 1 raw'!$C$3:$E$386,3,FALSE)</f>
        <v>21.17</v>
      </c>
      <c r="J85" s="28">
        <f>VLOOKUP($B85&amp;J$2,'[3]plate 1 raw'!$C$3:$E$386,3,FALSE)</f>
        <v>21.44</v>
      </c>
      <c r="K85" s="19">
        <f>VLOOKUP($B85&amp;K$2,'[3]plate 1 raw'!$C$3:$E$386,3,FALSE)</f>
        <v>21.54</v>
      </c>
      <c r="L85" s="19">
        <f>VLOOKUP($B85&amp;L$2,'[3]plate 1 raw'!$C$3:$E$386,3,FALSE)</f>
        <v>20.81</v>
      </c>
      <c r="M85" s="19">
        <f>VLOOKUP($B85&amp;M$2,'[3]plate 1 raw'!$C$3:$E$386,3,FALSE)</f>
        <v>20.71</v>
      </c>
      <c r="N85" s="19">
        <f>VLOOKUP($B85&amp;N$2,'[3]plate 1 raw'!$C$3:$E$386,3,FALSE)</f>
        <v>20.69</v>
      </c>
      <c r="O85" s="27">
        <f>VLOOKUP($B85&amp;O$2,'[3]plate 1 raw'!$C$3:$E$386,3,FALSE)</f>
        <v>20.61</v>
      </c>
      <c r="P85" s="20">
        <f>VLOOKUP($B85&amp;P$2,'[3]plate 1 raw'!$C$3:$E$386,3,FALSE)</f>
        <v>20.55</v>
      </c>
      <c r="Q85" s="20">
        <f>VLOOKUP($B85&amp;Q$2,'[3]plate 1 raw'!$C$3:$E$386,3,FALSE)</f>
        <v>20.079999999999998</v>
      </c>
      <c r="R85" s="29">
        <f>VLOOKUP($B85&amp;R$2,'[3]plate 1 raw'!$C$3:$E$386,3,FALSE)</f>
        <v>20.09</v>
      </c>
      <c r="S85" s="20">
        <f>VLOOKUP($B85&amp;S$2,'[3]plate 1 raw'!$C$3:$E$386,3,FALSE)</f>
        <v>20.079999999999998</v>
      </c>
      <c r="T85" s="20">
        <f>VLOOKUP($B85&amp;T$2,'[3]plate 1 raw'!$C$3:$E$386,3,FALSE)</f>
        <v>18.350000000000001</v>
      </c>
      <c r="U85" s="20">
        <f>VLOOKUP($B85&amp;U$2,'[3]plate 1 raw'!$C$3:$E$386,3,FALSE)</f>
        <v>18.329999999999998</v>
      </c>
      <c r="V85" s="20">
        <f>VLOOKUP($B85&amp;V$2,'[3]plate 1 raw'!$C$3:$E$386,3,FALSE)</f>
        <v>18.36</v>
      </c>
      <c r="W85" s="30">
        <f>VLOOKUP($B85&amp;W$2,'[3]plate 1 raw'!$C$3:$E$386,3,FALSE)</f>
        <v>18.18</v>
      </c>
      <c r="X85" s="20">
        <f>VLOOKUP($B85&amp;X$2,'[3]plate 1 raw'!$C$3:$E$386,3,FALSE)</f>
        <v>0</v>
      </c>
      <c r="Y85" s="20">
        <f>VLOOKUP($B85&amp;Y$2,'[3]plate 1 raw'!$C$3:$E$386,3,FALSE)</f>
        <v>0</v>
      </c>
      <c r="Z85" s="29">
        <f>VLOOKUP($B85&amp;Z$2,'[3]plate 1 raw'!$C$3:$E$386,3,FALSE)</f>
        <v>0</v>
      </c>
    </row>
    <row r="86" spans="2:34" ht="15" thickBot="1" x14ac:dyDescent="0.4">
      <c r="B86" s="17" t="s">
        <v>313</v>
      </c>
      <c r="C86" s="27">
        <f>VLOOKUP($B86&amp;C$2,'[3]plate 1 raw'!$C$3:$E$386,3,FALSE)</f>
        <v>0</v>
      </c>
      <c r="D86" s="19">
        <f>VLOOKUP($B86&amp;D$2,'[3]plate 1 raw'!$C$3:$E$386,3,FALSE)</f>
        <v>25.14</v>
      </c>
      <c r="E86" s="19">
        <f>VLOOKUP($B86&amp;E$2,'[3]plate 1 raw'!$C$3:$E$386,3,FALSE)</f>
        <v>24.95</v>
      </c>
      <c r="F86" s="19">
        <f>VLOOKUP($B86&amp;F$2,'[3]plate 1 raw'!$C$3:$E$386,3,FALSE)</f>
        <v>24.9</v>
      </c>
      <c r="G86" s="27">
        <f>VLOOKUP($B86&amp;G$2,'[3]plate 1 raw'!$C$3:$E$386,3,FALSE)</f>
        <v>24.95</v>
      </c>
      <c r="H86" s="19">
        <f>VLOOKUP($B86&amp;H$2,'[3]plate 1 raw'!$C$3:$E$386,3,FALSE)</f>
        <v>19.97</v>
      </c>
      <c r="I86" s="19">
        <f>VLOOKUP($B86&amp;I$2,'[3]plate 1 raw'!$C$3:$E$386,3,FALSE)</f>
        <v>20.170000000000002</v>
      </c>
      <c r="J86" s="28">
        <f>VLOOKUP($B86&amp;J$2,'[3]plate 1 raw'!$C$3:$E$386,3,FALSE)</f>
        <v>20.309999999999999</v>
      </c>
      <c r="K86" s="19">
        <f>VLOOKUP($B86&amp;K$2,'[3]plate 1 raw'!$C$3:$E$386,3,FALSE)</f>
        <v>20.62</v>
      </c>
      <c r="L86" s="19">
        <f>VLOOKUP($B86&amp;L$2,'[3]plate 1 raw'!$C$3:$E$386,3,FALSE)</f>
        <v>19.86</v>
      </c>
      <c r="M86" s="19"/>
      <c r="N86" s="19"/>
      <c r="O86" s="27">
        <f>VLOOKUP($B86&amp;O$2,'[3]plate 1 raw'!$C$3:$E$386,3,FALSE)</f>
        <v>20.25</v>
      </c>
      <c r="P86" s="20">
        <f>VLOOKUP($B86&amp;P$2,'[3]plate 1 raw'!$C$3:$E$386,3,FALSE)</f>
        <v>20.12</v>
      </c>
      <c r="Q86" s="20">
        <f>VLOOKUP($B86&amp;Q$2,'[3]plate 1 raw'!$C$3:$E$386,3,FALSE)</f>
        <v>19.73</v>
      </c>
      <c r="R86" s="29">
        <f>VLOOKUP($B86&amp;R$2,'[3]plate 1 raw'!$C$3:$E$386,3,FALSE)</f>
        <v>19.71</v>
      </c>
      <c r="S86" s="20">
        <f>VLOOKUP($B86&amp;S$2,'[3]plate 1 raw'!$C$3:$E$386,3,FALSE)</f>
        <v>20.67</v>
      </c>
      <c r="T86" s="20">
        <f>VLOOKUP($B86&amp;T$2,'[3]plate 1 raw'!$C$3:$E$386,3,FALSE)</f>
        <v>18.12</v>
      </c>
      <c r="U86" s="20">
        <f>VLOOKUP($B86&amp;U$2,'[3]plate 1 raw'!$C$3:$E$386,3,FALSE)</f>
        <v>18.28</v>
      </c>
      <c r="V86" s="20">
        <f>VLOOKUP($B86&amp;V$2,'[3]plate 1 raw'!$C$3:$E$386,3,FALSE)</f>
        <v>18.55</v>
      </c>
      <c r="W86" s="30"/>
      <c r="X86" s="20">
        <f>VLOOKUP($B86&amp;X$2,'[3]plate 1 raw'!$C$3:$E$386,3,FALSE)</f>
        <v>0</v>
      </c>
      <c r="Y86" s="20">
        <f>VLOOKUP($B86&amp;Y$2,'[3]plate 1 raw'!$C$3:$E$386,3,FALSE)</f>
        <v>0</v>
      </c>
      <c r="Z86" s="29">
        <f>VLOOKUP($B86&amp;Z$2,'[3]plate 1 raw'!$C$3:$E$386,3,FALSE)</f>
        <v>0</v>
      </c>
    </row>
    <row r="87" spans="2:34" x14ac:dyDescent="0.35">
      <c r="B87" s="17" t="s">
        <v>314</v>
      </c>
      <c r="C87" s="21"/>
      <c r="D87" s="22">
        <f>VLOOKUP($B87&amp;D$2,'[3]plate 1 raw'!$C$3:$E$386,3,FALSE)</f>
        <v>25.76</v>
      </c>
      <c r="E87" s="22">
        <f>VLOOKUP($B87&amp;E$2,'[3]plate 1 raw'!$C$3:$E$386,3,FALSE)</f>
        <v>25.75</v>
      </c>
      <c r="F87" s="22">
        <f>VLOOKUP($B87&amp;F$2,'[3]plate 1 raw'!$C$3:$E$386,3,FALSE)</f>
        <v>25.78</v>
      </c>
      <c r="G87" s="21">
        <f>VLOOKUP($B87&amp;G$2,'[3]plate 1 raw'!$C$3:$E$386,3,FALSE)</f>
        <v>25.96</v>
      </c>
      <c r="H87" s="22">
        <f>VLOOKUP($B87&amp;H$2,'[3]plate 1 raw'!$C$3:$E$386,3,FALSE)</f>
        <v>20.82</v>
      </c>
      <c r="I87" s="22">
        <f>VLOOKUP($B87&amp;I$2,'[3]plate 1 raw'!$C$3:$E$386,3,FALSE)</f>
        <v>20.77</v>
      </c>
      <c r="J87" s="23">
        <f>VLOOKUP($B87&amp;J$2,'[3]plate 1 raw'!$C$3:$E$386,3,FALSE)</f>
        <v>20.71</v>
      </c>
      <c r="K87" s="22">
        <f>VLOOKUP($B87&amp;K$2,'[3]plate 1 raw'!$C$3:$E$386,3,FALSE)</f>
        <v>20.81</v>
      </c>
      <c r="L87" s="22">
        <f>VLOOKUP($B87&amp;L$2,'[3]plate 1 raw'!$C$3:$E$386,3,FALSE)</f>
        <v>20.059999999999999</v>
      </c>
      <c r="M87" s="22">
        <f>VLOOKUP($B87&amp;M$2,'[3]plate 1 raw'!$C$3:$E$386,3,FALSE)</f>
        <v>19.920000000000002</v>
      </c>
      <c r="N87" s="22">
        <f>VLOOKUP($B87&amp;N$2,'[3]plate 1 raw'!$C$3:$E$386,3,FALSE)</f>
        <v>19.920000000000002</v>
      </c>
      <c r="O87" s="21">
        <f>VLOOKUP($B87&amp;O$2,'[3]plate 1 raw'!$C$3:$E$386,3,FALSE)</f>
        <v>19.84</v>
      </c>
      <c r="P87" s="24">
        <f>VLOOKUP($B87&amp;P$2,'[3]plate 1 raw'!$C$3:$E$386,3,FALSE)</f>
        <v>19.850000000000001</v>
      </c>
      <c r="Q87" s="24">
        <f>VLOOKUP($B87&amp;Q$2,'[3]plate 1 raw'!$C$3:$E$386,3,FALSE)</f>
        <v>19.670000000000002</v>
      </c>
      <c r="R87" s="25">
        <f>VLOOKUP($B87&amp;R$2,'[3]plate 1 raw'!$C$3:$E$386,3,FALSE)</f>
        <v>19.559999999999999</v>
      </c>
      <c r="S87" s="24">
        <f>VLOOKUP($B87&amp;S$2,'[3]plate 1 raw'!$C$3:$E$386,3,FALSE)</f>
        <v>19.670000000000002</v>
      </c>
      <c r="T87" s="24">
        <f>VLOOKUP($B87&amp;T$2,'[3]plate 1 raw'!$C$3:$E$386,3,FALSE)</f>
        <v>18.05</v>
      </c>
      <c r="U87" s="24">
        <f>VLOOKUP($B87&amp;U$2,'[3]plate 1 raw'!$C$3:$E$386,3,FALSE)</f>
        <v>17.95</v>
      </c>
      <c r="V87" s="24">
        <f>VLOOKUP($B87&amp;V$2,'[3]plate 1 raw'!$C$3:$E$386,3,FALSE)</f>
        <v>17.66</v>
      </c>
      <c r="W87" s="26">
        <f>VLOOKUP($B87&amp;W$2,'[3]plate 1 raw'!$C$3:$E$386,3,FALSE)</f>
        <v>17.68</v>
      </c>
      <c r="X87" s="24">
        <f>VLOOKUP($B87&amp;X$2,'[3]plate 1 raw'!$C$3:$E$386,3,FALSE)</f>
        <v>0</v>
      </c>
      <c r="Y87" s="24">
        <f>VLOOKUP($B87&amp;Y$2,'[3]plate 1 raw'!$C$3:$E$386,3,FALSE)</f>
        <v>0</v>
      </c>
      <c r="Z87" s="25">
        <f>VLOOKUP($B87&amp;Z$2,'[3]plate 1 raw'!$C$3:$E$386,3,FALSE)</f>
        <v>0</v>
      </c>
    </row>
    <row r="88" spans="2:34" x14ac:dyDescent="0.35">
      <c r="B88" s="17" t="s">
        <v>315</v>
      </c>
      <c r="C88" s="27">
        <f>VLOOKUP($B88&amp;C$2,'[3]plate 1 raw'!$C$3:$E$386,3,FALSE)</f>
        <v>0</v>
      </c>
      <c r="D88" s="19">
        <f>VLOOKUP($B88&amp;D$2,'[3]plate 1 raw'!$C$3:$E$386,3,FALSE)</f>
        <v>25.02</v>
      </c>
      <c r="E88" s="19">
        <f>VLOOKUP($B88&amp;E$2,'[3]plate 1 raw'!$C$3:$E$386,3,FALSE)</f>
        <v>24.8</v>
      </c>
      <c r="F88" s="19">
        <f>VLOOKUP($B88&amp;F$2,'[3]plate 1 raw'!$C$3:$E$386,3,FALSE)</f>
        <v>24.96</v>
      </c>
      <c r="G88" s="27">
        <f>VLOOKUP($B88&amp;G$2,'[3]plate 1 raw'!$C$3:$E$386,3,FALSE)</f>
        <v>25.01</v>
      </c>
      <c r="H88" s="19">
        <f>VLOOKUP($B88&amp;H$2,'[3]plate 1 raw'!$C$3:$E$386,3,FALSE)</f>
        <v>20.48</v>
      </c>
      <c r="I88" s="19">
        <f>VLOOKUP($B88&amp;I$2,'[3]plate 1 raw'!$C$3:$E$386,3,FALSE)</f>
        <v>20.49</v>
      </c>
      <c r="J88" s="28">
        <f>VLOOKUP($B88&amp;J$2,'[3]plate 1 raw'!$C$3:$E$386,3,FALSE)</f>
        <v>20.66</v>
      </c>
      <c r="K88" s="19">
        <f>VLOOKUP($B88&amp;K$2,'[3]plate 1 raw'!$C$3:$E$386,3,FALSE)</f>
        <v>20.190000000000001</v>
      </c>
      <c r="L88" s="19"/>
      <c r="M88" s="19"/>
      <c r="N88" s="19"/>
      <c r="O88" s="27"/>
      <c r="P88" s="20">
        <f>VLOOKUP($B88&amp;P$2,'[3]plate 1 raw'!$C$3:$E$386,3,FALSE)</f>
        <v>19.46</v>
      </c>
      <c r="Q88" s="20">
        <f>VLOOKUP($B88&amp;Q$2,'[3]plate 1 raw'!$C$3:$E$386,3,FALSE)</f>
        <v>19.47</v>
      </c>
      <c r="R88" s="29">
        <f>VLOOKUP($B88&amp;R$2,'[3]plate 1 raw'!$C$3:$E$386,3,FALSE)</f>
        <v>19.66</v>
      </c>
      <c r="S88" s="20">
        <f>VLOOKUP($B88&amp;S$2,'[3]plate 1 raw'!$C$3:$E$386,3,FALSE)</f>
        <v>19.77</v>
      </c>
      <c r="T88" s="20">
        <f>VLOOKUP($B88&amp;T$2,'[3]plate 1 raw'!$C$3:$E$386,3,FALSE)</f>
        <v>17.53</v>
      </c>
      <c r="U88" s="20">
        <f>VLOOKUP($B88&amp;U$2,'[3]plate 1 raw'!$C$3:$E$386,3,FALSE)</f>
        <v>17.690000000000001</v>
      </c>
      <c r="V88" s="20">
        <f>VLOOKUP($B88&amp;V$2,'[3]plate 1 raw'!$C$3:$E$386,3,FALSE)</f>
        <v>18.02</v>
      </c>
      <c r="W88" s="30">
        <f>VLOOKUP($B88&amp;W$2,'[3]plate 1 raw'!$C$3:$E$386,3,FALSE)</f>
        <v>17.850000000000001</v>
      </c>
      <c r="X88" s="20">
        <f>VLOOKUP($B88&amp;X$2,'[3]plate 1 raw'!$C$3:$E$386,3,FALSE)</f>
        <v>0</v>
      </c>
      <c r="Y88" s="20">
        <f>VLOOKUP($B88&amp;Y$2,'[3]plate 1 raw'!$C$3:$E$386,3,FALSE)</f>
        <v>0</v>
      </c>
      <c r="Z88" s="29">
        <f>VLOOKUP($B88&amp;Z$2,'[3]plate 1 raw'!$C$3:$E$386,3,FALSE)</f>
        <v>0</v>
      </c>
    </row>
    <row r="89" spans="2:34" ht="15" thickBot="1" x14ac:dyDescent="0.4">
      <c r="B89" s="17" t="s">
        <v>316</v>
      </c>
      <c r="C89" s="31"/>
      <c r="D89" s="32">
        <f>VLOOKUP($B89&amp;D$2,'[3]plate 1 raw'!$C$3:$E$386,3,FALSE)</f>
        <v>25.04</v>
      </c>
      <c r="E89" s="32">
        <f>VLOOKUP($B89&amp;E$2,'[3]plate 1 raw'!$C$3:$E$386,3,FALSE)</f>
        <v>25.03</v>
      </c>
      <c r="F89" s="32">
        <f>VLOOKUP($B89&amp;F$2,'[3]plate 1 raw'!$C$3:$E$386,3,FALSE)</f>
        <v>25.03</v>
      </c>
      <c r="G89" s="31">
        <f>VLOOKUP($B89&amp;G$2,'[3]plate 1 raw'!$C$3:$E$386,3,FALSE)</f>
        <v>24.89</v>
      </c>
      <c r="H89" s="32">
        <f>VLOOKUP($B89&amp;H$2,'[3]plate 1 raw'!$C$3:$E$386,3,FALSE)</f>
        <v>20.83</v>
      </c>
      <c r="I89" s="32">
        <f>VLOOKUP($B89&amp;I$2,'[3]plate 1 raw'!$C$3:$E$386,3,FALSE)</f>
        <v>20.59</v>
      </c>
      <c r="J89" s="33">
        <f>VLOOKUP($B89&amp;J$2,'[3]plate 1 raw'!$C$3:$E$386,3,FALSE)</f>
        <v>20.75</v>
      </c>
      <c r="K89" s="32">
        <f>VLOOKUP($B89&amp;K$2,'[3]plate 1 raw'!$C$3:$E$386,3,FALSE)</f>
        <v>20.49</v>
      </c>
      <c r="L89" s="32">
        <f>VLOOKUP($B89&amp;L$2,'[3]plate 1 raw'!$C$3:$E$386,3,FALSE)</f>
        <v>24.61</v>
      </c>
      <c r="M89" s="32">
        <f>VLOOKUP($B89&amp;M$2,'[3]plate 1 raw'!$C$3:$E$386,3,FALSE)</f>
        <v>24.22</v>
      </c>
      <c r="N89" s="32">
        <f>VLOOKUP($B89&amp;N$2,'[3]plate 1 raw'!$C$3:$E$386,3,FALSE)</f>
        <v>24.34</v>
      </c>
      <c r="O89" s="31">
        <f>VLOOKUP($B89&amp;O$2,'[3]plate 1 raw'!$C$3:$E$386,3,FALSE)</f>
        <v>23.87</v>
      </c>
      <c r="P89" s="34">
        <f>VLOOKUP($B89&amp;P$2,'[3]plate 1 raw'!$C$3:$E$386,3,FALSE)</f>
        <v>26.82</v>
      </c>
      <c r="Q89" s="34">
        <f>VLOOKUP($B89&amp;Q$2,'[3]plate 1 raw'!$C$3:$E$386,3,FALSE)</f>
        <v>27.55</v>
      </c>
      <c r="R89" s="35"/>
      <c r="S89" s="34">
        <f>VLOOKUP($B89&amp;S$2,'[3]plate 1 raw'!$C$3:$E$386,3,FALSE)</f>
        <v>27.49</v>
      </c>
      <c r="T89" s="34">
        <f>VLOOKUP($B89&amp;T$2,'[3]plate 1 raw'!$C$3:$E$386,3,FALSE)</f>
        <v>17.850000000000001</v>
      </c>
      <c r="U89" s="34">
        <f>VLOOKUP($B89&amp;U$2,'[3]plate 1 raw'!$C$3:$E$386,3,FALSE)</f>
        <v>17.809999999999999</v>
      </c>
      <c r="V89" s="34">
        <f>VLOOKUP($B89&amp;V$2,'[3]plate 1 raw'!$C$3:$E$386,3,FALSE)</f>
        <v>18.98</v>
      </c>
      <c r="W89" s="36">
        <f>VLOOKUP($B89&amp;W$2,'[3]plate 1 raw'!$C$3:$E$386,3,FALSE)</f>
        <v>17.61</v>
      </c>
      <c r="X89" s="34">
        <f>VLOOKUP($B89&amp;X$2,'[3]plate 1 raw'!$C$3:$E$386,3,FALSE)</f>
        <v>0</v>
      </c>
      <c r="Y89" s="34"/>
      <c r="Z89" s="35">
        <f>VLOOKUP($B89&amp;Z$2,'[3]plate 1 raw'!$C$3:$E$386,3,FALSE)</f>
        <v>0</v>
      </c>
    </row>
    <row r="90" spans="2:34" x14ac:dyDescent="0.35">
      <c r="B90" s="17" t="s">
        <v>317</v>
      </c>
      <c r="C90" s="27">
        <f>VLOOKUP($B90&amp;C$2,'[3]plate 1 raw'!$C$3:$E$386,3,FALSE)</f>
        <v>0</v>
      </c>
      <c r="D90" s="19">
        <f>VLOOKUP($B90&amp;D$2,'[3]plate 1 raw'!$C$3:$E$386,3,FALSE)</f>
        <v>24.14</v>
      </c>
      <c r="E90" s="19">
        <f>VLOOKUP($B90&amp;E$2,'[3]plate 1 raw'!$C$3:$E$386,3,FALSE)</f>
        <v>24.07</v>
      </c>
      <c r="F90" s="19">
        <f>VLOOKUP($B90&amp;F$2,'[3]plate 1 raw'!$C$3:$E$386,3,FALSE)</f>
        <v>24.22</v>
      </c>
      <c r="G90" s="27">
        <f>VLOOKUP($B90&amp;G$2,'[3]plate 1 raw'!$C$3:$E$386,3,FALSE)</f>
        <v>24.19</v>
      </c>
      <c r="H90" s="19">
        <f>VLOOKUP($B90&amp;H$2,'[3]plate 1 raw'!$C$3:$E$386,3,FALSE)</f>
        <v>19.59</v>
      </c>
      <c r="I90" s="19">
        <f>VLOOKUP($B90&amp;I$2,'[3]plate 1 raw'!$C$3:$E$386,3,FALSE)</f>
        <v>20.49</v>
      </c>
      <c r="J90" s="28">
        <f>VLOOKUP($B90&amp;J$2,'[3]plate 1 raw'!$C$3:$E$386,3,FALSE)</f>
        <v>20.6</v>
      </c>
      <c r="K90" s="19">
        <f>VLOOKUP($B90&amp;K$2,'[3]plate 1 raw'!$C$3:$E$386,3,FALSE)</f>
        <v>20.57</v>
      </c>
      <c r="L90" s="19">
        <f>VLOOKUP($B90&amp;L$2,'[3]plate 1 raw'!$C$3:$E$386,3,FALSE)</f>
        <v>23.99</v>
      </c>
      <c r="M90" s="19"/>
      <c r="N90" s="19"/>
      <c r="O90" s="27">
        <f>VLOOKUP($B90&amp;O$2,'[3]plate 1 raw'!$C$3:$E$386,3,FALSE)</f>
        <v>24.19</v>
      </c>
      <c r="P90" s="20">
        <f>VLOOKUP($B90&amp;P$2,'[3]plate 1 raw'!$C$3:$E$386,3,FALSE)</f>
        <v>27.85</v>
      </c>
      <c r="Q90" s="20">
        <f>VLOOKUP($B90&amp;Q$2,'[3]plate 1 raw'!$C$3:$E$386,3,FALSE)</f>
        <v>27.73</v>
      </c>
      <c r="R90" s="29">
        <f>VLOOKUP($B90&amp;R$2,'[3]plate 1 raw'!$C$3:$E$386,3,FALSE)</f>
        <v>27.65</v>
      </c>
      <c r="S90" s="20">
        <f>VLOOKUP($B90&amp;S$2,'[3]plate 1 raw'!$C$3:$E$386,3,FALSE)</f>
        <v>28.52</v>
      </c>
      <c r="T90" s="20">
        <f>VLOOKUP($B90&amp;T$2,'[3]plate 1 raw'!$C$3:$E$386,3,FALSE)</f>
        <v>18.09</v>
      </c>
      <c r="U90" s="20">
        <f>VLOOKUP($B90&amp;U$2,'[3]plate 1 raw'!$C$3:$E$386,3,FALSE)</f>
        <v>17.73</v>
      </c>
      <c r="V90" s="20">
        <f>VLOOKUP($B90&amp;V$2,'[3]plate 1 raw'!$C$3:$E$386,3,FALSE)</f>
        <v>17.91</v>
      </c>
      <c r="W90" s="30">
        <f>VLOOKUP($B90&amp;W$2,'[3]plate 1 raw'!$C$3:$E$386,3,FALSE)</f>
        <v>18.149999999999999</v>
      </c>
      <c r="X90" s="20">
        <f>VLOOKUP($B90&amp;X$2,'[3]plate 1 raw'!$C$3:$E$386,3,FALSE)</f>
        <v>0</v>
      </c>
      <c r="Y90" s="20"/>
      <c r="Z90" s="29"/>
    </row>
    <row r="91" spans="2:34" x14ac:dyDescent="0.35">
      <c r="B91" s="17" t="s">
        <v>318</v>
      </c>
      <c r="C91" s="27">
        <f>VLOOKUP($B91&amp;C$2,'[3]plate 1 raw'!$C$3:$E$386,3,FALSE)</f>
        <v>0</v>
      </c>
      <c r="D91" s="19">
        <f>VLOOKUP($B91&amp;D$2,'[3]plate 1 raw'!$C$3:$E$386,3,FALSE)</f>
        <v>25.73</v>
      </c>
      <c r="E91" s="19">
        <f>VLOOKUP($B91&amp;E$2,'[3]plate 1 raw'!$C$3:$E$386,3,FALSE)</f>
        <v>25.65</v>
      </c>
      <c r="F91" s="19">
        <f>VLOOKUP($B91&amp;F$2,'[3]plate 1 raw'!$C$3:$E$386,3,FALSE)</f>
        <v>25.83</v>
      </c>
      <c r="G91" s="27"/>
      <c r="H91" s="19">
        <f>VLOOKUP($B91&amp;H$2,'[3]plate 1 raw'!$C$3:$E$386,3,FALSE)</f>
        <v>21.33</v>
      </c>
      <c r="I91" s="19">
        <f>VLOOKUP($B91&amp;I$2,'[3]plate 1 raw'!$C$3:$E$386,3,FALSE)</f>
        <v>21.21</v>
      </c>
      <c r="J91" s="28">
        <f>VLOOKUP($B91&amp;J$2,'[3]plate 1 raw'!$C$3:$E$386,3,FALSE)</f>
        <v>21.2</v>
      </c>
      <c r="K91" s="19"/>
      <c r="L91" s="19">
        <f>VLOOKUP($B91&amp;L$2,'[3]plate 1 raw'!$C$3:$E$386,3,FALSE)</f>
        <v>25.09</v>
      </c>
      <c r="M91" s="19">
        <f>VLOOKUP($B91&amp;M$2,'[3]plate 1 raw'!$C$3:$E$386,3,FALSE)</f>
        <v>24.78</v>
      </c>
      <c r="N91" s="19">
        <f>VLOOKUP($B91&amp;N$2,'[3]plate 1 raw'!$C$3:$E$386,3,FALSE)</f>
        <v>24.84</v>
      </c>
      <c r="O91" s="27">
        <f>VLOOKUP($B91&amp;O$2,'[3]plate 1 raw'!$C$3:$E$386,3,FALSE)</f>
        <v>24.24</v>
      </c>
      <c r="P91" s="20">
        <f>VLOOKUP($B91&amp;P$2,'[3]plate 1 raw'!$C$3:$E$386,3,FALSE)</f>
        <v>28.46</v>
      </c>
      <c r="Q91" s="20">
        <f>VLOOKUP($B91&amp;Q$2,'[3]plate 1 raw'!$C$3:$E$386,3,FALSE)</f>
        <v>28.49</v>
      </c>
      <c r="R91" s="29">
        <f>VLOOKUP($B91&amp;R$2,'[3]plate 1 raw'!$C$3:$E$386,3,FALSE)</f>
        <v>28.27</v>
      </c>
      <c r="S91" s="20">
        <f>VLOOKUP($B91&amp;S$2,'[3]plate 1 raw'!$C$3:$E$386,3,FALSE)</f>
        <v>28.23</v>
      </c>
      <c r="T91" s="20">
        <f>VLOOKUP($B91&amp;T$2,'[3]plate 1 raw'!$C$3:$E$386,3,FALSE)</f>
        <v>17.86</v>
      </c>
      <c r="U91" s="20">
        <f>VLOOKUP($B91&amp;U$2,'[3]plate 1 raw'!$C$3:$E$386,3,FALSE)</f>
        <v>18.34</v>
      </c>
      <c r="V91" s="20">
        <f>VLOOKUP($B91&amp;V$2,'[3]plate 1 raw'!$C$3:$E$386,3,FALSE)</f>
        <v>18.48</v>
      </c>
      <c r="W91" s="30">
        <f>VLOOKUP($B91&amp;W$2,'[3]plate 1 raw'!$C$3:$E$386,3,FALSE)</f>
        <v>18.12</v>
      </c>
      <c r="X91" s="20">
        <f>VLOOKUP($B91&amp;X$2,'[3]plate 1 raw'!$C$3:$E$386,3,FALSE)</f>
        <v>0</v>
      </c>
      <c r="Y91" s="20">
        <f>VLOOKUP($B91&amp;Y$2,'[3]plate 1 raw'!$C$3:$E$386,3,FALSE)</f>
        <v>0</v>
      </c>
      <c r="Z91" s="29"/>
    </row>
    <row r="92" spans="2:34" ht="15" thickBot="1" x14ac:dyDescent="0.4">
      <c r="B92" s="17" t="s">
        <v>319</v>
      </c>
      <c r="C92" s="31">
        <f>VLOOKUP($B92&amp;C$2,'[3]plate 1 raw'!$C$3:$E$386,3,FALSE)</f>
        <v>0</v>
      </c>
      <c r="D92" s="32">
        <f>VLOOKUP($B92&amp;D$2,'[3]plate 1 raw'!$C$3:$E$386,3,FALSE)</f>
        <v>24.7</v>
      </c>
      <c r="E92" s="32">
        <f>VLOOKUP($B92&amp;E$2,'[3]plate 1 raw'!$C$3:$E$386,3,FALSE)</f>
        <v>24.25</v>
      </c>
      <c r="F92" s="32">
        <f>VLOOKUP($B92&amp;F$2,'[3]plate 1 raw'!$C$3:$E$386,3,FALSE)</f>
        <v>24.6</v>
      </c>
      <c r="G92" s="31">
        <f>VLOOKUP($B92&amp;G$2,'[3]plate 1 raw'!$C$3:$E$386,3,FALSE)</f>
        <v>24.7</v>
      </c>
      <c r="H92" s="32">
        <f>VLOOKUP($B92&amp;H$2,'[3]plate 1 raw'!$C$3:$E$386,3,FALSE)</f>
        <v>20.14</v>
      </c>
      <c r="I92" s="32">
        <f>VLOOKUP($B92&amp;I$2,'[3]plate 1 raw'!$C$3:$E$386,3,FALSE)</f>
        <v>20.49</v>
      </c>
      <c r="J92" s="33"/>
      <c r="K92" s="32"/>
      <c r="L92" s="32">
        <f>VLOOKUP($B92&amp;L$2,'[3]plate 1 raw'!$C$3:$E$386,3,FALSE)</f>
        <v>24.14</v>
      </c>
      <c r="M92" s="32"/>
      <c r="N92" s="32"/>
      <c r="O92" s="31"/>
      <c r="P92" s="34">
        <f>VLOOKUP($B92&amp;P$2,'[3]plate 1 raw'!$C$3:$E$386,3,FALSE)</f>
        <v>29.16</v>
      </c>
      <c r="Q92" s="34">
        <f>VLOOKUP($B92&amp;Q$2,'[3]plate 1 raw'!$C$3:$E$386,3,FALSE)</f>
        <v>28.2</v>
      </c>
      <c r="R92" s="35">
        <f>VLOOKUP($B92&amp;R$2,'[3]plate 1 raw'!$C$3:$E$386,3,FALSE)</f>
        <v>28.21</v>
      </c>
      <c r="S92" s="34">
        <f>VLOOKUP($B92&amp;S$2,'[3]plate 1 raw'!$C$3:$E$386,3,FALSE)</f>
        <v>28.3</v>
      </c>
      <c r="T92" s="34">
        <f>VLOOKUP($B92&amp;T$2,'[3]plate 1 raw'!$C$3:$E$386,3,FALSE)</f>
        <v>17.95</v>
      </c>
      <c r="U92" s="34">
        <f>VLOOKUP($B92&amp;U$2,'[3]plate 1 raw'!$C$3:$E$386,3,FALSE)</f>
        <v>17.84</v>
      </c>
      <c r="V92" s="34"/>
      <c r="W92" s="36"/>
      <c r="X92" s="34">
        <f>VLOOKUP($B92&amp;X$2,'[3]plate 1 raw'!$C$3:$E$386,3,FALSE)</f>
        <v>0</v>
      </c>
      <c r="Y92" s="34">
        <f>VLOOKUP($B92&amp;Y$2,'[3]plate 1 raw'!$C$3:$E$386,3,FALSE)</f>
        <v>0</v>
      </c>
      <c r="Z92" s="35">
        <f>VLOOKUP($B92&amp;Z$2,'[3]plate 1 raw'!$C$3:$E$386,3,FALSE)</f>
        <v>0</v>
      </c>
    </row>
    <row r="93" spans="2:34" x14ac:dyDescent="0.35">
      <c r="B93" s="17" t="s">
        <v>320</v>
      </c>
      <c r="C93" s="19">
        <f>VLOOKUP($B93&amp;C$2,'[3]plate 1 raw'!$C$3:$E$386,3,FALSE)</f>
        <v>0</v>
      </c>
      <c r="D93" s="19">
        <f>VLOOKUP($B93&amp;D$2,'[3]plate 1 raw'!$C$3:$E$386,3,FALSE)</f>
        <v>0</v>
      </c>
      <c r="E93" s="19">
        <f>VLOOKUP($B93&amp;E$2,'[3]plate 1 raw'!$C$3:$E$386,3,FALSE)</f>
        <v>0</v>
      </c>
      <c r="F93" s="19">
        <f>VLOOKUP($B93&amp;F$2,'[3]plate 1 raw'!$C$3:$E$386,3,FALSE)</f>
        <v>0</v>
      </c>
      <c r="G93" s="19">
        <f>VLOOKUP($B93&amp;G$2,'[3]plate 1 raw'!$C$3:$E$386,3,FALSE)</f>
        <v>0</v>
      </c>
      <c r="H93" s="19">
        <f>VLOOKUP($B93&amp;H$2,'[3]plate 1 raw'!$C$3:$E$386,3,FALSE)</f>
        <v>0</v>
      </c>
      <c r="I93" s="19">
        <f>VLOOKUP($B93&amp;I$2,'[3]plate 1 raw'!$C$3:$E$386,3,FALSE)</f>
        <v>0</v>
      </c>
      <c r="J93" s="19">
        <f>VLOOKUP($B93&amp;J$2,'[3]plate 1 raw'!$C$3:$E$386,3,FALSE)</f>
        <v>0</v>
      </c>
      <c r="K93" s="19"/>
      <c r="L93" s="19">
        <f>VLOOKUP($B93&amp;L$2,'[3]plate 1 raw'!$C$3:$E$386,3,FALSE)</f>
        <v>0</v>
      </c>
      <c r="M93" s="19">
        <f>VLOOKUP($B93&amp;M$2,'[3]plate 1 raw'!$C$3:$E$386,3,FALSE)</f>
        <v>0</v>
      </c>
      <c r="N93" s="19">
        <f>VLOOKUP($B93&amp;N$2,'[3]plate 1 raw'!$C$3:$E$386,3,FALSE)</f>
        <v>0</v>
      </c>
      <c r="O93" s="19">
        <f>VLOOKUP($B93&amp;O$2,'[3]plate 1 raw'!$C$3:$E$386,3,FALSE)</f>
        <v>0</v>
      </c>
      <c r="P93" s="20">
        <f>VLOOKUP($B93&amp;P$2,'[3]plate 1 raw'!$C$3:$E$386,3,FALSE)</f>
        <v>0</v>
      </c>
      <c r="Q93" s="20">
        <f>VLOOKUP($B93&amp;Q$2,'[3]plate 1 raw'!$C$3:$E$386,3,FALSE)</f>
        <v>0</v>
      </c>
      <c r="R93" s="20">
        <f>VLOOKUP($B93&amp;R$2,'[3]plate 1 raw'!$C$3:$E$386,3,FALSE)</f>
        <v>0</v>
      </c>
      <c r="S93" s="20">
        <f>VLOOKUP($B93&amp;S$2,'[3]plate 1 raw'!$C$3:$E$386,3,FALSE)</f>
        <v>0</v>
      </c>
      <c r="T93" s="20">
        <f>VLOOKUP($B93&amp;T$2,'[3]plate 1 raw'!$C$3:$E$386,3,FALSE)</f>
        <v>0</v>
      </c>
      <c r="U93" s="20">
        <f>VLOOKUP($B93&amp;U$2,'[3]plate 1 raw'!$C$3:$E$386,3,FALSE)</f>
        <v>0</v>
      </c>
      <c r="V93" s="20">
        <f>VLOOKUP($B93&amp;V$2,'[3]plate 1 raw'!$C$3:$E$386,3,FALSE)</f>
        <v>0</v>
      </c>
      <c r="W93" s="20">
        <f>VLOOKUP($B93&amp;W$2,'[3]plate 1 raw'!$C$3:$E$386,3,FALSE)</f>
        <v>0</v>
      </c>
      <c r="X93" s="20">
        <f>VLOOKUP($B93&amp;X$2,'[3]plate 1 raw'!$C$3:$E$386,3,FALSE)</f>
        <v>0</v>
      </c>
      <c r="Y93" s="20">
        <f>VLOOKUP($B93&amp;Y$2,'[3]plate 1 raw'!$C$3:$E$386,3,FALSE)</f>
        <v>0</v>
      </c>
      <c r="Z93" s="20">
        <f>VLOOKUP($B93&amp;Z$2,'[3]plate 1 raw'!$C$3:$E$386,3,FALSE)</f>
        <v>0</v>
      </c>
    </row>
    <row r="94" spans="2:34" x14ac:dyDescent="0.35">
      <c r="B94" s="17" t="s">
        <v>321</v>
      </c>
      <c r="C94" s="19">
        <f>VLOOKUP($B94&amp;C$2,'[3]plate 1 raw'!$C$3:$E$386,3,FALSE)</f>
        <v>0</v>
      </c>
      <c r="D94" s="19">
        <f>VLOOKUP($B94&amp;D$2,'[3]plate 1 raw'!$C$3:$E$386,3,FALSE)</f>
        <v>0</v>
      </c>
      <c r="E94" s="19">
        <f>VLOOKUP($B94&amp;E$2,'[3]plate 1 raw'!$C$3:$E$386,3,FALSE)</f>
        <v>0</v>
      </c>
      <c r="F94" s="19">
        <f>VLOOKUP($B94&amp;F$2,'[3]plate 1 raw'!$C$3:$E$386,3,FALSE)</f>
        <v>0</v>
      </c>
      <c r="G94" s="19">
        <f>VLOOKUP($B94&amp;G$2,'[3]plate 1 raw'!$C$3:$E$386,3,FALSE)</f>
        <v>0</v>
      </c>
      <c r="H94" s="19">
        <f>VLOOKUP($B94&amp;H$2,'[3]plate 1 raw'!$C$3:$E$386,3,FALSE)</f>
        <v>0</v>
      </c>
      <c r="I94" s="19">
        <f>VLOOKUP($B94&amp;I$2,'[3]plate 1 raw'!$C$3:$E$386,3,FALSE)</f>
        <v>0</v>
      </c>
      <c r="J94" s="19">
        <f>VLOOKUP($B94&amp;J$2,'[3]plate 1 raw'!$C$3:$E$386,3,FALSE)</f>
        <v>0</v>
      </c>
      <c r="K94" s="19">
        <f>VLOOKUP($B94&amp;K$2,'[3]plate 1 raw'!$C$3:$E$386,3,FALSE)</f>
        <v>0</v>
      </c>
      <c r="L94" s="19">
        <f>VLOOKUP($B94&amp;L$2,'[3]plate 1 raw'!$C$3:$E$386,3,FALSE)</f>
        <v>0</v>
      </c>
      <c r="M94" s="19"/>
      <c r="N94" s="19"/>
      <c r="O94" s="19">
        <f>VLOOKUP($B94&amp;O$2,'[3]plate 1 raw'!$C$3:$E$386,3,FALSE)</f>
        <v>0</v>
      </c>
      <c r="P94" s="20">
        <f>VLOOKUP($B94&amp;P$2,'[3]plate 1 raw'!$C$3:$E$386,3,FALSE)</f>
        <v>0</v>
      </c>
      <c r="Q94" s="20">
        <f>VLOOKUP($B94&amp;Q$2,'[3]plate 1 raw'!$C$3:$E$386,3,FALSE)</f>
        <v>0</v>
      </c>
      <c r="R94" s="20">
        <f>VLOOKUP($B94&amp;R$2,'[3]plate 1 raw'!$C$3:$E$386,3,FALSE)</f>
        <v>0</v>
      </c>
      <c r="S94" s="20">
        <f>VLOOKUP($B94&amp;S$2,'[3]plate 1 raw'!$C$3:$E$386,3,FALSE)</f>
        <v>0</v>
      </c>
      <c r="T94" s="20">
        <f>VLOOKUP($B94&amp;T$2,'[3]plate 1 raw'!$C$3:$E$386,3,FALSE)</f>
        <v>0</v>
      </c>
      <c r="U94" s="20">
        <f>VLOOKUP($B94&amp;U$2,'[3]plate 1 raw'!$C$3:$E$386,3,FALSE)</f>
        <v>0</v>
      </c>
      <c r="V94" s="20">
        <f>VLOOKUP($B94&amp;V$2,'[3]plate 1 raw'!$C$3:$E$386,3,FALSE)</f>
        <v>0</v>
      </c>
      <c r="W94" s="20">
        <f>VLOOKUP($B94&amp;W$2,'[3]plate 1 raw'!$C$3:$E$386,3,FALSE)</f>
        <v>0</v>
      </c>
      <c r="X94" s="20">
        <f>VLOOKUP($B94&amp;X$2,'[3]plate 1 raw'!$C$3:$E$386,3,FALSE)</f>
        <v>0</v>
      </c>
      <c r="Y94" s="20">
        <f>VLOOKUP($B94&amp;Y$2,'[3]plate 1 raw'!$C$3:$E$386,3,FALSE)</f>
        <v>0</v>
      </c>
      <c r="Z94" s="20">
        <f>VLOOKUP($B94&amp;Z$2,'[3]plate 1 raw'!$C$3:$E$386,3,FALSE)</f>
        <v>0</v>
      </c>
    </row>
    <row r="95" spans="2:34" x14ac:dyDescent="0.35">
      <c r="B95" s="17" t="s">
        <v>322</v>
      </c>
      <c r="C95" s="19"/>
      <c r="D95" s="19"/>
      <c r="E95" s="19"/>
      <c r="F95" s="19"/>
      <c r="G95" s="19">
        <f>VLOOKUP($B95&amp;G$2,'[3]plate 1 raw'!$C$3:$E$386,3,FALSE)</f>
        <v>0</v>
      </c>
      <c r="H95" s="19">
        <f>VLOOKUP($B95&amp;H$2,'[3]plate 1 raw'!$C$3:$E$386,3,FALSE)</f>
        <v>0</v>
      </c>
      <c r="I95" s="19">
        <f>VLOOKUP($B95&amp;I$2,'[3]plate 1 raw'!$C$3:$E$386,3,FALSE)</f>
        <v>0</v>
      </c>
      <c r="J95" s="19">
        <f>VLOOKUP($B95&amp;J$2,'[3]plate 1 raw'!$C$3:$E$386,3,FALSE)</f>
        <v>0</v>
      </c>
      <c r="K95" s="19">
        <f>VLOOKUP($B95&amp;K$2,'[3]plate 1 raw'!$C$3:$E$386,3,FALSE)</f>
        <v>0</v>
      </c>
      <c r="L95" s="19">
        <f>VLOOKUP($B95&amp;L$2,'[3]plate 1 raw'!$C$3:$E$386,3,FALSE)</f>
        <v>0</v>
      </c>
      <c r="M95" s="19">
        <f>VLOOKUP($B95&amp;M$2,'[3]plate 1 raw'!$C$3:$E$386,3,FALSE)</f>
        <v>0</v>
      </c>
      <c r="N95" s="19">
        <f>VLOOKUP($B95&amp;N$2,'[3]plate 1 raw'!$C$3:$E$386,3,FALSE)</f>
        <v>0</v>
      </c>
      <c r="O95" s="19">
        <f>VLOOKUP($B95&amp;O$2,'[3]plate 1 raw'!$C$3:$E$386,3,FALSE)</f>
        <v>0</v>
      </c>
      <c r="P95" s="20">
        <f>VLOOKUP($B95&amp;P$2,'[3]plate 1 raw'!$C$3:$E$386,3,FALSE)</f>
        <v>0</v>
      </c>
      <c r="Q95" s="20">
        <f>VLOOKUP($B95&amp;Q$2,'[3]plate 1 raw'!$C$3:$E$386,3,FALSE)</f>
        <v>0</v>
      </c>
      <c r="R95" s="20">
        <f>VLOOKUP($B95&amp;R$2,'[3]plate 1 raw'!$C$3:$E$386,3,FALSE)</f>
        <v>0</v>
      </c>
      <c r="S95" s="20">
        <f>VLOOKUP($B95&amp;S$2,'[3]plate 1 raw'!$C$3:$E$386,3,FALSE)</f>
        <v>0</v>
      </c>
      <c r="T95" s="20">
        <f>VLOOKUP($B95&amp;T$2,'[3]plate 1 raw'!$C$3:$E$386,3,FALSE)</f>
        <v>0</v>
      </c>
      <c r="U95" s="20">
        <f>VLOOKUP($B95&amp;U$2,'[3]plate 1 raw'!$C$3:$E$386,3,FALSE)</f>
        <v>0</v>
      </c>
      <c r="V95" s="20">
        <f>VLOOKUP($B95&amp;V$2,'[3]plate 1 raw'!$C$3:$E$386,3,FALSE)</f>
        <v>0</v>
      </c>
      <c r="W95" s="20">
        <f>VLOOKUP($B95&amp;W$2,'[3]plate 1 raw'!$C$3:$E$386,3,FALSE)</f>
        <v>0</v>
      </c>
      <c r="X95" s="20">
        <f>VLOOKUP($B95&amp;X$2,'[3]plate 1 raw'!$C$3:$E$386,3,FALSE)</f>
        <v>0</v>
      </c>
      <c r="Y95" s="20">
        <f>VLOOKUP($B95&amp;Y$2,'[3]plate 1 raw'!$C$3:$E$386,3,FALSE)</f>
        <v>0</v>
      </c>
      <c r="Z95" s="20">
        <f>VLOOKUP($B95&amp;Z$2,'[3]plate 1 raw'!$C$3:$E$386,3,FALSE)</f>
        <v>0</v>
      </c>
      <c r="AB95" s="17"/>
      <c r="AC95" s="17"/>
      <c r="AD95" s="17"/>
      <c r="AE95" s="17"/>
      <c r="AF95" s="17"/>
      <c r="AG95" s="17"/>
      <c r="AH95" s="17"/>
    </row>
    <row r="96" spans="2:34" x14ac:dyDescent="0.35">
      <c r="P96" s="9"/>
      <c r="Q96" s="9"/>
      <c r="R96" s="9"/>
      <c r="S96" s="9"/>
      <c r="T96" s="37"/>
      <c r="U96" s="9"/>
      <c r="V96" s="9"/>
      <c r="W96" s="9"/>
      <c r="X96" s="9"/>
      <c r="Y96" s="9"/>
      <c r="Z96" s="9"/>
    </row>
    <row r="97" spans="1:39" x14ac:dyDescent="0.35">
      <c r="B97" s="38"/>
      <c r="C97" s="38"/>
      <c r="D97" s="17"/>
      <c r="P97" s="39"/>
      <c r="Q97" s="40"/>
      <c r="T97" s="40"/>
      <c r="U97" s="40"/>
      <c r="V97" s="40"/>
      <c r="W97" s="40"/>
      <c r="X97" s="40"/>
      <c r="Y97" s="40"/>
      <c r="Z97" s="40"/>
    </row>
    <row r="98" spans="1:39" x14ac:dyDescent="0.35">
      <c r="B98" s="17"/>
      <c r="C98" s="17"/>
      <c r="D98" s="17"/>
      <c r="J98" t="s">
        <v>323</v>
      </c>
      <c r="P98" s="41" t="s">
        <v>324</v>
      </c>
      <c r="U98" s="38"/>
      <c r="V98" s="38"/>
      <c r="W98" s="38"/>
      <c r="X98" s="17"/>
      <c r="Y98" s="17"/>
      <c r="Z98" s="18"/>
      <c r="AA98" s="17"/>
      <c r="AC98" s="17"/>
      <c r="AD98" s="17"/>
      <c r="AE98" s="17"/>
      <c r="AF98" s="38"/>
      <c r="AG98" s="38"/>
      <c r="AH98" s="38"/>
      <c r="AI98" s="17"/>
      <c r="AJ98" s="38"/>
      <c r="AM98" s="17"/>
    </row>
    <row r="99" spans="1:39" x14ac:dyDescent="0.35">
      <c r="A99" s="17"/>
      <c r="C99" t="s">
        <v>134</v>
      </c>
      <c r="D99" t="s">
        <v>337</v>
      </c>
      <c r="E99" t="s">
        <v>338</v>
      </c>
      <c r="F99" t="s">
        <v>339</v>
      </c>
      <c r="H99" t="s">
        <v>101</v>
      </c>
      <c r="J99" t="s">
        <v>134</v>
      </c>
      <c r="K99" t="s">
        <v>337</v>
      </c>
      <c r="L99" t="s">
        <v>338</v>
      </c>
      <c r="M99" t="s">
        <v>339</v>
      </c>
      <c r="P99" t="s">
        <v>134</v>
      </c>
      <c r="Q99" t="s">
        <v>337</v>
      </c>
      <c r="R99" t="s">
        <v>338</v>
      </c>
      <c r="S99" t="s">
        <v>339</v>
      </c>
      <c r="V99" t="s">
        <v>134</v>
      </c>
      <c r="AA99" t="s">
        <v>337</v>
      </c>
      <c r="AF99" t="s">
        <v>338</v>
      </c>
      <c r="AK99" t="s">
        <v>339</v>
      </c>
    </row>
    <row r="100" spans="1:39" x14ac:dyDescent="0.35">
      <c r="A100" s="17" t="s">
        <v>169</v>
      </c>
      <c r="B100" t="s">
        <v>326</v>
      </c>
      <c r="C100">
        <f>AVERAGE(D81:G81)</f>
        <v>25.035</v>
      </c>
      <c r="D100">
        <f>AVERAGE(H81:K81)</f>
        <v>20.987500000000001</v>
      </c>
      <c r="E100">
        <f>AVERAGE(L81:O81)</f>
        <v>24.342500000000001</v>
      </c>
      <c r="F100">
        <f>AVERAGE(P81:S81)</f>
        <v>29.64</v>
      </c>
      <c r="H100">
        <f>AVERAGE(T81:W81)</f>
        <v>18.254999999999999</v>
      </c>
      <c r="J100">
        <f>C100-$H100</f>
        <v>6.7800000000000011</v>
      </c>
      <c r="K100">
        <f>D100-$H100</f>
        <v>2.7325000000000017</v>
      </c>
      <c r="L100">
        <f>E100-$H100</f>
        <v>6.0875000000000021</v>
      </c>
      <c r="M100">
        <f>F100-H100</f>
        <v>11.385000000000002</v>
      </c>
      <c r="P100">
        <f>1/2^J100</f>
        <v>9.0994811442848024E-3</v>
      </c>
      <c r="Q100">
        <f t="shared" ref="Q100:S111" si="39">1/2^K100</f>
        <v>0.1504650164155108</v>
      </c>
      <c r="R100">
        <f t="shared" si="39"/>
        <v>1.4705503586016664E-2</v>
      </c>
      <c r="S100">
        <f>1/2^M100</f>
        <v>3.7391552663437044E-4</v>
      </c>
      <c r="V100" s="17" t="s">
        <v>169</v>
      </c>
      <c r="W100" t="s">
        <v>150</v>
      </c>
      <c r="X100" t="s">
        <v>327</v>
      </c>
      <c r="AA100" s="17" t="s">
        <v>169</v>
      </c>
      <c r="AB100" t="s">
        <v>150</v>
      </c>
      <c r="AC100" t="s">
        <v>327</v>
      </c>
      <c r="AF100" s="17" t="s">
        <v>169</v>
      </c>
      <c r="AG100" t="s">
        <v>150</v>
      </c>
      <c r="AH100" t="s">
        <v>327</v>
      </c>
      <c r="AK100" s="17" t="s">
        <v>169</v>
      </c>
      <c r="AL100" t="s">
        <v>150</v>
      </c>
      <c r="AM100" t="s">
        <v>327</v>
      </c>
    </row>
    <row r="101" spans="1:39" x14ac:dyDescent="0.35">
      <c r="B101" t="s">
        <v>328</v>
      </c>
      <c r="C101">
        <f t="shared" ref="C101:C111" si="40">AVERAGE(D82:G82)</f>
        <v>24.1</v>
      </c>
      <c r="D101">
        <f t="shared" ref="D101:D111" si="41">AVERAGE(H82:K82)</f>
        <v>20.417499999999997</v>
      </c>
      <c r="E101">
        <f t="shared" ref="E101:E111" si="42">AVERAGE(L82:O82)</f>
        <v>24.344999999999999</v>
      </c>
      <c r="F101">
        <f t="shared" ref="F101:F111" si="43">AVERAGE(P82:S82)</f>
        <v>28.612500000000001</v>
      </c>
      <c r="H101">
        <f t="shared" ref="H101:H111" si="44">AVERAGE(T82:W82)</f>
        <v>17.692500000000003</v>
      </c>
      <c r="J101">
        <f t="shared" ref="J101:L111" si="45">C101-$H101</f>
        <v>6.4074999999999989</v>
      </c>
      <c r="K101">
        <f t="shared" si="45"/>
        <v>2.7249999999999943</v>
      </c>
      <c r="L101">
        <f t="shared" si="45"/>
        <v>6.6524999999999963</v>
      </c>
      <c r="M101">
        <f t="shared" ref="M101:M111" si="46">F101-H101</f>
        <v>10.919999999999998</v>
      </c>
      <c r="P101">
        <f t="shared" ref="P101:P111" si="47">1/2^J101</f>
        <v>1.1780135957544154E-2</v>
      </c>
      <c r="Q101">
        <f>1/2^K101</f>
        <v>0.15124926115241216</v>
      </c>
      <c r="R101">
        <f t="shared" si="39"/>
        <v>9.9402648015349902E-3</v>
      </c>
      <c r="S101">
        <f t="shared" si="39"/>
        <v>5.1612209011786211E-4</v>
      </c>
      <c r="V101">
        <v>9.0994811442848024E-3</v>
      </c>
      <c r="W101">
        <v>4.3117821379337696E-3</v>
      </c>
      <c r="X101">
        <v>8.1725385921291409E-3</v>
      </c>
      <c r="AA101">
        <v>0.1504650164155108</v>
      </c>
      <c r="AB101">
        <v>0.11482430846528749</v>
      </c>
      <c r="AC101">
        <v>0.1646529197235875</v>
      </c>
      <c r="AF101">
        <v>1.4705503586016664E-2</v>
      </c>
      <c r="AG101">
        <v>0.18946457081379997</v>
      </c>
      <c r="AH101">
        <v>1.3625944066889087E-2</v>
      </c>
      <c r="AK101">
        <v>3.7391552663437044E-4</v>
      </c>
      <c r="AL101">
        <v>0.26887359761434465</v>
      </c>
      <c r="AM101">
        <v>1.6720495693560607E-3</v>
      </c>
    </row>
    <row r="102" spans="1:39" x14ac:dyDescent="0.35">
      <c r="B102" t="s">
        <v>329</v>
      </c>
      <c r="C102">
        <f t="shared" si="40"/>
        <v>25.482499999999998</v>
      </c>
      <c r="D102">
        <f t="shared" si="41"/>
        <v>21.317499999999999</v>
      </c>
      <c r="E102">
        <f t="shared" si="42"/>
        <v>24.682499999999997</v>
      </c>
      <c r="F102">
        <f t="shared" si="43"/>
        <v>28.952500000000001</v>
      </c>
      <c r="H102">
        <f t="shared" si="44"/>
        <v>18.365000000000002</v>
      </c>
      <c r="J102">
        <f t="shared" si="45"/>
        <v>7.1174999999999962</v>
      </c>
      <c r="K102">
        <f t="shared" si="45"/>
        <v>2.952499999999997</v>
      </c>
      <c r="L102">
        <f t="shared" si="45"/>
        <v>6.3174999999999955</v>
      </c>
      <c r="M102">
        <f t="shared" si="46"/>
        <v>10.587499999999999</v>
      </c>
      <c r="P102">
        <f t="shared" si="47"/>
        <v>7.2014343491910628E-3</v>
      </c>
      <c r="Q102">
        <f t="shared" si="39"/>
        <v>0.12918406248739722</v>
      </c>
      <c r="R102">
        <f t="shared" si="39"/>
        <v>1.2538425458456685E-2</v>
      </c>
      <c r="S102">
        <f t="shared" si="39"/>
        <v>6.4989758165221931E-4</v>
      </c>
      <c r="V102">
        <v>1.1780135957544154E-2</v>
      </c>
      <c r="W102">
        <v>9.8317685346786272E-3</v>
      </c>
      <c r="X102">
        <v>1.3744516811288039E-2</v>
      </c>
      <c r="AA102">
        <v>0.15124926115241216</v>
      </c>
      <c r="AB102">
        <v>0.2586667760114702</v>
      </c>
      <c r="AC102">
        <v>0.19716836502232576</v>
      </c>
      <c r="AF102">
        <v>9.9402648015349902E-3</v>
      </c>
      <c r="AG102">
        <v>0.29971572141144442</v>
      </c>
      <c r="AH102">
        <v>1.4377932041013671E-2</v>
      </c>
      <c r="AK102">
        <v>5.1612209011786211E-4</v>
      </c>
      <c r="AL102">
        <v>0.29919680338134347</v>
      </c>
      <c r="AM102">
        <v>9.9881146362039604E-4</v>
      </c>
    </row>
    <row r="103" spans="1:39" x14ac:dyDescent="0.35">
      <c r="B103" t="s">
        <v>330</v>
      </c>
      <c r="C103">
        <f t="shared" si="40"/>
        <v>24.1325</v>
      </c>
      <c r="D103">
        <f t="shared" si="41"/>
        <v>20.229999999999997</v>
      </c>
      <c r="E103">
        <f t="shared" si="42"/>
        <v>23.946666666666669</v>
      </c>
      <c r="F103">
        <f t="shared" si="43"/>
        <v>28.594999999999999</v>
      </c>
      <c r="H103">
        <f t="shared" si="44"/>
        <v>17.743333333333336</v>
      </c>
      <c r="J103">
        <f t="shared" si="45"/>
        <v>6.3891666666666644</v>
      </c>
      <c r="K103">
        <f t="shared" si="45"/>
        <v>2.486666666666661</v>
      </c>
      <c r="L103">
        <f t="shared" si="45"/>
        <v>6.2033333333333331</v>
      </c>
      <c r="M103">
        <f>F103-H103</f>
        <v>10.851666666666663</v>
      </c>
      <c r="P103">
        <f t="shared" si="47"/>
        <v>1.1930789574342047E-2</v>
      </c>
      <c r="Q103">
        <f t="shared" si="39"/>
        <v>0.17841803177135895</v>
      </c>
      <c r="R103">
        <f t="shared" si="39"/>
        <v>1.3570960722995887E-2</v>
      </c>
      <c r="S103">
        <f t="shared" si="39"/>
        <v>5.4115643909924491E-4</v>
      </c>
      <c r="V103">
        <v>7.2014343491910628E-3</v>
      </c>
      <c r="W103">
        <v>3.9676486755115849E-3</v>
      </c>
      <c r="X103">
        <v>5.3856393319757128E-3</v>
      </c>
      <c r="AA103">
        <v>0.12918406248739722</v>
      </c>
      <c r="AB103">
        <v>0.13008260870055841</v>
      </c>
      <c r="AC103">
        <v>0.12102133699786065</v>
      </c>
      <c r="AF103">
        <v>1.2538425458456685E-2</v>
      </c>
      <c r="AG103">
        <v>0.23325824788420166</v>
      </c>
      <c r="AH103">
        <v>1.0765058725982083E-2</v>
      </c>
      <c r="AK103">
        <v>6.4989758165221931E-4</v>
      </c>
      <c r="AL103">
        <v>0.27691209991324478</v>
      </c>
      <c r="AM103">
        <v>8.7253462274966087E-4</v>
      </c>
    </row>
    <row r="104" spans="1:39" x14ac:dyDescent="0.35">
      <c r="A104" t="s">
        <v>150</v>
      </c>
      <c r="B104" t="s">
        <v>326</v>
      </c>
      <c r="C104">
        <f t="shared" si="40"/>
        <v>26.162500000000001</v>
      </c>
      <c r="D104">
        <f t="shared" si="41"/>
        <v>21.427500000000002</v>
      </c>
      <c r="E104">
        <f t="shared" si="42"/>
        <v>20.704999999999998</v>
      </c>
      <c r="F104">
        <f t="shared" si="43"/>
        <v>20.2</v>
      </c>
      <c r="H104">
        <f t="shared" si="44"/>
        <v>18.305</v>
      </c>
      <c r="J104">
        <f t="shared" si="45"/>
        <v>7.8575000000000017</v>
      </c>
      <c r="K104">
        <f>D104-$H104</f>
        <v>3.1225000000000023</v>
      </c>
      <c r="L104">
        <f t="shared" si="45"/>
        <v>2.3999999999999986</v>
      </c>
      <c r="M104">
        <f t="shared" si="46"/>
        <v>1.8949999999999996</v>
      </c>
      <c r="P104">
        <f t="shared" si="47"/>
        <v>4.3117821379337696E-3</v>
      </c>
      <c r="Q104">
        <f t="shared" si="39"/>
        <v>0.11482430846528749</v>
      </c>
      <c r="R104">
        <f>1/2^L104</f>
        <v>0.18946457081379997</v>
      </c>
      <c r="S104">
        <f>1/2^M104</f>
        <v>0.26887359761434465</v>
      </c>
      <c r="V104">
        <v>1.1930789574342047E-2</v>
      </c>
      <c r="W104">
        <v>6.9200587429871898E-3</v>
      </c>
      <c r="X104">
        <v>9.8374492273688354E-3</v>
      </c>
      <c r="AA104">
        <v>0.17841803177135895</v>
      </c>
      <c r="AB104">
        <v>0.15577115376019585</v>
      </c>
      <c r="AC104">
        <v>0.18685615607936754</v>
      </c>
      <c r="AF104">
        <v>1.3570960722995887E-2</v>
      </c>
      <c r="AH104">
        <v>1.3184621814531523E-2</v>
      </c>
      <c r="AK104">
        <v>5.4115643909924491E-4</v>
      </c>
      <c r="AL104">
        <v>0.28371218134645576</v>
      </c>
      <c r="AM104">
        <v>6.566899514487347E-4</v>
      </c>
    </row>
    <row r="105" spans="1:39" x14ac:dyDescent="0.35">
      <c r="B105" t="s">
        <v>328</v>
      </c>
      <c r="C105">
        <f t="shared" si="40"/>
        <v>24.985000000000003</v>
      </c>
      <c r="D105">
        <f t="shared" si="41"/>
        <v>20.267500000000002</v>
      </c>
      <c r="E105">
        <f t="shared" si="42"/>
        <v>20.055</v>
      </c>
      <c r="F105">
        <f t="shared" si="43"/>
        <v>20.057500000000001</v>
      </c>
      <c r="H105">
        <f t="shared" si="44"/>
        <v>18.316666666666666</v>
      </c>
      <c r="J105">
        <f>C105-$H105</f>
        <v>6.6683333333333366</v>
      </c>
      <c r="K105">
        <f t="shared" si="45"/>
        <v>1.9508333333333354</v>
      </c>
      <c r="L105">
        <f t="shared" si="45"/>
        <v>1.7383333333333333</v>
      </c>
      <c r="M105">
        <f t="shared" si="46"/>
        <v>1.7408333333333346</v>
      </c>
      <c r="P105">
        <f t="shared" si="47"/>
        <v>9.8317685346786272E-3</v>
      </c>
      <c r="Q105">
        <f>1/2^K105</f>
        <v>0.2586667760114702</v>
      </c>
      <c r="R105">
        <f t="shared" si="39"/>
        <v>0.29971572141144442</v>
      </c>
      <c r="S105">
        <f>1/2^M105</f>
        <v>0.29919680338134347</v>
      </c>
    </row>
    <row r="106" spans="1:39" x14ac:dyDescent="0.35">
      <c r="B106" t="s">
        <v>329</v>
      </c>
      <c r="C106">
        <f t="shared" si="40"/>
        <v>25.8125</v>
      </c>
      <c r="D106">
        <f t="shared" si="41"/>
        <v>20.7775</v>
      </c>
      <c r="E106">
        <f>AVERAGE(L87:O87)</f>
        <v>19.935000000000002</v>
      </c>
      <c r="F106">
        <f t="shared" si="43"/>
        <v>19.6875</v>
      </c>
      <c r="H106">
        <f t="shared" si="44"/>
        <v>17.835000000000001</v>
      </c>
      <c r="J106">
        <f t="shared" si="45"/>
        <v>7.9774999999999991</v>
      </c>
      <c r="K106">
        <f>D106-$H106</f>
        <v>2.942499999999999</v>
      </c>
      <c r="L106">
        <f>E106-$H106</f>
        <v>2.1000000000000014</v>
      </c>
      <c r="M106">
        <f t="shared" si="46"/>
        <v>1.8524999999999991</v>
      </c>
      <c r="P106">
        <f t="shared" si="47"/>
        <v>3.9676486755115849E-3</v>
      </c>
      <c r="Q106">
        <f t="shared" si="39"/>
        <v>0.13008260870055841</v>
      </c>
      <c r="R106">
        <f t="shared" si="39"/>
        <v>0.23325824788420166</v>
      </c>
      <c r="S106">
        <f t="shared" si="39"/>
        <v>0.27691209991324478</v>
      </c>
    </row>
    <row r="107" spans="1:39" x14ac:dyDescent="0.35">
      <c r="B107" t="s">
        <v>330</v>
      </c>
      <c r="C107">
        <f t="shared" si="40"/>
        <v>24.947500000000002</v>
      </c>
      <c r="D107">
        <f t="shared" si="41"/>
        <v>20.454999999999998</v>
      </c>
      <c r="F107">
        <f t="shared" si="43"/>
        <v>19.59</v>
      </c>
      <c r="H107">
        <f t="shared" si="44"/>
        <v>17.772500000000001</v>
      </c>
      <c r="J107">
        <f t="shared" si="45"/>
        <v>7.1750000000000007</v>
      </c>
      <c r="K107">
        <f t="shared" si="45"/>
        <v>2.6824999999999974</v>
      </c>
      <c r="M107">
        <f>F107-H107</f>
        <v>1.817499999999999</v>
      </c>
      <c r="P107">
        <f t="shared" si="47"/>
        <v>6.9200587429871898E-3</v>
      </c>
      <c r="Q107">
        <f t="shared" si="39"/>
        <v>0.15577115376019585</v>
      </c>
      <c r="S107">
        <f t="shared" si="39"/>
        <v>0.28371218134645576</v>
      </c>
      <c r="V107">
        <f>AVERAGE(V101:V104)</f>
        <v>1.0002960256340516E-2</v>
      </c>
      <c r="W107">
        <f t="shared" ref="W107:AG107" si="48">AVERAGE(W101:W104)</f>
        <v>6.2578145227777928E-3</v>
      </c>
      <c r="X107">
        <f t="shared" si="48"/>
        <v>9.2850359906904312E-3</v>
      </c>
      <c r="AA107">
        <f>AVERAGE(AA101:AA104)</f>
        <v>0.1523290929566698</v>
      </c>
      <c r="AB107">
        <f t="shared" si="48"/>
        <v>0.16483621173437801</v>
      </c>
      <c r="AC107">
        <f t="shared" si="48"/>
        <v>0.16742469445578537</v>
      </c>
      <c r="AF107">
        <f>AVERAGE(AF101:AF104)</f>
        <v>1.2688788642251056E-2</v>
      </c>
      <c r="AG107">
        <f t="shared" si="48"/>
        <v>0.2408128467031487</v>
      </c>
      <c r="AH107">
        <f>AVERAGE(AH101:AH104)</f>
        <v>1.298838916210409E-2</v>
      </c>
      <c r="AK107">
        <f>AVERAGE(AK101:AK104)</f>
        <v>5.2027290937592418E-4</v>
      </c>
      <c r="AL107">
        <f t="shared" ref="AL107:AM107" si="49">AVERAGE(AL101:AL104)</f>
        <v>0.28217367056384718</v>
      </c>
      <c r="AM107">
        <f t="shared" si="49"/>
        <v>1.050021401793713E-3</v>
      </c>
    </row>
    <row r="108" spans="1:39" x14ac:dyDescent="0.35">
      <c r="A108" t="s">
        <v>331</v>
      </c>
      <c r="B108" t="s">
        <v>326</v>
      </c>
      <c r="C108">
        <f t="shared" si="40"/>
        <v>24.997499999999999</v>
      </c>
      <c r="D108">
        <f t="shared" si="41"/>
        <v>20.664999999999999</v>
      </c>
      <c r="E108">
        <f t="shared" si="42"/>
        <v>24.26</v>
      </c>
      <c r="F108">
        <f t="shared" si="43"/>
        <v>27.286666666666665</v>
      </c>
      <c r="H108">
        <f t="shared" si="44"/>
        <v>18.0625</v>
      </c>
      <c r="J108">
        <f t="shared" si="45"/>
        <v>6.9349999999999987</v>
      </c>
      <c r="K108">
        <f t="shared" si="45"/>
        <v>2.6024999999999991</v>
      </c>
      <c r="L108">
        <f t="shared" si="45"/>
        <v>6.1975000000000016</v>
      </c>
      <c r="M108">
        <f>F108-H108</f>
        <v>9.2241666666666653</v>
      </c>
      <c r="P108">
        <f t="shared" si="47"/>
        <v>8.1725385921291409E-3</v>
      </c>
      <c r="Q108">
        <f t="shared" si="39"/>
        <v>0.1646529197235875</v>
      </c>
      <c r="R108">
        <f t="shared" si="39"/>
        <v>1.3625944066889087E-2</v>
      </c>
      <c r="S108">
        <f t="shared" si="39"/>
        <v>1.6720495693560607E-3</v>
      </c>
    </row>
    <row r="109" spans="1:39" x14ac:dyDescent="0.35">
      <c r="B109" t="s">
        <v>328</v>
      </c>
      <c r="C109">
        <f t="shared" si="40"/>
        <v>24.155000000000001</v>
      </c>
      <c r="D109">
        <f t="shared" si="41"/>
        <v>20.3125</v>
      </c>
      <c r="E109">
        <f t="shared" si="42"/>
        <v>24.09</v>
      </c>
      <c r="F109">
        <f t="shared" si="43"/>
        <v>27.937499999999996</v>
      </c>
      <c r="H109">
        <f t="shared" si="44"/>
        <v>17.97</v>
      </c>
      <c r="J109">
        <f t="shared" si="45"/>
        <v>6.1850000000000023</v>
      </c>
      <c r="K109">
        <f t="shared" si="45"/>
        <v>2.3425000000000011</v>
      </c>
      <c r="L109">
        <f t="shared" si="45"/>
        <v>6.120000000000001</v>
      </c>
      <c r="M109">
        <f t="shared" si="46"/>
        <v>9.9674999999999976</v>
      </c>
      <c r="P109">
        <f t="shared" si="47"/>
        <v>1.3744516811288039E-2</v>
      </c>
      <c r="Q109">
        <f t="shared" si="39"/>
        <v>0.19716836502232576</v>
      </c>
      <c r="R109">
        <f t="shared" si="39"/>
        <v>1.4377932041013671E-2</v>
      </c>
      <c r="S109">
        <f t="shared" si="39"/>
        <v>9.9881146362039604E-4</v>
      </c>
      <c r="V109">
        <f>V101/$V$30</f>
        <v>0.15415370072146192</v>
      </c>
      <c r="W109">
        <f>W101/$V$30</f>
        <v>7.3045612461613563E-2</v>
      </c>
      <c r="X109">
        <f>X101/$V$30</f>
        <v>0.13845042901780669</v>
      </c>
      <c r="AA109">
        <f>AA101/$AA$30</f>
        <v>1.735648302637641</v>
      </c>
      <c r="AB109">
        <f>AB101/$AA$30</f>
        <v>1.324524602708731</v>
      </c>
      <c r="AC109">
        <f>AC101/$AA$30</f>
        <v>1.8993090051802672</v>
      </c>
      <c r="AF109">
        <f>AF101/$AF$30</f>
        <v>0.14005642884033129</v>
      </c>
      <c r="AG109">
        <f>AG101/$AF$30</f>
        <v>1.8044761965975433</v>
      </c>
      <c r="AH109">
        <f>AH101/$AF$30</f>
        <v>0.12977461495444928</v>
      </c>
      <c r="AK109">
        <f>AK101/$AK$30</f>
        <v>3.7108258571950962E-3</v>
      </c>
      <c r="AL109">
        <f>AL101/$AK$30</f>
        <v>2.668364984265585</v>
      </c>
      <c r="AM109">
        <f>AM101/$AK$30</f>
        <v>1.6593814202707832E-2</v>
      </c>
    </row>
    <row r="110" spans="1:39" x14ac:dyDescent="0.35">
      <c r="B110" t="s">
        <v>329</v>
      </c>
      <c r="C110">
        <f t="shared" si="40"/>
        <v>25.736666666666665</v>
      </c>
      <c r="D110">
        <f t="shared" si="41"/>
        <v>21.246666666666666</v>
      </c>
      <c r="E110">
        <f t="shared" si="42"/>
        <v>24.737500000000001</v>
      </c>
      <c r="F110">
        <f t="shared" si="43"/>
        <v>28.362500000000001</v>
      </c>
      <c r="H110">
        <f t="shared" si="44"/>
        <v>18.200000000000003</v>
      </c>
      <c r="J110">
        <f t="shared" si="45"/>
        <v>7.5366666666666617</v>
      </c>
      <c r="K110">
        <f t="shared" si="45"/>
        <v>3.0466666666666633</v>
      </c>
      <c r="L110">
        <f t="shared" si="45"/>
        <v>6.5374999999999979</v>
      </c>
      <c r="M110">
        <f>F110-H110</f>
        <v>10.162499999999998</v>
      </c>
      <c r="P110">
        <f t="shared" si="47"/>
        <v>5.3856393319757128E-3</v>
      </c>
      <c r="Q110">
        <f t="shared" si="39"/>
        <v>0.12102133699786065</v>
      </c>
      <c r="R110">
        <f t="shared" si="39"/>
        <v>1.0765058725982083E-2</v>
      </c>
      <c r="S110">
        <f t="shared" si="39"/>
        <v>8.7253462274966087E-4</v>
      </c>
      <c r="V110">
        <f t="shared" ref="V110:V111" si="50">V102/$V$30</f>
        <v>0.19956649440368981</v>
      </c>
      <c r="W110">
        <f>W102/$V$30</f>
        <v>0.16655933236473103</v>
      </c>
      <c r="X110">
        <f t="shared" ref="W110:X111" si="51">X102/$V$30</f>
        <v>0.23284493890282451</v>
      </c>
      <c r="AA110">
        <f t="shared" ref="AA110:AA111" si="52">AA102/$AA$30</f>
        <v>1.7446947446537469</v>
      </c>
      <c r="AB110">
        <f>AB102/$AA$30</f>
        <v>2.9837802927775994</v>
      </c>
      <c r="AC110">
        <f t="shared" ref="AC110:AC111" si="53">AC102/$AA$30</f>
        <v>2.2743820871943297</v>
      </c>
      <c r="AF110">
        <f t="shared" ref="AF110:AH111" si="54">AF102/$AF$30</f>
        <v>9.4671901692238825E-2</v>
      </c>
      <c r="AG110">
        <f>AG102/$AF$30</f>
        <v>2.8545172467338147</v>
      </c>
      <c r="AH110">
        <f>AH102/$AF$30</f>
        <v>0.13693661043258534</v>
      </c>
      <c r="AK110">
        <f>AK102/$AK$30</f>
        <v>5.1221173261193241E-3</v>
      </c>
      <c r="AL110">
        <f t="shared" ref="AK110:AM111" si="55">AL102/$AK$30</f>
        <v>2.9692996286385034</v>
      </c>
      <c r="AM110">
        <f t="shared" si="55"/>
        <v>9.912440488970992E-3</v>
      </c>
    </row>
    <row r="111" spans="1:39" x14ac:dyDescent="0.35">
      <c r="B111" t="s">
        <v>330</v>
      </c>
      <c r="C111">
        <f t="shared" si="40"/>
        <v>24.562500000000004</v>
      </c>
      <c r="D111">
        <f t="shared" si="41"/>
        <v>20.314999999999998</v>
      </c>
      <c r="E111">
        <f t="shared" si="42"/>
        <v>24.14</v>
      </c>
      <c r="F111">
        <f t="shared" si="43"/>
        <v>28.467499999999998</v>
      </c>
      <c r="H111">
        <f t="shared" si="44"/>
        <v>17.895</v>
      </c>
      <c r="J111">
        <f t="shared" si="45"/>
        <v>6.667500000000004</v>
      </c>
      <c r="K111">
        <f t="shared" si="45"/>
        <v>2.4199999999999982</v>
      </c>
      <c r="L111">
        <f>E111-$H111</f>
        <v>6.245000000000001</v>
      </c>
      <c r="M111">
        <f t="shared" si="46"/>
        <v>10.572499999999998</v>
      </c>
      <c r="P111">
        <f t="shared" si="47"/>
        <v>9.8374492273688354E-3</v>
      </c>
      <c r="Q111">
        <f t="shared" si="39"/>
        <v>0.18685615607936754</v>
      </c>
      <c r="R111">
        <f t="shared" si="39"/>
        <v>1.3184621814531523E-2</v>
      </c>
      <c r="S111">
        <f t="shared" si="39"/>
        <v>6.566899514487347E-4</v>
      </c>
      <c r="V111">
        <f t="shared" si="50"/>
        <v>0.12199901706788013</v>
      </c>
      <c r="W111">
        <f t="shared" si="51"/>
        <v>6.7215670519507428E-2</v>
      </c>
      <c r="X111">
        <f t="shared" si="51"/>
        <v>9.1237755275371937E-2</v>
      </c>
      <c r="AA111">
        <f t="shared" si="52"/>
        <v>1.4901676424565373</v>
      </c>
      <c r="AB111">
        <f>AB103/$AA$30</f>
        <v>1.5005325780865442</v>
      </c>
      <c r="AC111">
        <f t="shared" si="53"/>
        <v>1.3960087410831636</v>
      </c>
      <c r="AF111">
        <f t="shared" si="54"/>
        <v>0.11941699804568304</v>
      </c>
      <c r="AG111">
        <f t="shared" si="54"/>
        <v>2.2215707884549438</v>
      </c>
      <c r="AH111">
        <f t="shared" si="54"/>
        <v>0.10252730704517803</v>
      </c>
      <c r="AK111">
        <f t="shared" si="55"/>
        <v>6.4497368489376244E-3</v>
      </c>
      <c r="AL111">
        <f t="shared" si="55"/>
        <v>2.7481409765929894</v>
      </c>
      <c r="AM111">
        <f t="shared" si="55"/>
        <v>8.6592393435522778E-3</v>
      </c>
    </row>
  </sheetData>
  <conditionalFormatting sqref="C4:Z15">
    <cfRule type="colorScale" priority="3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42:Z53">
    <cfRule type="colorScale" priority="2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C81:Z92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E32:AD32"/>
  <sheetViews>
    <sheetView zoomScale="55" zoomScaleNormal="55" workbookViewId="0">
      <selection activeCell="AC34" sqref="AC34"/>
    </sheetView>
  </sheetViews>
  <sheetFormatPr defaultRowHeight="14.5" x14ac:dyDescent="0.35"/>
  <sheetData>
    <row r="32" spans="5:30" ht="25" x14ac:dyDescent="0.5">
      <c r="E32" s="16" t="s">
        <v>249</v>
      </c>
      <c r="R32" s="16" t="s">
        <v>304</v>
      </c>
      <c r="AD32" s="16" t="s">
        <v>248</v>
      </c>
    </row>
  </sheetData>
  <pageMargins left="0.7" right="0.7" top="0.75" bottom="0.75" header="0.3" footer="0.3"/>
  <pageSetup paperSize="9" orientation="portrait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23"/>
  <sheetViews>
    <sheetView zoomScale="85" zoomScaleNormal="85" workbookViewId="0">
      <selection activeCell="J11" sqref="J11"/>
    </sheetView>
  </sheetViews>
  <sheetFormatPr defaultRowHeight="14.5" x14ac:dyDescent="0.35"/>
  <sheetData>
    <row r="2" spans="1:32" x14ac:dyDescent="0.35">
      <c r="A2" s="14" t="s">
        <v>249</v>
      </c>
      <c r="L2" s="14" t="s">
        <v>304</v>
      </c>
      <c r="X2" s="14" t="s">
        <v>248</v>
      </c>
    </row>
    <row r="3" spans="1:32" x14ac:dyDescent="0.35">
      <c r="B3" s="6" t="s">
        <v>145</v>
      </c>
      <c r="E3" s="6" t="s">
        <v>146</v>
      </c>
      <c r="G3" s="6" t="s">
        <v>147</v>
      </c>
      <c r="I3" s="6" t="s">
        <v>148</v>
      </c>
      <c r="M3" s="6" t="s">
        <v>145</v>
      </c>
      <c r="P3" s="6" t="s">
        <v>146</v>
      </c>
      <c r="R3" s="6" t="s">
        <v>147</v>
      </c>
      <c r="T3" s="6" t="s">
        <v>148</v>
      </c>
      <c r="Y3" s="6" t="s">
        <v>145</v>
      </c>
      <c r="AB3" s="6" t="s">
        <v>146</v>
      </c>
      <c r="AD3" s="6" t="s">
        <v>147</v>
      </c>
      <c r="AF3" s="6" t="s">
        <v>148</v>
      </c>
    </row>
    <row r="5" spans="1:32" x14ac:dyDescent="0.35">
      <c r="A5">
        <v>1</v>
      </c>
      <c r="B5">
        <v>16974.027999999998</v>
      </c>
      <c r="D5">
        <v>1</v>
      </c>
      <c r="E5">
        <v>14840.078</v>
      </c>
      <c r="G5">
        <f>E5/B5</f>
        <v>0.87428146106510496</v>
      </c>
      <c r="I5" t="s">
        <v>137</v>
      </c>
      <c r="L5">
        <v>1</v>
      </c>
      <c r="M5">
        <v>17956.664000000001</v>
      </c>
      <c r="O5">
        <v>1</v>
      </c>
      <c r="P5">
        <v>12714.522000000001</v>
      </c>
      <c r="R5">
        <f>P5/M5</f>
        <v>0.70806704407901155</v>
      </c>
      <c r="T5" t="s">
        <v>137</v>
      </c>
      <c r="X5">
        <v>1</v>
      </c>
      <c r="Y5">
        <v>20114.685000000001</v>
      </c>
      <c r="AA5">
        <v>1</v>
      </c>
      <c r="AB5">
        <v>16589.149000000001</v>
      </c>
      <c r="AD5">
        <f t="shared" ref="AD5:AD6" si="0">AB5/Y5</f>
        <v>0.82472825202084943</v>
      </c>
      <c r="AF5" t="s">
        <v>137</v>
      </c>
    </row>
    <row r="6" spans="1:32" x14ac:dyDescent="0.35">
      <c r="A6">
        <v>2</v>
      </c>
      <c r="B6">
        <v>22928.362000000001</v>
      </c>
      <c r="D6">
        <v>2</v>
      </c>
      <c r="E6">
        <v>16907.977999999999</v>
      </c>
      <c r="G6">
        <f t="shared" ref="G6" si="1">E6/B6</f>
        <v>0.73742633686610493</v>
      </c>
      <c r="I6" t="s">
        <v>97</v>
      </c>
      <c r="L6">
        <v>2</v>
      </c>
      <c r="M6">
        <v>24796.827000000001</v>
      </c>
      <c r="O6">
        <v>2</v>
      </c>
      <c r="P6">
        <v>16495.392</v>
      </c>
      <c r="R6">
        <f t="shared" ref="R6" si="2">P6/M6</f>
        <v>0.66522188504198543</v>
      </c>
      <c r="T6" t="s">
        <v>97</v>
      </c>
      <c r="X6">
        <v>2</v>
      </c>
      <c r="Y6">
        <v>24690.705999999998</v>
      </c>
      <c r="AA6">
        <v>2</v>
      </c>
      <c r="AB6">
        <v>16735.22</v>
      </c>
      <c r="AD6">
        <f t="shared" si="0"/>
        <v>0.677794308514305</v>
      </c>
      <c r="AF6" t="s">
        <v>97</v>
      </c>
    </row>
    <row r="7" spans="1:32" x14ac:dyDescent="0.35">
      <c r="A7">
        <v>3</v>
      </c>
      <c r="B7">
        <v>19677.22</v>
      </c>
      <c r="D7">
        <v>3</v>
      </c>
      <c r="E7">
        <v>16020.421</v>
      </c>
      <c r="G7">
        <f t="shared" ref="G7:G23" si="3">E7/B7</f>
        <v>0.81416079100604655</v>
      </c>
      <c r="I7" t="s">
        <v>149</v>
      </c>
      <c r="L7">
        <v>3</v>
      </c>
      <c r="M7">
        <v>18225.735000000001</v>
      </c>
      <c r="O7">
        <v>3</v>
      </c>
      <c r="P7">
        <v>12674.815000000001</v>
      </c>
      <c r="R7">
        <f t="shared" ref="R7:R23" si="4">P7/M7</f>
        <v>0.69543505378521087</v>
      </c>
      <c r="T7" t="s">
        <v>149</v>
      </c>
      <c r="X7">
        <v>3</v>
      </c>
      <c r="Y7">
        <v>21150.898000000001</v>
      </c>
      <c r="AA7">
        <v>3</v>
      </c>
      <c r="AB7">
        <v>13347.714</v>
      </c>
      <c r="AD7">
        <f t="shared" ref="AD7:AD13" si="5">AB7/Y7</f>
        <v>0.6310707942518563</v>
      </c>
      <c r="AF7" t="s">
        <v>149</v>
      </c>
    </row>
    <row r="8" spans="1:32" x14ac:dyDescent="0.35">
      <c r="A8">
        <v>4</v>
      </c>
      <c r="B8">
        <v>16659.010999999999</v>
      </c>
      <c r="D8">
        <v>4</v>
      </c>
      <c r="E8">
        <v>5565.0039999999999</v>
      </c>
      <c r="G8">
        <f t="shared" si="3"/>
        <v>0.33405368421930931</v>
      </c>
      <c r="I8" t="s">
        <v>100</v>
      </c>
      <c r="L8">
        <v>4</v>
      </c>
      <c r="M8">
        <v>20085.484</v>
      </c>
      <c r="O8">
        <v>4</v>
      </c>
      <c r="P8">
        <v>2902.134</v>
      </c>
      <c r="R8">
        <f t="shared" si="4"/>
        <v>0.14448912458370433</v>
      </c>
      <c r="T8" t="s">
        <v>100</v>
      </c>
      <c r="X8">
        <v>4</v>
      </c>
      <c r="Y8">
        <v>12858.132</v>
      </c>
      <c r="AA8">
        <v>4</v>
      </c>
      <c r="AB8">
        <v>3536.5479999999998</v>
      </c>
      <c r="AD8">
        <f t="shared" si="5"/>
        <v>0.27504368441698995</v>
      </c>
      <c r="AF8" t="s">
        <v>100</v>
      </c>
    </row>
    <row r="9" spans="1:32" x14ac:dyDescent="0.35">
      <c r="A9">
        <v>5</v>
      </c>
      <c r="B9">
        <v>21559.776999999998</v>
      </c>
      <c r="D9">
        <v>5</v>
      </c>
      <c r="E9">
        <v>8165.652</v>
      </c>
      <c r="G9">
        <f t="shared" si="3"/>
        <v>0.37874473376974171</v>
      </c>
      <c r="I9" t="s">
        <v>11</v>
      </c>
      <c r="L9">
        <v>5</v>
      </c>
      <c r="M9">
        <v>16757.877</v>
      </c>
      <c r="O9">
        <v>5</v>
      </c>
      <c r="P9">
        <v>6705.8739999999998</v>
      </c>
      <c r="R9">
        <f t="shared" si="4"/>
        <v>0.40016250268455839</v>
      </c>
      <c r="T9" t="s">
        <v>11</v>
      </c>
      <c r="X9">
        <v>5</v>
      </c>
      <c r="Y9">
        <v>19317.362000000001</v>
      </c>
      <c r="AA9">
        <v>5</v>
      </c>
      <c r="AB9">
        <v>7267.8739999999998</v>
      </c>
      <c r="AD9">
        <f t="shared" si="5"/>
        <v>0.37623532654199882</v>
      </c>
      <c r="AF9" t="s">
        <v>11</v>
      </c>
    </row>
    <row r="10" spans="1:32" x14ac:dyDescent="0.35">
      <c r="A10">
        <v>6</v>
      </c>
      <c r="B10">
        <v>14983.886</v>
      </c>
      <c r="D10">
        <v>6</v>
      </c>
      <c r="E10">
        <v>11201.137000000001</v>
      </c>
      <c r="G10">
        <f t="shared" si="3"/>
        <v>0.74754552991126599</v>
      </c>
      <c r="I10" t="s">
        <v>23</v>
      </c>
      <c r="L10">
        <v>6</v>
      </c>
      <c r="M10">
        <v>13626.714</v>
      </c>
      <c r="O10">
        <v>6</v>
      </c>
      <c r="P10">
        <v>23958.525000000001</v>
      </c>
      <c r="R10">
        <f t="shared" si="4"/>
        <v>1.7582026745406121</v>
      </c>
      <c r="T10" t="s">
        <v>23</v>
      </c>
      <c r="X10">
        <v>6</v>
      </c>
      <c r="Y10">
        <v>17248.685000000001</v>
      </c>
      <c r="AA10">
        <v>6</v>
      </c>
      <c r="AB10">
        <v>12382.35</v>
      </c>
      <c r="AD10">
        <f t="shared" si="5"/>
        <v>0.71787211604826684</v>
      </c>
      <c r="AF10" t="s">
        <v>23</v>
      </c>
    </row>
    <row r="11" spans="1:32" x14ac:dyDescent="0.35">
      <c r="A11">
        <v>7</v>
      </c>
      <c r="B11">
        <v>18216.735000000001</v>
      </c>
      <c r="D11">
        <v>7</v>
      </c>
      <c r="E11">
        <v>24367.312000000002</v>
      </c>
      <c r="G11">
        <f t="shared" si="3"/>
        <v>1.3376333355016692</v>
      </c>
      <c r="I11" t="s">
        <v>53</v>
      </c>
      <c r="L11">
        <v>7</v>
      </c>
      <c r="M11">
        <v>14119.099</v>
      </c>
      <c r="O11">
        <v>7</v>
      </c>
      <c r="P11">
        <v>18781.07</v>
      </c>
      <c r="R11">
        <f t="shared" si="4"/>
        <v>1.3301889872717798</v>
      </c>
      <c r="T11" t="s">
        <v>53</v>
      </c>
      <c r="X11">
        <v>7</v>
      </c>
      <c r="Y11">
        <v>19008.07</v>
      </c>
      <c r="AA11">
        <v>7</v>
      </c>
      <c r="AB11">
        <v>22104.190999999999</v>
      </c>
      <c r="AD11">
        <f t="shared" si="5"/>
        <v>1.1628845537711088</v>
      </c>
      <c r="AF11" t="s">
        <v>53</v>
      </c>
    </row>
    <row r="12" spans="1:32" x14ac:dyDescent="0.35">
      <c r="A12">
        <v>8</v>
      </c>
      <c r="B12">
        <v>18637.271000000001</v>
      </c>
      <c r="D12">
        <v>8</v>
      </c>
      <c r="E12">
        <v>17453.977999999999</v>
      </c>
      <c r="G12">
        <f t="shared" si="3"/>
        <v>0.93650932049010815</v>
      </c>
      <c r="I12" t="s">
        <v>20</v>
      </c>
      <c r="L12">
        <v>8</v>
      </c>
      <c r="M12">
        <v>18311.291000000001</v>
      </c>
      <c r="O12">
        <v>8</v>
      </c>
      <c r="P12">
        <v>16740.868999999999</v>
      </c>
      <c r="R12">
        <f t="shared" si="4"/>
        <v>0.91423750515460644</v>
      </c>
      <c r="T12" t="s">
        <v>20</v>
      </c>
      <c r="X12">
        <v>8</v>
      </c>
      <c r="Y12">
        <v>21033.99</v>
      </c>
      <c r="AA12">
        <v>8</v>
      </c>
      <c r="AB12">
        <v>16969.149000000001</v>
      </c>
      <c r="AD12">
        <f t="shared" si="5"/>
        <v>0.80674893351190147</v>
      </c>
      <c r="AF12" t="s">
        <v>20</v>
      </c>
    </row>
    <row r="13" spans="1:32" x14ac:dyDescent="0.35">
      <c r="A13">
        <v>9</v>
      </c>
      <c r="B13">
        <v>20533.441999999999</v>
      </c>
      <c r="D13">
        <v>9</v>
      </c>
      <c r="E13">
        <v>12293.057000000001</v>
      </c>
      <c r="G13">
        <f t="shared" si="3"/>
        <v>0.59868467254540181</v>
      </c>
      <c r="I13" t="s">
        <v>41</v>
      </c>
      <c r="L13">
        <v>9</v>
      </c>
      <c r="M13">
        <v>13802.643</v>
      </c>
      <c r="O13">
        <v>9</v>
      </c>
      <c r="P13">
        <v>10535.572</v>
      </c>
      <c r="R13">
        <f t="shared" si="4"/>
        <v>0.76330105763077405</v>
      </c>
      <c r="T13" t="s">
        <v>41</v>
      </c>
      <c r="X13">
        <v>9</v>
      </c>
      <c r="Y13">
        <v>17179.370999999999</v>
      </c>
      <c r="AA13">
        <v>9</v>
      </c>
      <c r="AB13">
        <v>12554.057000000001</v>
      </c>
      <c r="AD13">
        <f t="shared" si="5"/>
        <v>0.73076348371543998</v>
      </c>
      <c r="AF13" t="s">
        <v>41</v>
      </c>
    </row>
    <row r="14" spans="1:32" x14ac:dyDescent="0.35">
      <c r="A14">
        <v>10</v>
      </c>
      <c r="B14">
        <v>23515.098999999998</v>
      </c>
      <c r="D14">
        <v>10</v>
      </c>
      <c r="E14">
        <v>20921.948</v>
      </c>
      <c r="G14">
        <f t="shared" si="3"/>
        <v>0.88972400243775296</v>
      </c>
      <c r="I14" t="s">
        <v>26</v>
      </c>
      <c r="L14">
        <v>10</v>
      </c>
      <c r="M14">
        <v>19210.512999999999</v>
      </c>
      <c r="O14">
        <v>10</v>
      </c>
      <c r="P14">
        <v>19571.999</v>
      </c>
      <c r="R14">
        <f t="shared" si="4"/>
        <v>1.0188170924951354</v>
      </c>
      <c r="T14" t="s">
        <v>26</v>
      </c>
      <c r="X14">
        <v>10</v>
      </c>
      <c r="Y14">
        <v>23735.634999999998</v>
      </c>
      <c r="AA14">
        <v>10</v>
      </c>
      <c r="AB14">
        <v>20721.413</v>
      </c>
      <c r="AD14">
        <f t="shared" ref="AD14:AD23" si="6">AB14/Y14</f>
        <v>0.87300857971568913</v>
      </c>
      <c r="AF14" t="s">
        <v>26</v>
      </c>
    </row>
    <row r="15" spans="1:32" x14ac:dyDescent="0.35">
      <c r="A15">
        <v>11</v>
      </c>
      <c r="B15">
        <v>10166.614</v>
      </c>
      <c r="D15">
        <v>11</v>
      </c>
      <c r="E15">
        <v>15463.986000000001</v>
      </c>
      <c r="G15">
        <f t="shared" si="3"/>
        <v>1.5210556828458326</v>
      </c>
      <c r="I15" t="s">
        <v>128</v>
      </c>
      <c r="L15">
        <v>11</v>
      </c>
      <c r="M15">
        <v>17324.491999999998</v>
      </c>
      <c r="O15">
        <v>11</v>
      </c>
      <c r="P15">
        <v>26496.576000000001</v>
      </c>
      <c r="R15">
        <f t="shared" si="4"/>
        <v>1.5294287416912429</v>
      </c>
      <c r="T15" t="s">
        <v>128</v>
      </c>
      <c r="X15">
        <v>11</v>
      </c>
      <c r="Y15">
        <v>18191.977999999999</v>
      </c>
      <c r="AA15">
        <v>11</v>
      </c>
      <c r="AB15">
        <v>19170.664000000001</v>
      </c>
      <c r="AD15">
        <f t="shared" si="6"/>
        <v>1.0537976684008743</v>
      </c>
      <c r="AF15" t="s">
        <v>128</v>
      </c>
    </row>
    <row r="16" spans="1:32" x14ac:dyDescent="0.35">
      <c r="A16">
        <v>12</v>
      </c>
      <c r="B16">
        <v>11801.936</v>
      </c>
      <c r="D16">
        <v>12</v>
      </c>
      <c r="E16">
        <v>28328.383000000002</v>
      </c>
      <c r="G16">
        <f t="shared" si="3"/>
        <v>2.4003166090715964</v>
      </c>
      <c r="I16" t="s">
        <v>38</v>
      </c>
      <c r="L16">
        <v>12</v>
      </c>
      <c r="M16">
        <v>8825.2579999999998</v>
      </c>
      <c r="O16">
        <v>12</v>
      </c>
      <c r="P16">
        <v>15468.413</v>
      </c>
      <c r="R16">
        <f t="shared" si="4"/>
        <v>1.7527434325432754</v>
      </c>
      <c r="T16" t="s">
        <v>38</v>
      </c>
      <c r="X16">
        <v>12</v>
      </c>
      <c r="Y16">
        <v>10928.208000000001</v>
      </c>
      <c r="AA16">
        <v>12</v>
      </c>
      <c r="AB16">
        <v>25789.312000000002</v>
      </c>
      <c r="AD16">
        <f t="shared" si="6"/>
        <v>2.3598848045351994</v>
      </c>
      <c r="AF16" t="s">
        <v>38</v>
      </c>
    </row>
    <row r="17" spans="1:32" x14ac:dyDescent="0.35">
      <c r="A17">
        <v>13</v>
      </c>
      <c r="B17">
        <v>17451.441999999999</v>
      </c>
      <c r="D17">
        <v>13</v>
      </c>
      <c r="E17">
        <v>12255.472</v>
      </c>
      <c r="G17">
        <f t="shared" si="3"/>
        <v>0.70226128018532796</v>
      </c>
      <c r="I17" t="s">
        <v>50</v>
      </c>
      <c r="L17">
        <v>13</v>
      </c>
      <c r="M17">
        <v>18824.271000000001</v>
      </c>
      <c r="O17">
        <v>13</v>
      </c>
      <c r="P17">
        <v>13627.148999999999</v>
      </c>
      <c r="R17">
        <f t="shared" si="4"/>
        <v>0.72391377068466545</v>
      </c>
      <c r="T17" t="s">
        <v>50</v>
      </c>
      <c r="X17">
        <v>13</v>
      </c>
      <c r="Y17">
        <v>13542.563</v>
      </c>
      <c r="AA17">
        <v>13</v>
      </c>
      <c r="AB17">
        <v>11003.037</v>
      </c>
      <c r="AD17">
        <f t="shared" si="6"/>
        <v>0.81247818452090648</v>
      </c>
      <c r="AF17" t="s">
        <v>50</v>
      </c>
    </row>
    <row r="18" spans="1:32" x14ac:dyDescent="0.35">
      <c r="A18">
        <v>14</v>
      </c>
      <c r="B18">
        <v>17358.271000000001</v>
      </c>
      <c r="D18">
        <v>14</v>
      </c>
      <c r="E18">
        <v>12389.472</v>
      </c>
      <c r="G18">
        <f t="shared" si="3"/>
        <v>0.71375034990524111</v>
      </c>
      <c r="I18" t="s">
        <v>65</v>
      </c>
      <c r="L18">
        <v>14</v>
      </c>
      <c r="M18">
        <v>16087.421</v>
      </c>
      <c r="O18">
        <v>14</v>
      </c>
      <c r="P18">
        <v>10494.472</v>
      </c>
      <c r="R18">
        <f t="shared" si="4"/>
        <v>0.6523402352682881</v>
      </c>
      <c r="T18" t="s">
        <v>65</v>
      </c>
      <c r="X18">
        <v>14</v>
      </c>
      <c r="Y18">
        <v>15811.441999999999</v>
      </c>
      <c r="AA18">
        <v>14</v>
      </c>
      <c r="AB18">
        <v>10612.157999999999</v>
      </c>
      <c r="AD18">
        <f t="shared" si="6"/>
        <v>0.6711695239434835</v>
      </c>
      <c r="AF18" t="s">
        <v>65</v>
      </c>
    </row>
    <row r="19" spans="1:32" x14ac:dyDescent="0.35">
      <c r="A19">
        <v>15</v>
      </c>
      <c r="B19">
        <v>16526.027999999998</v>
      </c>
      <c r="D19">
        <v>15</v>
      </c>
      <c r="E19">
        <v>11583.108</v>
      </c>
      <c r="G19">
        <f t="shared" si="3"/>
        <v>0.70090090613425082</v>
      </c>
      <c r="I19" t="s">
        <v>94</v>
      </c>
      <c r="L19">
        <v>15</v>
      </c>
      <c r="M19">
        <v>17070.420999999998</v>
      </c>
      <c r="O19">
        <v>15</v>
      </c>
      <c r="P19">
        <v>9996.9359999999997</v>
      </c>
      <c r="R19">
        <f t="shared" si="4"/>
        <v>0.5856291417768783</v>
      </c>
      <c r="T19" t="s">
        <v>94</v>
      </c>
      <c r="X19">
        <v>15</v>
      </c>
      <c r="Y19">
        <v>10975.897999999999</v>
      </c>
      <c r="AA19">
        <v>15</v>
      </c>
      <c r="AB19">
        <v>11943.957</v>
      </c>
      <c r="AD19">
        <f t="shared" si="6"/>
        <v>1.0881986148194891</v>
      </c>
      <c r="AF19" t="s">
        <v>94</v>
      </c>
    </row>
    <row r="20" spans="1:32" x14ac:dyDescent="0.35">
      <c r="A20">
        <v>16</v>
      </c>
      <c r="B20">
        <v>19640.827000000001</v>
      </c>
      <c r="D20">
        <v>16</v>
      </c>
      <c r="E20">
        <v>15288.856</v>
      </c>
      <c r="G20">
        <f t="shared" si="3"/>
        <v>0.77842221205858586</v>
      </c>
      <c r="I20" t="s">
        <v>47</v>
      </c>
      <c r="L20">
        <v>16</v>
      </c>
      <c r="M20">
        <v>17448.370999999999</v>
      </c>
      <c r="O20">
        <v>16</v>
      </c>
      <c r="P20">
        <v>14800.504999999999</v>
      </c>
      <c r="R20">
        <f t="shared" si="4"/>
        <v>0.84824566144312263</v>
      </c>
      <c r="T20" t="s">
        <v>47</v>
      </c>
      <c r="X20">
        <v>16</v>
      </c>
      <c r="Y20">
        <v>14199.614</v>
      </c>
      <c r="AA20">
        <v>16</v>
      </c>
      <c r="AB20">
        <v>12752.421</v>
      </c>
      <c r="AD20">
        <f t="shared" si="6"/>
        <v>0.89808222955919792</v>
      </c>
      <c r="AF20" t="s">
        <v>47</v>
      </c>
    </row>
    <row r="21" spans="1:32" x14ac:dyDescent="0.35">
      <c r="A21">
        <v>17</v>
      </c>
      <c r="B21">
        <v>18722.463</v>
      </c>
      <c r="D21">
        <v>17</v>
      </c>
      <c r="E21">
        <v>23214.969000000001</v>
      </c>
      <c r="G21">
        <f t="shared" si="3"/>
        <v>1.2399527241688233</v>
      </c>
      <c r="I21" t="s">
        <v>102</v>
      </c>
      <c r="L21">
        <v>17</v>
      </c>
      <c r="M21">
        <v>16639.22</v>
      </c>
      <c r="O21">
        <v>17</v>
      </c>
      <c r="P21">
        <v>18338.09</v>
      </c>
      <c r="R21">
        <f t="shared" si="4"/>
        <v>1.1021003388379984</v>
      </c>
      <c r="T21" t="s">
        <v>102</v>
      </c>
      <c r="X21">
        <v>17</v>
      </c>
      <c r="Y21">
        <v>15666.584000000001</v>
      </c>
      <c r="AA21">
        <v>17</v>
      </c>
      <c r="AB21">
        <v>16146.413</v>
      </c>
      <c r="AD21">
        <f t="shared" si="6"/>
        <v>1.0306275445878947</v>
      </c>
      <c r="AF21" t="s">
        <v>102</v>
      </c>
    </row>
    <row r="22" spans="1:32" x14ac:dyDescent="0.35">
      <c r="A22">
        <v>18</v>
      </c>
      <c r="B22">
        <v>20578.413</v>
      </c>
      <c r="D22">
        <v>18</v>
      </c>
      <c r="E22">
        <v>26509.212</v>
      </c>
      <c r="G22">
        <f t="shared" si="3"/>
        <v>1.288204877606451</v>
      </c>
      <c r="I22" t="s">
        <v>17</v>
      </c>
      <c r="L22">
        <v>18</v>
      </c>
      <c r="M22">
        <v>20716.999</v>
      </c>
      <c r="O22">
        <v>18</v>
      </c>
      <c r="P22">
        <v>19265.562999999998</v>
      </c>
      <c r="R22">
        <f t="shared" si="4"/>
        <v>0.92993985277500846</v>
      </c>
      <c r="T22" t="s">
        <v>17</v>
      </c>
      <c r="X22">
        <v>18</v>
      </c>
      <c r="Y22">
        <v>14531.534</v>
      </c>
      <c r="AA22">
        <v>18</v>
      </c>
      <c r="AB22">
        <v>19614.948</v>
      </c>
      <c r="AD22">
        <f t="shared" si="6"/>
        <v>1.34981950288249</v>
      </c>
      <c r="AF22" t="s">
        <v>17</v>
      </c>
    </row>
    <row r="23" spans="1:32" x14ac:dyDescent="0.35">
      <c r="A23">
        <v>19</v>
      </c>
      <c r="B23">
        <v>19050.562999999998</v>
      </c>
      <c r="D23">
        <v>19</v>
      </c>
      <c r="E23">
        <v>16191.392</v>
      </c>
      <c r="G23">
        <f t="shared" si="3"/>
        <v>0.84991671899670374</v>
      </c>
      <c r="I23" t="s">
        <v>32</v>
      </c>
      <c r="L23">
        <v>19</v>
      </c>
      <c r="M23">
        <v>19347.491999999998</v>
      </c>
      <c r="O23">
        <v>19</v>
      </c>
      <c r="P23">
        <v>14803.099</v>
      </c>
      <c r="R23">
        <f t="shared" si="4"/>
        <v>0.76511720485528567</v>
      </c>
      <c r="T23" t="s">
        <v>32</v>
      </c>
      <c r="X23">
        <v>19</v>
      </c>
      <c r="Y23">
        <v>19972.583999999999</v>
      </c>
      <c r="AA23">
        <v>19</v>
      </c>
      <c r="AB23">
        <v>15942.563</v>
      </c>
      <c r="AD23">
        <f t="shared" si="6"/>
        <v>0.79822235320176904</v>
      </c>
      <c r="AF23" t="s">
        <v>32</v>
      </c>
    </row>
  </sheetData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55" zoomScaleNormal="55" workbookViewId="0">
      <selection activeCell="R25" sqref="R25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58"/>
  <sheetViews>
    <sheetView topLeftCell="A13" zoomScale="85" zoomScaleNormal="85" workbookViewId="0">
      <selection activeCell="N25" sqref="N25"/>
    </sheetView>
  </sheetViews>
  <sheetFormatPr defaultRowHeight="14.5" x14ac:dyDescent="0.35"/>
  <sheetData>
    <row r="2" spans="2:26" x14ac:dyDescent="0.35">
      <c r="B2" s="17"/>
      <c r="C2" s="17">
        <v>1</v>
      </c>
      <c r="D2" s="17">
        <v>2</v>
      </c>
      <c r="E2" s="17">
        <v>3</v>
      </c>
      <c r="F2" s="17">
        <v>4</v>
      </c>
      <c r="G2" s="17">
        <v>5</v>
      </c>
      <c r="H2" s="17">
        <v>6</v>
      </c>
      <c r="I2" s="17">
        <v>7</v>
      </c>
      <c r="J2" s="17">
        <v>8</v>
      </c>
      <c r="K2" s="17">
        <v>9</v>
      </c>
      <c r="L2" s="17">
        <v>10</v>
      </c>
      <c r="M2" s="17">
        <v>11</v>
      </c>
      <c r="N2" s="17">
        <v>12</v>
      </c>
      <c r="O2" s="17">
        <v>13</v>
      </c>
      <c r="P2" s="18">
        <v>14</v>
      </c>
      <c r="Q2" s="18">
        <v>15</v>
      </c>
      <c r="R2" s="18">
        <v>16</v>
      </c>
      <c r="S2" s="18">
        <v>17</v>
      </c>
      <c r="T2" s="18">
        <v>18</v>
      </c>
      <c r="U2" s="18">
        <v>19</v>
      </c>
      <c r="V2" s="18">
        <v>20</v>
      </c>
      <c r="W2" s="18">
        <v>21</v>
      </c>
      <c r="X2" s="18">
        <v>22</v>
      </c>
      <c r="Y2" s="18">
        <v>23</v>
      </c>
      <c r="Z2" s="18">
        <v>24</v>
      </c>
    </row>
    <row r="3" spans="2:26" ht="15" thickBot="1" x14ac:dyDescent="0.4">
      <c r="B3" s="17" t="s">
        <v>309</v>
      </c>
      <c r="C3" s="19">
        <f>VLOOKUP($B3&amp;C$2,'[4]plate 1 raw'!$C$3:$E$386,3,FALSE)</f>
        <v>0</v>
      </c>
      <c r="D3" s="19">
        <f>VLOOKUP($B3&amp;D$2,'[4]plate 1 raw'!$C$3:$E$386,3,FALSE)</f>
        <v>22.95</v>
      </c>
      <c r="E3" s="19">
        <f>VLOOKUP($B3&amp;E$2,'[4]plate 1 raw'!$C$3:$E$386,3,FALSE)</f>
        <v>22.96</v>
      </c>
      <c r="F3" s="19">
        <f>VLOOKUP($B3&amp;F$2,'[4]plate 1 raw'!$C$3:$E$386,3,FALSE)</f>
        <v>23.09</v>
      </c>
      <c r="G3" s="19">
        <f>VLOOKUP($B3&amp;G$2,'[4]plate 1 raw'!$C$3:$E$386,3,FALSE)</f>
        <v>23.19</v>
      </c>
      <c r="H3" s="19">
        <f>VLOOKUP($B3&amp;H$2,'[4]plate 1 raw'!$C$3:$E$386,3,FALSE)</f>
        <v>25.45</v>
      </c>
      <c r="I3" s="19">
        <f>VLOOKUP($B3&amp;I$2,'[4]plate 1 raw'!$C$3:$E$386,3,FALSE)</f>
        <v>25.23</v>
      </c>
      <c r="J3" s="19">
        <f>VLOOKUP($B3&amp;J$2,'[4]plate 1 raw'!$C$3:$E$386,3,FALSE)</f>
        <v>25.46</v>
      </c>
      <c r="K3" s="19">
        <f>VLOOKUP($B3&amp;K$2,'[4]plate 1 raw'!$C$3:$E$386,3,FALSE)</f>
        <v>25.25</v>
      </c>
      <c r="L3" s="19">
        <f>VLOOKUP($B3&amp;L$2,'[4]plate 1 raw'!$C$3:$E$386,3,FALSE)</f>
        <v>19.579999999999998</v>
      </c>
      <c r="M3" s="19"/>
      <c r="N3" s="19"/>
      <c r="O3" s="19">
        <f>VLOOKUP($B3&amp;O$2,'[4]plate 1 raw'!$C$3:$E$386,3,FALSE)</f>
        <v>19.54</v>
      </c>
      <c r="P3" s="20">
        <f>VLOOKUP($B3&amp;P$2,'[4]plate 1 raw'!$C$3:$E$386,3,FALSE)</f>
        <v>0</v>
      </c>
      <c r="Q3" s="20">
        <f>VLOOKUP($B3&amp;Q$2,'[4]plate 1 raw'!$C$3:$E$386,3,FALSE)</f>
        <v>0</v>
      </c>
      <c r="R3" s="20">
        <f>VLOOKUP($B3&amp;R$2,'[4]plate 1 raw'!$C$3:$E$386,3,FALSE)</f>
        <v>0</v>
      </c>
      <c r="S3" s="20">
        <f>VLOOKUP($B3&amp;S$2,'[4]plate 1 raw'!$C$3:$E$386,3,FALSE)</f>
        <v>0</v>
      </c>
      <c r="T3" s="20">
        <f>VLOOKUP($B3&amp;T$2,'[4]plate 1 raw'!$C$3:$E$386,3,FALSE)</f>
        <v>16.77</v>
      </c>
      <c r="U3" s="20">
        <f>VLOOKUP($B3&amp;U$2,'[4]plate 1 raw'!$C$3:$E$386,3,FALSE)</f>
        <v>16.47</v>
      </c>
      <c r="V3" s="20">
        <f>VLOOKUP($B3&amp;V$2,'[4]plate 1 raw'!$C$3:$E$386,3,FALSE)</f>
        <v>16.54</v>
      </c>
      <c r="W3" s="20">
        <f>VLOOKUP($B3&amp;W$2,'[4]plate 1 raw'!$C$3:$E$386,3,FALSE)</f>
        <v>16.489999999999998</v>
      </c>
      <c r="X3" s="20">
        <f>VLOOKUP($B3&amp;X$2,'[4]plate 1 raw'!$C$3:$E$386,3,FALSE)</f>
        <v>0</v>
      </c>
      <c r="Y3" s="20">
        <f>VLOOKUP($B3&amp;Y$2,'[4]plate 1 raw'!$C$3:$E$386,3,FALSE)</f>
        <v>0</v>
      </c>
      <c r="Z3" s="20">
        <f>VLOOKUP($B3&amp;Z$2,'[4]plate 1 raw'!$C$3:$E$386,3,FALSE)</f>
        <v>0</v>
      </c>
    </row>
    <row r="4" spans="2:26" x14ac:dyDescent="0.35">
      <c r="B4" s="17" t="s">
        <v>219</v>
      </c>
      <c r="C4" s="21">
        <f>VLOOKUP($B4&amp;C$2,'[4]plate 1 raw'!$C$3:$E$386,3,FALSE)</f>
        <v>0</v>
      </c>
      <c r="D4" s="22">
        <f>VLOOKUP($B4&amp;D$2,'[4]plate 1 raw'!$C$3:$E$386,3,FALSE)</f>
        <v>22.56</v>
      </c>
      <c r="E4" s="22">
        <f>VLOOKUP($B4&amp;E$2,'[4]plate 1 raw'!$C$3:$E$386,3,FALSE)</f>
        <v>22.63</v>
      </c>
      <c r="F4" s="22">
        <f>VLOOKUP($B4&amp;F$2,'[4]plate 1 raw'!$C$3:$E$386,3,FALSE)</f>
        <v>22.95</v>
      </c>
      <c r="G4" s="21">
        <f>VLOOKUP($B4&amp;G$2,'[4]plate 1 raw'!$C$3:$E$386,3,FALSE)</f>
        <v>22.18</v>
      </c>
      <c r="H4" s="22">
        <f>VLOOKUP($B4&amp;H$2,'[4]plate 1 raw'!$C$3:$E$386,3,FALSE)</f>
        <v>25.45</v>
      </c>
      <c r="I4" s="22">
        <f>VLOOKUP($B4&amp;I$2,'[4]plate 1 raw'!$C$3:$E$386,3,FALSE)</f>
        <v>24.75</v>
      </c>
      <c r="J4" s="23">
        <f>VLOOKUP($B4&amp;J$2,'[4]plate 1 raw'!$C$3:$E$386,3,FALSE)</f>
        <v>24.85</v>
      </c>
      <c r="K4" s="22">
        <f>VLOOKUP($B4&amp;K$2,'[4]plate 1 raw'!$C$3:$E$386,3,FALSE)</f>
        <v>24.71</v>
      </c>
      <c r="L4" s="22">
        <f>VLOOKUP($B4&amp;L$2,'[4]plate 1 raw'!$C$3:$E$386,3,FALSE)</f>
        <v>19.329999999999998</v>
      </c>
      <c r="M4" s="22">
        <f>VLOOKUP($B4&amp;M$2,'[4]plate 1 raw'!$C$3:$E$386,3,FALSE)</f>
        <v>19.170000000000002</v>
      </c>
      <c r="N4" s="22">
        <f>VLOOKUP($B4&amp;N$2,'[4]plate 1 raw'!$C$3:$E$386,3,FALSE)</f>
        <v>19.190000000000001</v>
      </c>
      <c r="O4" s="21">
        <f>VLOOKUP($B4&amp;O$2,'[4]plate 1 raw'!$C$3:$E$386,3,FALSE)</f>
        <v>19.23</v>
      </c>
      <c r="P4" s="24">
        <f>VLOOKUP($B4&amp;P$2,'[4]plate 1 raw'!$C$3:$E$386,3,FALSE)</f>
        <v>0</v>
      </c>
      <c r="Q4" s="24">
        <f>VLOOKUP($B4&amp;Q$2,'[4]plate 1 raw'!$C$3:$E$386,3,FALSE)</f>
        <v>0</v>
      </c>
      <c r="R4" s="25">
        <f>VLOOKUP($B4&amp;R$2,'[4]plate 1 raw'!$C$3:$E$386,3,FALSE)</f>
        <v>0</v>
      </c>
      <c r="S4" s="24">
        <f>VLOOKUP($B4&amp;S$2,'[4]plate 1 raw'!$C$3:$E$386,3,FALSE)</f>
        <v>0</v>
      </c>
      <c r="T4" s="24">
        <f>VLOOKUP($B4&amp;T$2,'[4]plate 1 raw'!$C$3:$E$386,3,FALSE)</f>
        <v>16.440000000000001</v>
      </c>
      <c r="U4" s="24">
        <f>VLOOKUP($B4&amp;U$2,'[4]plate 1 raw'!$C$3:$E$386,3,FALSE)</f>
        <v>16.22</v>
      </c>
      <c r="V4" s="24">
        <f>VLOOKUP($B4&amp;V$2,'[4]plate 1 raw'!$C$3:$E$386,3,FALSE)</f>
        <v>16.25</v>
      </c>
      <c r="W4" s="26">
        <f>VLOOKUP($B4&amp;W$2,'[4]plate 1 raw'!$C$3:$E$386,3,FALSE)</f>
        <v>16.43</v>
      </c>
      <c r="X4" s="24">
        <f>VLOOKUP($B4&amp;X$2,'[4]plate 1 raw'!$C$3:$E$386,3,FALSE)</f>
        <v>0</v>
      </c>
      <c r="Y4" s="24">
        <f>VLOOKUP($B4&amp;Y$2,'[4]plate 1 raw'!$C$3:$E$386,3,FALSE)</f>
        <v>0</v>
      </c>
      <c r="Z4" s="25">
        <f>VLOOKUP($B4&amp;Z$2,'[4]plate 1 raw'!$C$3:$E$386,3,FALSE)</f>
        <v>0</v>
      </c>
    </row>
    <row r="5" spans="2:26" x14ac:dyDescent="0.35">
      <c r="B5" s="17" t="s">
        <v>220</v>
      </c>
      <c r="C5" s="27">
        <f>VLOOKUP($B5&amp;C$2,'[4]plate 1 raw'!$C$3:$E$386,3,FALSE)</f>
        <v>0</v>
      </c>
      <c r="D5" s="19">
        <f>VLOOKUP($B5&amp;D$2,'[4]plate 1 raw'!$C$3:$E$386,3,FALSE)</f>
        <v>22.09</v>
      </c>
      <c r="E5" s="19">
        <f>VLOOKUP($B5&amp;E$2,'[4]plate 1 raw'!$C$3:$E$386,3,FALSE)</f>
        <v>22.74</v>
      </c>
      <c r="F5" s="19">
        <f>VLOOKUP($B5&amp;F$2,'[4]plate 1 raw'!$C$3:$E$386,3,FALSE)</f>
        <v>22.88</v>
      </c>
      <c r="G5" s="27">
        <f>VLOOKUP($B5&amp;G$2,'[4]plate 1 raw'!$C$3:$E$386,3,FALSE)</f>
        <v>22.92</v>
      </c>
      <c r="H5" s="19">
        <f>VLOOKUP($B5&amp;H$2,'[4]plate 1 raw'!$C$3:$E$386,3,FALSE)</f>
        <v>25.21</v>
      </c>
      <c r="I5" s="19">
        <f>VLOOKUP($B5&amp;I$2,'[4]plate 1 raw'!$C$3:$E$386,3,FALSE)</f>
        <v>24.92</v>
      </c>
      <c r="J5" s="28">
        <f>VLOOKUP($B5&amp;J$2,'[4]plate 1 raw'!$C$3:$E$386,3,FALSE)</f>
        <v>25.04</v>
      </c>
      <c r="K5" s="19">
        <f>VLOOKUP($B5&amp;K$2,'[4]plate 1 raw'!$C$3:$E$386,3,FALSE)</f>
        <v>25.23</v>
      </c>
      <c r="L5" s="19">
        <f>VLOOKUP($B5&amp;L$2,'[4]plate 1 raw'!$C$3:$E$386,3,FALSE)</f>
        <v>19.72</v>
      </c>
      <c r="M5" s="19"/>
      <c r="N5" s="19"/>
      <c r="O5" s="27">
        <f>VLOOKUP($B5&amp;O$2,'[4]plate 1 raw'!$C$3:$E$386,3,FALSE)</f>
        <v>19.25</v>
      </c>
      <c r="P5" s="20">
        <f>VLOOKUP($B5&amp;P$2,'[4]plate 1 raw'!$C$3:$E$386,3,FALSE)</f>
        <v>0</v>
      </c>
      <c r="Q5" s="20">
        <f>VLOOKUP($B5&amp;Q$2,'[4]plate 1 raw'!$C$3:$E$386,3,FALSE)</f>
        <v>0</v>
      </c>
      <c r="R5" s="29">
        <f>VLOOKUP($B5&amp;R$2,'[4]plate 1 raw'!$C$3:$E$386,3,FALSE)</f>
        <v>0</v>
      </c>
      <c r="S5" s="20">
        <f>VLOOKUP($B5&amp;S$2,'[4]plate 1 raw'!$C$3:$E$386,3,FALSE)</f>
        <v>0</v>
      </c>
      <c r="T5" s="20">
        <f>VLOOKUP($B5&amp;T$2,'[4]plate 1 raw'!$C$3:$E$386,3,FALSE)</f>
        <v>16.77</v>
      </c>
      <c r="U5" s="20">
        <f>VLOOKUP($B5&amp;U$2,'[4]plate 1 raw'!$C$3:$E$386,3,FALSE)</f>
        <v>16.350000000000001</v>
      </c>
      <c r="V5" s="20">
        <f>VLOOKUP($B5&amp;V$2,'[4]plate 1 raw'!$C$3:$E$386,3,FALSE)</f>
        <v>16.489999999999998</v>
      </c>
      <c r="W5" s="30">
        <f>VLOOKUP($B5&amp;W$2,'[4]plate 1 raw'!$C$3:$E$386,3,FALSE)</f>
        <v>16.27</v>
      </c>
      <c r="X5" s="20">
        <f>VLOOKUP($B5&amp;X$2,'[4]plate 1 raw'!$C$3:$E$386,3,FALSE)</f>
        <v>0</v>
      </c>
      <c r="Y5" s="20">
        <f>VLOOKUP($B5&amp;Y$2,'[4]plate 1 raw'!$C$3:$E$386,3,FALSE)</f>
        <v>0</v>
      </c>
      <c r="Z5" s="29">
        <f>VLOOKUP($B5&amp;Z$2,'[4]plate 1 raw'!$C$3:$E$386,3,FALSE)</f>
        <v>0</v>
      </c>
    </row>
    <row r="6" spans="2:26" ht="15" thickBot="1" x14ac:dyDescent="0.4">
      <c r="B6" s="17" t="s">
        <v>310</v>
      </c>
      <c r="C6" s="31">
        <f>VLOOKUP($B6&amp;C$2,'[4]plate 1 raw'!$C$3:$E$386,3,FALSE)</f>
        <v>0</v>
      </c>
      <c r="D6" s="32">
        <f>VLOOKUP($B6&amp;D$2,'[4]plate 1 raw'!$C$3:$E$386,3,FALSE)</f>
        <v>22.46</v>
      </c>
      <c r="E6" s="32">
        <f>VLOOKUP($B6&amp;E$2,'[4]plate 1 raw'!$C$3:$E$386,3,FALSE)</f>
        <v>22.64</v>
      </c>
      <c r="F6" s="32">
        <f>VLOOKUP($B6&amp;F$2,'[4]plate 1 raw'!$C$3:$E$386,3,FALSE)</f>
        <v>23.09</v>
      </c>
      <c r="G6" s="31">
        <f>VLOOKUP($B6&amp;G$2,'[4]plate 1 raw'!$C$3:$E$386,3,FALSE)</f>
        <v>23.04</v>
      </c>
      <c r="H6" s="32">
        <f>VLOOKUP($B6&amp;H$2,'[4]plate 1 raw'!$C$3:$E$386,3,FALSE)</f>
        <v>25.03</v>
      </c>
      <c r="I6" s="32">
        <f>VLOOKUP($B6&amp;I$2,'[4]plate 1 raw'!$C$3:$E$386,3,FALSE)</f>
        <v>24.7</v>
      </c>
      <c r="J6" s="33">
        <f>VLOOKUP($B6&amp;J$2,'[4]plate 1 raw'!$C$3:$E$386,3,FALSE)</f>
        <v>24.74</v>
      </c>
      <c r="K6" s="32">
        <f>VLOOKUP($B6&amp;K$2,'[4]plate 1 raw'!$C$3:$E$386,3,FALSE)</f>
        <v>25.18</v>
      </c>
      <c r="L6" s="32">
        <f>VLOOKUP($B6&amp;L$2,'[4]plate 1 raw'!$C$3:$E$386,3,FALSE)</f>
        <v>19.88</v>
      </c>
      <c r="M6" s="32">
        <f>VLOOKUP($B6&amp;M$2,'[4]plate 1 raw'!$C$3:$E$386,3,FALSE)</f>
        <v>19.71</v>
      </c>
      <c r="N6" s="32">
        <f>VLOOKUP($B6&amp;N$2,'[4]plate 1 raw'!$C$3:$E$386,3,FALSE)</f>
        <v>19.78</v>
      </c>
      <c r="O6" s="31">
        <f>VLOOKUP($B6&amp;O$2,'[4]plate 1 raw'!$C$3:$E$386,3,FALSE)</f>
        <v>19.690000000000001</v>
      </c>
      <c r="P6" s="34">
        <f>VLOOKUP($B6&amp;P$2,'[4]plate 1 raw'!$C$3:$E$386,3,FALSE)</f>
        <v>0</v>
      </c>
      <c r="Q6" s="34">
        <f>VLOOKUP($B6&amp;Q$2,'[4]plate 1 raw'!$C$3:$E$386,3,FALSE)</f>
        <v>0</v>
      </c>
      <c r="R6" s="35">
        <f>VLOOKUP($B6&amp;R$2,'[4]plate 1 raw'!$C$3:$E$386,3,FALSE)</f>
        <v>0</v>
      </c>
      <c r="S6" s="34">
        <f>VLOOKUP($B6&amp;S$2,'[4]plate 1 raw'!$C$3:$E$386,3,FALSE)</f>
        <v>0</v>
      </c>
      <c r="T6" s="34">
        <f>VLOOKUP($B6&amp;T$2,'[4]plate 1 raw'!$C$3:$E$386,3,FALSE)</f>
        <v>17.21</v>
      </c>
      <c r="U6" s="34">
        <f>VLOOKUP($B6&amp;U$2,'[4]plate 1 raw'!$C$3:$E$386,3,FALSE)</f>
        <v>16.7</v>
      </c>
      <c r="V6" s="34">
        <f>VLOOKUP($B6&amp;V$2,'[4]plate 1 raw'!$C$3:$E$386,3,FALSE)</f>
        <v>16.68</v>
      </c>
      <c r="W6" s="36">
        <f>VLOOKUP($B6&amp;W$2,'[4]plate 1 raw'!$C$3:$E$386,3,FALSE)</f>
        <v>16.59</v>
      </c>
      <c r="X6" s="34">
        <f>VLOOKUP($B6&amp;X$2,'[4]plate 1 raw'!$C$3:$E$386,3,FALSE)</f>
        <v>0</v>
      </c>
      <c r="Y6" s="34">
        <f>VLOOKUP($B6&amp;Y$2,'[4]plate 1 raw'!$C$3:$E$386,3,FALSE)</f>
        <v>0</v>
      </c>
      <c r="Z6" s="35">
        <f>VLOOKUP($B6&amp;Z$2,'[4]plate 1 raw'!$C$3:$E$386,3,FALSE)</f>
        <v>0</v>
      </c>
    </row>
    <row r="7" spans="2:26" x14ac:dyDescent="0.35">
      <c r="B7" s="17" t="s">
        <v>311</v>
      </c>
      <c r="C7" s="27">
        <f>VLOOKUP($B7&amp;C$2,'[4]plate 1 raw'!$C$3:$E$386,3,FALSE)</f>
        <v>0</v>
      </c>
      <c r="D7" s="19">
        <f>VLOOKUP($B7&amp;D$2,'[4]plate 1 raw'!$C$3:$E$386,3,FALSE)</f>
        <v>23.99</v>
      </c>
      <c r="E7" s="19">
        <f>VLOOKUP($B7&amp;E$2,'[4]plate 1 raw'!$C$3:$E$386,3,FALSE)</f>
        <v>23.87</v>
      </c>
      <c r="F7" s="19">
        <f>VLOOKUP($B7&amp;F$2,'[4]plate 1 raw'!$C$3:$E$386,3,FALSE)</f>
        <v>24</v>
      </c>
      <c r="G7" s="27">
        <f>VLOOKUP($B7&amp;G$2,'[4]plate 1 raw'!$C$3:$E$386,3,FALSE)</f>
        <v>23.99</v>
      </c>
      <c r="H7" s="19">
        <f>VLOOKUP($B7&amp;H$2,'[4]plate 1 raw'!$C$3:$E$386,3,FALSE)</f>
        <v>25.72</v>
      </c>
      <c r="I7" s="19">
        <f>VLOOKUP($B7&amp;I$2,'[4]plate 1 raw'!$C$3:$E$386,3,FALSE)</f>
        <v>25.06</v>
      </c>
      <c r="J7" s="28">
        <f>VLOOKUP($B7&amp;J$2,'[4]plate 1 raw'!$C$3:$E$386,3,FALSE)</f>
        <v>25.12</v>
      </c>
      <c r="K7" s="19">
        <f>VLOOKUP($B7&amp;K$2,'[4]plate 1 raw'!$C$3:$E$386,3,FALSE)</f>
        <v>25.16</v>
      </c>
      <c r="L7" s="19">
        <f>VLOOKUP($B7&amp;L$2,'[4]plate 1 raw'!$C$3:$E$386,3,FALSE)</f>
        <v>19.84</v>
      </c>
      <c r="M7" s="19"/>
      <c r="N7" s="19">
        <f>VLOOKUP($B7&amp;N$2,'[4]plate 1 raw'!$C$3:$E$386,3,FALSE)</f>
        <v>19.43</v>
      </c>
      <c r="O7" s="27">
        <f>VLOOKUP($B7&amp;O$2,'[4]plate 1 raw'!$C$3:$E$386,3,FALSE)</f>
        <v>18.170000000000002</v>
      </c>
      <c r="P7" s="20">
        <f>VLOOKUP($B7&amp;P$2,'[4]plate 1 raw'!$C$3:$E$386,3,FALSE)</f>
        <v>0</v>
      </c>
      <c r="Q7" s="20">
        <f>VLOOKUP($B7&amp;Q$2,'[4]plate 1 raw'!$C$3:$E$386,3,FALSE)</f>
        <v>0</v>
      </c>
      <c r="R7" s="29">
        <f>VLOOKUP($B7&amp;R$2,'[4]plate 1 raw'!$C$3:$E$386,3,FALSE)</f>
        <v>0</v>
      </c>
      <c r="S7" s="20">
        <f>VLOOKUP($B7&amp;S$2,'[4]plate 1 raw'!$C$3:$E$386,3,FALSE)</f>
        <v>0</v>
      </c>
      <c r="T7" s="20">
        <f>VLOOKUP($B7&amp;T$2,'[4]plate 1 raw'!$C$3:$E$386,3,FALSE)</f>
        <v>16.78</v>
      </c>
      <c r="U7" s="20">
        <f>VLOOKUP($B7&amp;U$2,'[4]plate 1 raw'!$C$3:$E$386,3,FALSE)</f>
        <v>16.09</v>
      </c>
      <c r="V7" s="20">
        <f>VLOOKUP($B7&amp;V$2,'[4]plate 1 raw'!$C$3:$E$386,3,FALSE)</f>
        <v>16.11</v>
      </c>
      <c r="W7" s="30">
        <f>VLOOKUP($B7&amp;W$2,'[4]plate 1 raw'!$C$3:$E$386,3,FALSE)</f>
        <v>16.239999999999998</v>
      </c>
      <c r="X7" s="20">
        <f>VLOOKUP($B7&amp;X$2,'[4]plate 1 raw'!$C$3:$E$386,3,FALSE)</f>
        <v>0</v>
      </c>
      <c r="Y7" s="20">
        <f>VLOOKUP($B7&amp;Y$2,'[4]plate 1 raw'!$C$3:$E$386,3,FALSE)</f>
        <v>0</v>
      </c>
      <c r="Z7" s="29">
        <f>VLOOKUP($B7&amp;Z$2,'[4]plate 1 raw'!$C$3:$E$386,3,FALSE)</f>
        <v>0</v>
      </c>
    </row>
    <row r="8" spans="2:26" x14ac:dyDescent="0.35">
      <c r="B8" s="17" t="s">
        <v>312</v>
      </c>
      <c r="C8" s="27">
        <f>VLOOKUP($B8&amp;C$2,'[4]plate 1 raw'!$C$3:$E$386,3,FALSE)</f>
        <v>0</v>
      </c>
      <c r="D8" s="19">
        <f>VLOOKUP($B8&amp;D$2,'[4]plate 1 raw'!$C$3:$E$386,3,FALSE)</f>
        <v>23.84</v>
      </c>
      <c r="E8" s="19">
        <f>VLOOKUP($B8&amp;E$2,'[4]plate 1 raw'!$C$3:$E$386,3,FALSE)</f>
        <v>23.69</v>
      </c>
      <c r="F8" s="19">
        <f>VLOOKUP($B8&amp;F$2,'[4]plate 1 raw'!$C$3:$E$386,3,FALSE)</f>
        <v>23.95</v>
      </c>
      <c r="G8" s="27">
        <f>VLOOKUP($B8&amp;G$2,'[4]plate 1 raw'!$C$3:$E$386,3,FALSE)</f>
        <v>23.95</v>
      </c>
      <c r="H8" s="19">
        <f>VLOOKUP($B8&amp;H$2,'[4]plate 1 raw'!$C$3:$E$386,3,FALSE)</f>
        <v>25.49</v>
      </c>
      <c r="I8" s="19">
        <f>VLOOKUP($B8&amp;I$2,'[4]plate 1 raw'!$C$3:$E$386,3,FALSE)</f>
        <v>24.83</v>
      </c>
      <c r="J8" s="28">
        <f>VLOOKUP($B8&amp;J$2,'[4]plate 1 raw'!$C$3:$E$386,3,FALSE)</f>
        <v>24.95</v>
      </c>
      <c r="K8" s="19">
        <f>VLOOKUP($B8&amp;K$2,'[4]plate 1 raw'!$C$3:$E$386,3,FALSE)</f>
        <v>25.24</v>
      </c>
      <c r="L8" s="19">
        <f>VLOOKUP($B8&amp;L$2,'[4]plate 1 raw'!$C$3:$E$386,3,FALSE)</f>
        <v>20.04</v>
      </c>
      <c r="M8" s="19">
        <f>VLOOKUP($B8&amp;M$2,'[4]plate 1 raw'!$C$3:$E$386,3,FALSE)</f>
        <v>19.45</v>
      </c>
      <c r="N8" s="19">
        <f>VLOOKUP($B8&amp;N$2,'[4]plate 1 raw'!$C$3:$E$386,3,FALSE)</f>
        <v>19.53</v>
      </c>
      <c r="O8" s="27">
        <f>VLOOKUP($B8&amp;O$2,'[4]plate 1 raw'!$C$3:$E$386,3,FALSE)</f>
        <v>19.010000000000002</v>
      </c>
      <c r="P8" s="20">
        <f>VLOOKUP($B8&amp;P$2,'[4]plate 1 raw'!$C$3:$E$386,3,FALSE)</f>
        <v>0</v>
      </c>
      <c r="Q8" s="20">
        <f>VLOOKUP($B8&amp;Q$2,'[4]plate 1 raw'!$C$3:$E$386,3,FALSE)</f>
        <v>0</v>
      </c>
      <c r="R8" s="29">
        <f>VLOOKUP($B8&amp;R$2,'[4]plate 1 raw'!$C$3:$E$386,3,FALSE)</f>
        <v>0</v>
      </c>
      <c r="S8" s="20">
        <f>VLOOKUP($B8&amp;S$2,'[4]plate 1 raw'!$C$3:$E$386,3,FALSE)</f>
        <v>0</v>
      </c>
      <c r="T8" s="20">
        <f>VLOOKUP($B8&amp;T$2,'[4]plate 1 raw'!$C$3:$E$386,3,FALSE)</f>
        <v>16.23</v>
      </c>
      <c r="U8" s="20">
        <f>VLOOKUP($B8&amp;U$2,'[4]plate 1 raw'!$C$3:$E$386,3,FALSE)</f>
        <v>16.04</v>
      </c>
      <c r="V8" s="20">
        <f>VLOOKUP($B8&amp;V$2,'[4]plate 1 raw'!$C$3:$E$386,3,FALSE)</f>
        <v>16.12</v>
      </c>
      <c r="W8" s="30">
        <f>VLOOKUP($B8&amp;W$2,'[4]plate 1 raw'!$C$3:$E$386,3,FALSE)</f>
        <v>16.190000000000001</v>
      </c>
      <c r="X8" s="20">
        <f>VLOOKUP($B8&amp;X$2,'[4]plate 1 raw'!$C$3:$E$386,3,FALSE)</f>
        <v>0</v>
      </c>
      <c r="Y8" s="20">
        <f>VLOOKUP($B8&amp;Y$2,'[4]plate 1 raw'!$C$3:$E$386,3,FALSE)</f>
        <v>0</v>
      </c>
      <c r="Z8" s="29">
        <f>VLOOKUP($B8&amp;Z$2,'[4]plate 1 raw'!$C$3:$E$386,3,FALSE)</f>
        <v>0</v>
      </c>
    </row>
    <row r="9" spans="2:26" ht="15" thickBot="1" x14ac:dyDescent="0.4">
      <c r="B9" s="17" t="s">
        <v>313</v>
      </c>
      <c r="C9" s="27">
        <f>VLOOKUP($B9&amp;C$2,'[4]plate 1 raw'!$C$3:$E$386,3,FALSE)</f>
        <v>0</v>
      </c>
      <c r="D9" s="19">
        <f>VLOOKUP($B9&amp;D$2,'[4]plate 1 raw'!$C$3:$E$386,3,FALSE)</f>
        <v>24.08</v>
      </c>
      <c r="E9" s="19">
        <f>VLOOKUP($B9&amp;E$2,'[4]plate 1 raw'!$C$3:$E$386,3,FALSE)</f>
        <v>24.12</v>
      </c>
      <c r="F9" s="19">
        <f>VLOOKUP($B9&amp;F$2,'[4]plate 1 raw'!$C$3:$E$386,3,FALSE)</f>
        <v>24.15</v>
      </c>
      <c r="G9" s="27">
        <f>VLOOKUP($B9&amp;G$2,'[4]plate 1 raw'!$C$3:$E$386,3,FALSE)</f>
        <v>24.23</v>
      </c>
      <c r="H9" s="19">
        <f>VLOOKUP($B9&amp;H$2,'[4]plate 1 raw'!$C$3:$E$386,3,FALSE)</f>
        <v>25.71</v>
      </c>
      <c r="I9" s="19">
        <f>VLOOKUP($B9&amp;I$2,'[4]plate 1 raw'!$C$3:$E$386,3,FALSE)</f>
        <v>25.2</v>
      </c>
      <c r="J9" s="28">
        <f>VLOOKUP($B9&amp;J$2,'[4]plate 1 raw'!$C$3:$E$386,3,FALSE)</f>
        <v>25.1</v>
      </c>
      <c r="K9" s="19">
        <f>VLOOKUP($B9&amp;K$2,'[4]plate 1 raw'!$C$3:$E$386,3,FALSE)</f>
        <v>24.13</v>
      </c>
      <c r="L9" s="19">
        <f>VLOOKUP($B9&amp;L$2,'[4]plate 1 raw'!$C$3:$E$386,3,FALSE)</f>
        <v>20.13</v>
      </c>
      <c r="M9" s="19"/>
      <c r="N9" s="19"/>
      <c r="O9" s="27">
        <f>VLOOKUP($B9&amp;O$2,'[4]plate 1 raw'!$C$3:$E$386,3,FALSE)</f>
        <v>19.48</v>
      </c>
      <c r="P9" s="20">
        <f>VLOOKUP($B9&amp;P$2,'[4]plate 1 raw'!$C$3:$E$386,3,FALSE)</f>
        <v>0</v>
      </c>
      <c r="Q9" s="20">
        <f>VLOOKUP($B9&amp;Q$2,'[4]plate 1 raw'!$C$3:$E$386,3,FALSE)</f>
        <v>0</v>
      </c>
      <c r="R9" s="29">
        <f>VLOOKUP($B9&amp;R$2,'[4]plate 1 raw'!$C$3:$E$386,3,FALSE)</f>
        <v>0</v>
      </c>
      <c r="S9" s="20">
        <f>VLOOKUP($B9&amp;S$2,'[4]plate 1 raw'!$C$3:$E$386,3,FALSE)</f>
        <v>0</v>
      </c>
      <c r="T9" s="20">
        <f>VLOOKUP($B9&amp;T$2,'[4]plate 1 raw'!$C$3:$E$386,3,FALSE)</f>
        <v>17.579999999999998</v>
      </c>
      <c r="U9" s="20">
        <f>VLOOKUP($B9&amp;U$2,'[4]plate 1 raw'!$C$3:$E$386,3,FALSE)</f>
        <v>16.2</v>
      </c>
      <c r="V9" s="20">
        <f>VLOOKUP($B9&amp;V$2,'[4]plate 1 raw'!$C$3:$E$386,3,FALSE)</f>
        <v>16.28</v>
      </c>
      <c r="W9" s="30"/>
      <c r="X9" s="20">
        <f>VLOOKUP($B9&amp;X$2,'[4]plate 1 raw'!$C$3:$E$386,3,FALSE)</f>
        <v>0</v>
      </c>
      <c r="Y9" s="20">
        <f>VLOOKUP($B9&amp;Y$2,'[4]plate 1 raw'!$C$3:$E$386,3,FALSE)</f>
        <v>0</v>
      </c>
      <c r="Z9" s="29">
        <f>VLOOKUP($B9&amp;Z$2,'[4]plate 1 raw'!$C$3:$E$386,3,FALSE)</f>
        <v>0</v>
      </c>
    </row>
    <row r="10" spans="2:26" x14ac:dyDescent="0.35">
      <c r="B10" s="17" t="s">
        <v>314</v>
      </c>
      <c r="C10" s="21"/>
      <c r="D10" s="22">
        <f>VLOOKUP($B10&amp;D$2,'[4]plate 1 raw'!$C$3:$E$386,3,FALSE)</f>
        <v>23.7</v>
      </c>
      <c r="E10" s="22">
        <f>VLOOKUP($B10&amp;E$2,'[4]plate 1 raw'!$C$3:$E$386,3,FALSE)</f>
        <v>23.55</v>
      </c>
      <c r="F10" s="22">
        <f>VLOOKUP($B10&amp;F$2,'[4]plate 1 raw'!$C$3:$E$386,3,FALSE)</f>
        <v>23.67</v>
      </c>
      <c r="G10" s="21">
        <f>VLOOKUP($B10&amp;G$2,'[4]plate 1 raw'!$C$3:$E$386,3,FALSE)</f>
        <v>23.64</v>
      </c>
      <c r="H10" s="22">
        <f>VLOOKUP($B10&amp;H$2,'[4]plate 1 raw'!$C$3:$E$386,3,FALSE)</f>
        <v>25.45</v>
      </c>
      <c r="I10" s="22">
        <f>VLOOKUP($B10&amp;I$2,'[4]plate 1 raw'!$C$3:$E$386,3,FALSE)</f>
        <v>24.92</v>
      </c>
      <c r="J10" s="23">
        <f>VLOOKUP($B10&amp;J$2,'[4]plate 1 raw'!$C$3:$E$386,3,FALSE)</f>
        <v>24.84</v>
      </c>
      <c r="K10" s="22">
        <f>VLOOKUP($B10&amp;K$2,'[4]plate 1 raw'!$C$3:$E$386,3,FALSE)</f>
        <v>25.13</v>
      </c>
      <c r="L10" s="22">
        <f>VLOOKUP($B10&amp;L$2,'[4]plate 1 raw'!$C$3:$E$386,3,FALSE)</f>
        <v>19.77</v>
      </c>
      <c r="M10" s="22">
        <f>VLOOKUP($B10&amp;M$2,'[4]plate 1 raw'!$C$3:$E$386,3,FALSE)</f>
        <v>19.2</v>
      </c>
      <c r="N10" s="22">
        <f>VLOOKUP($B10&amp;N$2,'[4]plate 1 raw'!$C$3:$E$386,3,FALSE)</f>
        <v>19.350000000000001</v>
      </c>
      <c r="O10" s="21">
        <f>VLOOKUP($B10&amp;O$2,'[4]plate 1 raw'!$C$3:$E$386,3,FALSE)</f>
        <v>19.47</v>
      </c>
      <c r="P10" s="24">
        <f>VLOOKUP($B10&amp;P$2,'[4]plate 1 raw'!$C$3:$E$386,3,FALSE)</f>
        <v>0</v>
      </c>
      <c r="Q10" s="24">
        <f>VLOOKUP($B10&amp;Q$2,'[4]plate 1 raw'!$C$3:$E$386,3,FALSE)</f>
        <v>0</v>
      </c>
      <c r="R10" s="25">
        <f>VLOOKUP($B10&amp;R$2,'[4]plate 1 raw'!$C$3:$E$386,3,FALSE)</f>
        <v>0</v>
      </c>
      <c r="S10" s="24">
        <f>VLOOKUP($B10&amp;S$2,'[4]plate 1 raw'!$C$3:$E$386,3,FALSE)</f>
        <v>0</v>
      </c>
      <c r="T10" s="24">
        <f>VLOOKUP($B10&amp;T$2,'[4]plate 1 raw'!$C$3:$E$386,3,FALSE)</f>
        <v>16.48</v>
      </c>
      <c r="U10" s="24">
        <f>VLOOKUP($B10&amp;U$2,'[4]plate 1 raw'!$C$3:$E$386,3,FALSE)</f>
        <v>15.88</v>
      </c>
      <c r="V10" s="24">
        <f>VLOOKUP($B10&amp;V$2,'[4]plate 1 raw'!$C$3:$E$386,3,FALSE)</f>
        <v>16.02</v>
      </c>
      <c r="W10" s="26">
        <f>VLOOKUP($B10&amp;W$2,'[4]plate 1 raw'!$C$3:$E$386,3,FALSE)</f>
        <v>15.96</v>
      </c>
      <c r="X10" s="24">
        <f>VLOOKUP($B10&amp;X$2,'[4]plate 1 raw'!$C$3:$E$386,3,FALSE)</f>
        <v>0</v>
      </c>
      <c r="Y10" s="24">
        <f>VLOOKUP($B10&amp;Y$2,'[4]plate 1 raw'!$C$3:$E$386,3,FALSE)</f>
        <v>0</v>
      </c>
      <c r="Z10" s="25">
        <f>VLOOKUP($B10&amp;Z$2,'[4]plate 1 raw'!$C$3:$E$386,3,FALSE)</f>
        <v>0</v>
      </c>
    </row>
    <row r="11" spans="2:26" x14ac:dyDescent="0.35">
      <c r="B11" s="17" t="s">
        <v>315</v>
      </c>
      <c r="C11" s="27">
        <f>VLOOKUP($B11&amp;C$2,'[4]plate 1 raw'!$C$3:$E$386,3,FALSE)</f>
        <v>0</v>
      </c>
      <c r="D11" s="19">
        <f>VLOOKUP($B11&amp;D$2,'[4]plate 1 raw'!$C$3:$E$386,3,FALSE)</f>
        <v>23.27</v>
      </c>
      <c r="E11" s="19">
        <f>VLOOKUP($B11&amp;E$2,'[4]plate 1 raw'!$C$3:$E$386,3,FALSE)</f>
        <v>23.52</v>
      </c>
      <c r="F11" s="19">
        <f>VLOOKUP($B11&amp;F$2,'[4]plate 1 raw'!$C$3:$E$386,3,FALSE)</f>
        <v>23.2</v>
      </c>
      <c r="G11" s="27">
        <f>VLOOKUP($B11&amp;G$2,'[4]plate 1 raw'!$C$3:$E$386,3,FALSE)</f>
        <v>23.34</v>
      </c>
      <c r="H11" s="19">
        <f>VLOOKUP($B11&amp;H$2,'[4]plate 1 raw'!$C$3:$E$386,3,FALSE)</f>
        <v>25.34</v>
      </c>
      <c r="I11" s="19">
        <f>VLOOKUP($B11&amp;I$2,'[4]plate 1 raw'!$C$3:$E$386,3,FALSE)</f>
        <v>25.08</v>
      </c>
      <c r="J11" s="28">
        <f>VLOOKUP($B11&amp;J$2,'[4]plate 1 raw'!$C$3:$E$386,3,FALSE)</f>
        <v>24.98</v>
      </c>
      <c r="K11" s="19">
        <f>VLOOKUP($B11&amp;K$2,'[4]plate 1 raw'!$C$3:$E$386,3,FALSE)</f>
        <v>24.96</v>
      </c>
      <c r="L11" s="19">
        <f>VLOOKUP($B11&amp;L$2,'[4]plate 1 raw'!$C$3:$E$386,3,FALSE)</f>
        <v>19.649999999999999</v>
      </c>
      <c r="M11" s="19"/>
      <c r="N11" s="19"/>
      <c r="O11" s="27">
        <f>VLOOKUP($B11&amp;O$2,'[4]plate 1 raw'!$C$3:$E$386,3,FALSE)</f>
        <v>19.239999999999998</v>
      </c>
      <c r="P11" s="20">
        <f>VLOOKUP($B11&amp;P$2,'[4]plate 1 raw'!$C$3:$E$386,3,FALSE)</f>
        <v>0</v>
      </c>
      <c r="Q11" s="20">
        <f>VLOOKUP($B11&amp;Q$2,'[4]plate 1 raw'!$C$3:$E$386,3,FALSE)</f>
        <v>0</v>
      </c>
      <c r="R11" s="29">
        <f>VLOOKUP($B11&amp;R$2,'[4]plate 1 raw'!$C$3:$E$386,3,FALSE)</f>
        <v>0</v>
      </c>
      <c r="S11" s="20">
        <f>VLOOKUP($B11&amp;S$2,'[4]plate 1 raw'!$C$3:$E$386,3,FALSE)</f>
        <v>0</v>
      </c>
      <c r="T11" s="20">
        <f>VLOOKUP($B11&amp;T$2,'[4]plate 1 raw'!$C$3:$E$386,3,FALSE)</f>
        <v>16.59</v>
      </c>
      <c r="U11" s="20">
        <f>VLOOKUP($B11&amp;U$2,'[4]plate 1 raw'!$C$3:$E$386,3,FALSE)</f>
        <v>15.93</v>
      </c>
      <c r="V11" s="20">
        <f>VLOOKUP($B11&amp;V$2,'[4]plate 1 raw'!$C$3:$E$386,3,FALSE)</f>
        <v>16.04</v>
      </c>
      <c r="W11" s="30">
        <f>VLOOKUP($B11&amp;W$2,'[4]plate 1 raw'!$C$3:$E$386,3,FALSE)</f>
        <v>15.99</v>
      </c>
      <c r="X11" s="20">
        <f>VLOOKUP($B11&amp;X$2,'[4]plate 1 raw'!$C$3:$E$386,3,FALSE)</f>
        <v>0</v>
      </c>
      <c r="Y11" s="20">
        <f>VLOOKUP($B11&amp;Y$2,'[4]plate 1 raw'!$C$3:$E$386,3,FALSE)</f>
        <v>0</v>
      </c>
      <c r="Z11" s="29">
        <f>VLOOKUP($B11&amp;Z$2,'[4]plate 1 raw'!$C$3:$E$386,3,FALSE)</f>
        <v>0</v>
      </c>
    </row>
    <row r="12" spans="2:26" ht="15" thickBot="1" x14ac:dyDescent="0.4">
      <c r="B12" s="17" t="s">
        <v>316</v>
      </c>
      <c r="C12" s="31"/>
      <c r="D12" s="32">
        <f>VLOOKUP($B12&amp;D$2,'[4]plate 1 raw'!$C$3:$E$386,3,FALSE)</f>
        <v>23.5</v>
      </c>
      <c r="E12" s="32">
        <f>VLOOKUP($B12&amp;E$2,'[4]plate 1 raw'!$C$3:$E$386,3,FALSE)</f>
        <v>23.32</v>
      </c>
      <c r="F12" s="32">
        <f>VLOOKUP($B12&amp;F$2,'[4]plate 1 raw'!$C$3:$E$386,3,FALSE)</f>
        <v>23.47</v>
      </c>
      <c r="G12" s="31">
        <f>VLOOKUP($B12&amp;G$2,'[4]plate 1 raw'!$C$3:$E$386,3,FALSE)</f>
        <v>23.45</v>
      </c>
      <c r="H12" s="32">
        <f>VLOOKUP($B12&amp;H$2,'[4]plate 1 raw'!$C$3:$E$386,3,FALSE)</f>
        <v>26.03</v>
      </c>
      <c r="I12" s="32">
        <f>VLOOKUP($B12&amp;I$2,'[4]plate 1 raw'!$C$3:$E$386,3,FALSE)</f>
        <v>25.46</v>
      </c>
      <c r="J12" s="33">
        <f>VLOOKUP($B12&amp;J$2,'[4]plate 1 raw'!$C$3:$E$386,3,FALSE)</f>
        <v>25.5</v>
      </c>
      <c r="K12" s="32">
        <f>VLOOKUP($B12&amp;K$2,'[4]plate 1 raw'!$C$3:$E$386,3,FALSE)</f>
        <v>25.65</v>
      </c>
      <c r="L12" s="32">
        <f>VLOOKUP($B12&amp;L$2,'[4]plate 1 raw'!$C$3:$E$386,3,FALSE)</f>
        <v>19.829999999999998</v>
      </c>
      <c r="M12" s="32">
        <f>VLOOKUP($B12&amp;M$2,'[4]plate 1 raw'!$C$3:$E$386,3,FALSE)</f>
        <v>19.329999999999998</v>
      </c>
      <c r="N12" s="32">
        <f>VLOOKUP($B12&amp;N$2,'[4]plate 1 raw'!$C$3:$E$386,3,FALSE)</f>
        <v>19.579999999999998</v>
      </c>
      <c r="O12" s="31">
        <f>VLOOKUP($B12&amp;O$2,'[4]plate 1 raw'!$C$3:$E$386,3,FALSE)</f>
        <v>19.48</v>
      </c>
      <c r="P12" s="34">
        <f>VLOOKUP($B12&amp;P$2,'[4]plate 1 raw'!$C$3:$E$386,3,FALSE)</f>
        <v>0</v>
      </c>
      <c r="Q12" s="34">
        <f>VLOOKUP($B12&amp;Q$2,'[4]plate 1 raw'!$C$3:$E$386,3,FALSE)</f>
        <v>0</v>
      </c>
      <c r="R12" s="35"/>
      <c r="S12" s="34">
        <f>VLOOKUP($B12&amp;S$2,'[4]plate 1 raw'!$C$3:$E$386,3,FALSE)</f>
        <v>0</v>
      </c>
      <c r="T12" s="34">
        <f>VLOOKUP($B12&amp;T$2,'[4]plate 1 raw'!$C$3:$E$386,3,FALSE)</f>
        <v>16.3</v>
      </c>
      <c r="U12" s="34">
        <f>VLOOKUP($B12&amp;U$2,'[4]plate 1 raw'!$C$3:$E$386,3,FALSE)</f>
        <v>16.03</v>
      </c>
      <c r="V12" s="34">
        <f>VLOOKUP($B12&amp;V$2,'[4]plate 1 raw'!$C$3:$E$386,3,FALSE)</f>
        <v>16.03</v>
      </c>
      <c r="W12" s="36">
        <f>VLOOKUP($B12&amp;W$2,'[4]plate 1 raw'!$C$3:$E$386,3,FALSE)</f>
        <v>16.16</v>
      </c>
      <c r="X12" s="34">
        <f>VLOOKUP($B12&amp;X$2,'[4]plate 1 raw'!$C$3:$E$386,3,FALSE)</f>
        <v>32.54</v>
      </c>
      <c r="Y12" s="34"/>
      <c r="Z12" s="35">
        <f>VLOOKUP($B12&amp;Z$2,'[4]plate 1 raw'!$C$3:$E$386,3,FALSE)</f>
        <v>0</v>
      </c>
    </row>
    <row r="13" spans="2:26" x14ac:dyDescent="0.35">
      <c r="B13" s="17" t="s">
        <v>317</v>
      </c>
      <c r="C13" s="27">
        <f>VLOOKUP($B13&amp;C$2,'[4]plate 1 raw'!$C$3:$E$386,3,FALSE)</f>
        <v>0</v>
      </c>
      <c r="D13" s="19">
        <f>VLOOKUP($B13&amp;D$2,'[4]plate 1 raw'!$C$3:$E$386,3,FALSE)</f>
        <v>23.16</v>
      </c>
      <c r="E13" s="19">
        <f>VLOOKUP($B13&amp;E$2,'[4]plate 1 raw'!$C$3:$E$386,3,FALSE)</f>
        <v>23.22</v>
      </c>
      <c r="F13" s="19">
        <f>VLOOKUP($B13&amp;F$2,'[4]plate 1 raw'!$C$3:$E$386,3,FALSE)</f>
        <v>23.34</v>
      </c>
      <c r="G13" s="27">
        <f>VLOOKUP($B13&amp;G$2,'[4]plate 1 raw'!$C$3:$E$386,3,FALSE)</f>
        <v>23.49</v>
      </c>
      <c r="H13" s="19">
        <f>VLOOKUP($B13&amp;H$2,'[4]plate 1 raw'!$C$3:$E$386,3,FALSE)</f>
        <v>25.9</v>
      </c>
      <c r="I13" s="19">
        <f>VLOOKUP($B13&amp;I$2,'[4]plate 1 raw'!$C$3:$E$386,3,FALSE)</f>
        <v>25.57</v>
      </c>
      <c r="J13" s="28">
        <f>VLOOKUP($B13&amp;J$2,'[4]plate 1 raw'!$C$3:$E$386,3,FALSE)</f>
        <v>25.43</v>
      </c>
      <c r="K13" s="19">
        <f>VLOOKUP($B13&amp;K$2,'[4]plate 1 raw'!$C$3:$E$386,3,FALSE)</f>
        <v>25.53</v>
      </c>
      <c r="L13" s="19">
        <f>VLOOKUP($B13&amp;L$2,'[4]plate 1 raw'!$C$3:$E$386,3,FALSE)</f>
        <v>19.440000000000001</v>
      </c>
      <c r="M13" s="19"/>
      <c r="N13" s="19"/>
      <c r="O13" s="27">
        <f>VLOOKUP($B13&amp;O$2,'[4]plate 1 raw'!$C$3:$E$386,3,FALSE)</f>
        <v>19.45</v>
      </c>
      <c r="P13" s="20">
        <f>VLOOKUP($B13&amp;P$2,'[4]plate 1 raw'!$C$3:$E$386,3,FALSE)</f>
        <v>0</v>
      </c>
      <c r="Q13" s="20">
        <f>VLOOKUP($B13&amp;Q$2,'[4]plate 1 raw'!$C$3:$E$386,3,FALSE)</f>
        <v>0</v>
      </c>
      <c r="R13" s="29">
        <f>VLOOKUP($B13&amp;R$2,'[4]plate 1 raw'!$C$3:$E$386,3,FALSE)</f>
        <v>0</v>
      </c>
      <c r="S13" s="20">
        <f>VLOOKUP($B13&amp;S$2,'[4]plate 1 raw'!$C$3:$E$386,3,FALSE)</f>
        <v>0</v>
      </c>
      <c r="T13" s="20">
        <f>VLOOKUP($B13&amp;T$2,'[4]plate 1 raw'!$C$3:$E$386,3,FALSE)</f>
        <v>16.66</v>
      </c>
      <c r="U13" s="20">
        <f>VLOOKUP($B13&amp;U$2,'[4]plate 1 raw'!$C$3:$E$386,3,FALSE)</f>
        <v>15.97</v>
      </c>
      <c r="V13" s="20">
        <f>VLOOKUP($B13&amp;V$2,'[4]plate 1 raw'!$C$3:$E$386,3,FALSE)</f>
        <v>16.03</v>
      </c>
      <c r="W13" s="30">
        <f>VLOOKUP($B13&amp;W$2,'[4]plate 1 raw'!$C$3:$E$386,3,FALSE)</f>
        <v>15.69</v>
      </c>
      <c r="X13" s="20">
        <f>VLOOKUP($B13&amp;X$2,'[4]plate 1 raw'!$C$3:$E$386,3,FALSE)</f>
        <v>0</v>
      </c>
      <c r="Y13" s="20"/>
      <c r="Z13" s="29"/>
    </row>
    <row r="14" spans="2:26" x14ac:dyDescent="0.35">
      <c r="B14" s="17" t="s">
        <v>318</v>
      </c>
      <c r="C14" s="27">
        <f>VLOOKUP($B14&amp;C$2,'[4]plate 1 raw'!$C$3:$E$386,3,FALSE)</f>
        <v>0</v>
      </c>
      <c r="D14" s="19">
        <f>VLOOKUP($B14&amp;D$2,'[4]plate 1 raw'!$C$3:$E$386,3,FALSE)</f>
        <v>23.32</v>
      </c>
      <c r="E14" s="19">
        <f>VLOOKUP($B14&amp;E$2,'[4]plate 1 raw'!$C$3:$E$386,3,FALSE)</f>
        <v>23.33</v>
      </c>
      <c r="F14" s="19">
        <f>VLOOKUP($B14&amp;F$2,'[4]plate 1 raw'!$C$3:$E$386,3,FALSE)</f>
        <v>23.46</v>
      </c>
      <c r="G14" s="27"/>
      <c r="H14" s="19">
        <f>VLOOKUP($B14&amp;H$2,'[4]plate 1 raw'!$C$3:$E$386,3,FALSE)</f>
        <v>25.78</v>
      </c>
      <c r="I14" s="19">
        <f>VLOOKUP($B14&amp;I$2,'[4]plate 1 raw'!$C$3:$E$386,3,FALSE)</f>
        <v>25.11</v>
      </c>
      <c r="J14" s="28">
        <f>VLOOKUP($B14&amp;J$2,'[4]plate 1 raw'!$C$3:$E$386,3,FALSE)</f>
        <v>25.25</v>
      </c>
      <c r="K14" s="19"/>
      <c r="L14" s="19">
        <f>VLOOKUP($B14&amp;L$2,'[4]plate 1 raw'!$C$3:$E$386,3,FALSE)</f>
        <v>19.57</v>
      </c>
      <c r="M14" s="19">
        <f>VLOOKUP($B14&amp;M$2,'[4]plate 1 raw'!$C$3:$E$386,3,FALSE)</f>
        <v>19.309999999999999</v>
      </c>
      <c r="N14" s="19">
        <f>VLOOKUP($B14&amp;N$2,'[4]plate 1 raw'!$C$3:$E$386,3,FALSE)</f>
        <v>19.47</v>
      </c>
      <c r="O14" s="27">
        <f>VLOOKUP($B14&amp;O$2,'[4]plate 1 raw'!$C$3:$E$386,3,FALSE)</f>
        <v>19.47</v>
      </c>
      <c r="P14" s="20">
        <f>VLOOKUP($B14&amp;P$2,'[4]plate 1 raw'!$C$3:$E$386,3,FALSE)</f>
        <v>0</v>
      </c>
      <c r="Q14" s="20">
        <f>VLOOKUP($B14&amp;Q$2,'[4]plate 1 raw'!$C$3:$E$386,3,FALSE)</f>
        <v>0</v>
      </c>
      <c r="R14" s="29">
        <f>VLOOKUP($B14&amp;R$2,'[4]plate 1 raw'!$C$3:$E$386,3,FALSE)</f>
        <v>0</v>
      </c>
      <c r="S14" s="20">
        <f>VLOOKUP($B14&amp;S$2,'[4]plate 1 raw'!$C$3:$E$386,3,FALSE)</f>
        <v>0</v>
      </c>
      <c r="T14" s="20">
        <f>VLOOKUP($B14&amp;T$2,'[4]plate 1 raw'!$C$3:$E$386,3,FALSE)</f>
        <v>16.02</v>
      </c>
      <c r="U14" s="20">
        <f>VLOOKUP($B14&amp;U$2,'[4]plate 1 raw'!$C$3:$E$386,3,FALSE)</f>
        <v>15.92</v>
      </c>
      <c r="V14" s="20">
        <f>VLOOKUP($B14&amp;V$2,'[4]plate 1 raw'!$C$3:$E$386,3,FALSE)</f>
        <v>15.92</v>
      </c>
      <c r="W14" s="30">
        <f>VLOOKUP($B14&amp;W$2,'[4]plate 1 raw'!$C$3:$E$386,3,FALSE)</f>
        <v>16.100000000000001</v>
      </c>
      <c r="X14" s="20">
        <f>VLOOKUP($B14&amp;X$2,'[4]plate 1 raw'!$C$3:$E$386,3,FALSE)</f>
        <v>0</v>
      </c>
      <c r="Y14" s="20">
        <f>VLOOKUP($B14&amp;Y$2,'[4]plate 1 raw'!$C$3:$E$386,3,FALSE)</f>
        <v>0</v>
      </c>
      <c r="Z14" s="29"/>
    </row>
    <row r="15" spans="2:26" ht="15" thickBot="1" x14ac:dyDescent="0.4">
      <c r="B15" s="17" t="s">
        <v>319</v>
      </c>
      <c r="C15" s="31">
        <f>VLOOKUP($B15&amp;C$2,'[4]plate 1 raw'!$C$3:$E$386,3,FALSE)</f>
        <v>0</v>
      </c>
      <c r="D15" s="32">
        <f>VLOOKUP($B15&amp;D$2,'[4]plate 1 raw'!$C$3:$E$386,3,FALSE)</f>
        <v>24.13</v>
      </c>
      <c r="E15" s="32">
        <f>VLOOKUP($B15&amp;E$2,'[4]plate 1 raw'!$C$3:$E$386,3,FALSE)</f>
        <v>24.51</v>
      </c>
      <c r="F15" s="32">
        <f>VLOOKUP($B15&amp;F$2,'[4]plate 1 raw'!$C$3:$E$386,3,FALSE)</f>
        <v>24.35</v>
      </c>
      <c r="G15" s="31">
        <f>VLOOKUP($B15&amp;G$2,'[4]plate 1 raw'!$C$3:$E$386,3,FALSE)</f>
        <v>24.44</v>
      </c>
      <c r="H15" s="32">
        <f>VLOOKUP($B15&amp;H$2,'[4]plate 1 raw'!$C$3:$E$386,3,FALSE)</f>
        <v>26.64</v>
      </c>
      <c r="I15" s="32">
        <f>VLOOKUP($B15&amp;I$2,'[4]plate 1 raw'!$C$3:$E$386,3,FALSE)</f>
        <v>26.43</v>
      </c>
      <c r="J15" s="33">
        <f>VLOOKUP($B15&amp;J$2,'[4]plate 1 raw'!$C$3:$E$386,3,FALSE)</f>
        <v>26.47</v>
      </c>
      <c r="K15" s="32">
        <f>VLOOKUP($B15&amp;K$2,'[4]plate 1 raw'!$C$3:$E$386,3,FALSE)</f>
        <v>26.48</v>
      </c>
      <c r="L15" s="32">
        <f>VLOOKUP($B15&amp;L$2,'[4]plate 1 raw'!$C$3:$E$386,3,FALSE)</f>
        <v>20.02</v>
      </c>
      <c r="M15" s="32"/>
      <c r="N15" s="32"/>
      <c r="O15" s="31">
        <f>VLOOKUP($B15&amp;O$2,'[4]plate 1 raw'!$C$3:$E$386,3,FALSE)</f>
        <v>19.66</v>
      </c>
      <c r="P15" s="34">
        <f>VLOOKUP($B15&amp;P$2,'[4]plate 1 raw'!$C$3:$E$386,3,FALSE)</f>
        <v>0</v>
      </c>
      <c r="Q15" s="34">
        <f>VLOOKUP($B15&amp;Q$2,'[4]plate 1 raw'!$C$3:$E$386,3,FALSE)</f>
        <v>0</v>
      </c>
      <c r="R15" s="35">
        <f>VLOOKUP($B15&amp;R$2,'[4]plate 1 raw'!$C$3:$E$386,3,FALSE)</f>
        <v>0</v>
      </c>
      <c r="S15" s="34">
        <f>VLOOKUP($B15&amp;S$2,'[4]plate 1 raw'!$C$3:$E$386,3,FALSE)</f>
        <v>0</v>
      </c>
      <c r="T15" s="34">
        <f>VLOOKUP($B15&amp;T$2,'[4]plate 1 raw'!$C$3:$E$386,3,FALSE)</f>
        <v>16.88</v>
      </c>
      <c r="U15" s="34">
        <f>VLOOKUP($B15&amp;U$2,'[4]plate 1 raw'!$C$3:$E$386,3,FALSE)</f>
        <v>16.09</v>
      </c>
      <c r="V15" s="34">
        <f>VLOOKUP($B15&amp;V$2,'[4]plate 1 raw'!$C$3:$E$386,3,FALSE)</f>
        <v>16.12</v>
      </c>
      <c r="W15" s="36">
        <f>VLOOKUP($B15&amp;W$2,'[4]plate 1 raw'!$C$3:$E$386,3,FALSE)</f>
        <v>15.85</v>
      </c>
      <c r="X15" s="34">
        <f>VLOOKUP($B15&amp;X$2,'[4]plate 1 raw'!$C$3:$E$386,3,FALSE)</f>
        <v>0</v>
      </c>
      <c r="Y15" s="34">
        <f>VLOOKUP($B15&amp;Y$2,'[4]plate 1 raw'!$C$3:$E$386,3,FALSE)</f>
        <v>0</v>
      </c>
      <c r="Z15" s="35">
        <f>VLOOKUP($B15&amp;Z$2,'[4]plate 1 raw'!$C$3:$E$386,3,FALSE)</f>
        <v>0</v>
      </c>
    </row>
    <row r="16" spans="2:26" x14ac:dyDescent="0.35">
      <c r="B16" s="17" t="s">
        <v>320</v>
      </c>
      <c r="C16" s="19">
        <f>VLOOKUP($B16&amp;C$2,'[4]plate 1 raw'!$C$3:$E$386,3,FALSE)</f>
        <v>0</v>
      </c>
      <c r="D16" s="19">
        <f>VLOOKUP($B16&amp;D$2,'[4]plate 1 raw'!$C$3:$E$386,3,FALSE)</f>
        <v>24.06</v>
      </c>
      <c r="E16" s="19">
        <f>VLOOKUP($B16&amp;E$2,'[4]plate 1 raw'!$C$3:$E$386,3,FALSE)</f>
        <v>24.09</v>
      </c>
      <c r="F16" s="19">
        <f>VLOOKUP($B16&amp;F$2,'[4]plate 1 raw'!$C$3:$E$386,3,FALSE)</f>
        <v>24.08</v>
      </c>
      <c r="G16" s="19">
        <f>VLOOKUP($B16&amp;G$2,'[4]plate 1 raw'!$C$3:$E$386,3,FALSE)</f>
        <v>24.16</v>
      </c>
      <c r="H16" s="19">
        <f>VLOOKUP($B16&amp;H$2,'[4]plate 1 raw'!$C$3:$E$386,3,FALSE)</f>
        <v>25.91</v>
      </c>
      <c r="I16" s="19">
        <f>VLOOKUP($B16&amp;I$2,'[4]plate 1 raw'!$C$3:$E$386,3,FALSE)</f>
        <v>25.5</v>
      </c>
      <c r="J16" s="19">
        <f>VLOOKUP($B16&amp;J$2,'[4]plate 1 raw'!$C$3:$E$386,3,FALSE)</f>
        <v>25.62</v>
      </c>
      <c r="K16" s="19"/>
      <c r="L16" s="19">
        <f>VLOOKUP($B16&amp;L$2,'[4]plate 1 raw'!$C$3:$E$386,3,FALSE)</f>
        <v>20.48</v>
      </c>
      <c r="M16" s="19">
        <f>VLOOKUP($B16&amp;M$2,'[4]plate 1 raw'!$C$3:$E$386,3,FALSE)</f>
        <v>19.96</v>
      </c>
      <c r="N16" s="19">
        <f>VLOOKUP($B16&amp;N$2,'[4]plate 1 raw'!$C$3:$E$386,3,FALSE)</f>
        <v>20.420000000000002</v>
      </c>
      <c r="O16" s="19">
        <f>VLOOKUP($B16&amp;O$2,'[4]plate 1 raw'!$C$3:$E$386,3,FALSE)</f>
        <v>20.190000000000001</v>
      </c>
      <c r="P16" s="20">
        <f>VLOOKUP($B16&amp;P$2,'[4]plate 1 raw'!$C$3:$E$386,3,FALSE)</f>
        <v>0</v>
      </c>
      <c r="Q16" s="20">
        <f>VLOOKUP($B16&amp;Q$2,'[4]plate 1 raw'!$C$3:$E$386,3,FALSE)</f>
        <v>0</v>
      </c>
      <c r="R16" s="20">
        <f>VLOOKUP($B16&amp;R$2,'[4]plate 1 raw'!$C$3:$E$386,3,FALSE)</f>
        <v>0</v>
      </c>
      <c r="S16" s="20">
        <f>VLOOKUP($B16&amp;S$2,'[4]plate 1 raw'!$C$3:$E$386,3,FALSE)</f>
        <v>0</v>
      </c>
      <c r="T16" s="20">
        <f>VLOOKUP($B16&amp;T$2,'[4]plate 1 raw'!$C$3:$E$386,3,FALSE)</f>
        <v>16.739999999999998</v>
      </c>
      <c r="U16" s="20">
        <f>VLOOKUP($B16&amp;U$2,'[4]plate 1 raw'!$C$3:$E$386,3,FALSE)</f>
        <v>16.53</v>
      </c>
      <c r="V16" s="20">
        <f>VLOOKUP($B16&amp;V$2,'[4]plate 1 raw'!$C$3:$E$386,3,FALSE)</f>
        <v>16.57</v>
      </c>
      <c r="W16" s="20">
        <f>VLOOKUP($B16&amp;W$2,'[4]plate 1 raw'!$C$3:$E$386,3,FALSE)</f>
        <v>16.079999999999998</v>
      </c>
      <c r="X16" s="20">
        <f>VLOOKUP($B16&amp;X$2,'[4]plate 1 raw'!$C$3:$E$386,3,FALSE)</f>
        <v>0</v>
      </c>
      <c r="Y16" s="20">
        <f>VLOOKUP($B16&amp;Y$2,'[4]plate 1 raw'!$C$3:$E$386,3,FALSE)</f>
        <v>0</v>
      </c>
      <c r="Z16" s="20">
        <f>VLOOKUP($B16&amp;Z$2,'[4]plate 1 raw'!$C$3:$E$386,3,FALSE)</f>
        <v>0</v>
      </c>
    </row>
    <row r="17" spans="1:36" x14ac:dyDescent="0.35">
      <c r="B17" s="17" t="s">
        <v>321</v>
      </c>
      <c r="C17" s="19">
        <f>VLOOKUP($B17&amp;C$2,'[4]plate 1 raw'!$C$3:$E$386,3,FALSE)</f>
        <v>0</v>
      </c>
      <c r="D17" s="19">
        <f>VLOOKUP($B17&amp;D$2,'[4]plate 1 raw'!$C$3:$E$386,3,FALSE)</f>
        <v>24.71</v>
      </c>
      <c r="E17" s="19">
        <f>VLOOKUP($B17&amp;E$2,'[4]plate 1 raw'!$C$3:$E$386,3,FALSE)</f>
        <v>24.2</v>
      </c>
      <c r="F17" s="19">
        <f>VLOOKUP($B17&amp;F$2,'[4]plate 1 raw'!$C$3:$E$386,3,FALSE)</f>
        <v>24.27</v>
      </c>
      <c r="G17" s="19">
        <f>VLOOKUP($B17&amp;G$2,'[4]plate 1 raw'!$C$3:$E$386,3,FALSE)</f>
        <v>23.33</v>
      </c>
      <c r="H17" s="19">
        <f>VLOOKUP($B17&amp;H$2,'[4]plate 1 raw'!$C$3:$E$386,3,FALSE)</f>
        <v>26.27</v>
      </c>
      <c r="I17" s="19">
        <f>VLOOKUP($B17&amp;I$2,'[4]plate 1 raw'!$C$3:$E$386,3,FALSE)</f>
        <v>25.89</v>
      </c>
      <c r="J17" s="19">
        <f>VLOOKUP($B17&amp;J$2,'[4]plate 1 raw'!$C$3:$E$386,3,FALSE)</f>
        <v>25.94</v>
      </c>
      <c r="K17" s="19">
        <f>VLOOKUP($B17&amp;K$2,'[4]plate 1 raw'!$C$3:$E$386,3,FALSE)</f>
        <v>25.9</v>
      </c>
      <c r="L17" s="19">
        <f>VLOOKUP($B17&amp;L$2,'[4]plate 1 raw'!$C$3:$E$386,3,FALSE)</f>
        <v>19.71</v>
      </c>
      <c r="M17" s="19"/>
      <c r="N17" s="19"/>
      <c r="O17" s="19">
        <f>VLOOKUP($B17&amp;O$2,'[4]plate 1 raw'!$C$3:$E$386,3,FALSE)</f>
        <v>19.77</v>
      </c>
      <c r="P17" s="20">
        <f>VLOOKUP($B17&amp;P$2,'[4]plate 1 raw'!$C$3:$E$386,3,FALSE)</f>
        <v>0</v>
      </c>
      <c r="Q17" s="20">
        <f>VLOOKUP($B17&amp;Q$2,'[4]plate 1 raw'!$C$3:$E$386,3,FALSE)</f>
        <v>0</v>
      </c>
      <c r="R17" s="20">
        <f>VLOOKUP($B17&amp;R$2,'[4]plate 1 raw'!$C$3:$E$386,3,FALSE)</f>
        <v>0</v>
      </c>
      <c r="S17" s="20">
        <f>VLOOKUP($B17&amp;S$2,'[4]plate 1 raw'!$C$3:$E$386,3,FALSE)</f>
        <v>0</v>
      </c>
      <c r="T17" s="20">
        <f>VLOOKUP($B17&amp;T$2,'[4]plate 1 raw'!$C$3:$E$386,3,FALSE)</f>
        <v>16.61</v>
      </c>
      <c r="U17" s="20">
        <f>VLOOKUP($B17&amp;U$2,'[4]plate 1 raw'!$C$3:$E$386,3,FALSE)</f>
        <v>15.93</v>
      </c>
      <c r="V17" s="20">
        <f>VLOOKUP($B17&amp;V$2,'[4]plate 1 raw'!$C$3:$E$386,3,FALSE)</f>
        <v>16.04</v>
      </c>
      <c r="W17" s="20">
        <f>VLOOKUP($B17&amp;W$2,'[4]plate 1 raw'!$C$3:$E$386,3,FALSE)</f>
        <v>15.55</v>
      </c>
      <c r="X17" s="20">
        <f>VLOOKUP($B17&amp;X$2,'[4]plate 1 raw'!$C$3:$E$386,3,FALSE)</f>
        <v>0</v>
      </c>
      <c r="Y17" s="20">
        <f>VLOOKUP($B17&amp;Y$2,'[4]plate 1 raw'!$C$3:$E$386,3,FALSE)</f>
        <v>0</v>
      </c>
      <c r="Z17" s="20">
        <f>VLOOKUP($B17&amp;Z$2,'[4]plate 1 raw'!$C$3:$E$386,3,FALSE)</f>
        <v>0</v>
      </c>
    </row>
    <row r="18" spans="1:36" x14ac:dyDescent="0.35">
      <c r="B18" s="17" t="s">
        <v>322</v>
      </c>
      <c r="C18" s="19"/>
      <c r="D18" s="19"/>
      <c r="E18" s="19"/>
      <c r="F18" s="19"/>
      <c r="G18" s="19">
        <f>VLOOKUP($B18&amp;G$2,'[4]plate 1 raw'!$C$3:$E$386,3,FALSE)</f>
        <v>24.33</v>
      </c>
      <c r="H18" s="19">
        <f>VLOOKUP($B18&amp;H$2,'[4]plate 1 raw'!$C$3:$E$386,3,FALSE)</f>
        <v>25.01</v>
      </c>
      <c r="I18" s="19">
        <f>VLOOKUP($B18&amp;I$2,'[4]plate 1 raw'!$C$3:$E$386,3,FALSE)</f>
        <v>26.31</v>
      </c>
      <c r="J18" s="19">
        <f>VLOOKUP($B18&amp;J$2,'[4]plate 1 raw'!$C$3:$E$386,3,FALSE)</f>
        <v>26.22</v>
      </c>
      <c r="K18" s="19">
        <f>VLOOKUP($B18&amp;K$2,'[4]plate 1 raw'!$C$3:$E$386,3,FALSE)</f>
        <v>26.71</v>
      </c>
      <c r="L18" s="19">
        <f>VLOOKUP($B18&amp;L$2,'[4]plate 1 raw'!$C$3:$E$386,3,FALSE)</f>
        <v>19.46</v>
      </c>
      <c r="M18" s="19">
        <f>VLOOKUP($B18&amp;M$2,'[4]plate 1 raw'!$C$3:$E$386,3,FALSE)</f>
        <v>19.68</v>
      </c>
      <c r="N18" s="19">
        <f>VLOOKUP($B18&amp;N$2,'[4]plate 1 raw'!$C$3:$E$386,3,FALSE)</f>
        <v>21.03</v>
      </c>
      <c r="O18" s="19">
        <f>VLOOKUP($B18&amp;O$2,'[4]plate 1 raw'!$C$3:$E$386,3,FALSE)</f>
        <v>19.88</v>
      </c>
      <c r="P18" s="20">
        <f>VLOOKUP($B18&amp;P$2,'[4]plate 1 raw'!$C$3:$E$386,3,FALSE)</f>
        <v>0</v>
      </c>
      <c r="Q18" s="20">
        <f>VLOOKUP($B18&amp;Q$2,'[4]plate 1 raw'!$C$3:$E$386,3,FALSE)</f>
        <v>0</v>
      </c>
      <c r="R18" s="20">
        <f>VLOOKUP($B18&amp;R$2,'[4]plate 1 raw'!$C$3:$E$386,3,FALSE)</f>
        <v>0</v>
      </c>
      <c r="S18" s="20">
        <f>VLOOKUP($B18&amp;S$2,'[4]plate 1 raw'!$C$3:$E$386,3,FALSE)</f>
        <v>0</v>
      </c>
      <c r="T18" s="20">
        <f>VLOOKUP($B18&amp;T$2,'[4]plate 1 raw'!$C$3:$E$386,3,FALSE)</f>
        <v>16.37</v>
      </c>
      <c r="U18" s="20">
        <f>VLOOKUP($B18&amp;U$2,'[4]plate 1 raw'!$C$3:$E$386,3,FALSE)</f>
        <v>16.059999999999999</v>
      </c>
      <c r="V18" s="20">
        <f>VLOOKUP($B18&amp;V$2,'[4]plate 1 raw'!$C$3:$E$386,3,FALSE)</f>
        <v>15.99</v>
      </c>
      <c r="W18" s="20">
        <f>VLOOKUP($B18&amp;W$2,'[4]plate 1 raw'!$C$3:$E$386,3,FALSE)</f>
        <v>15.97</v>
      </c>
      <c r="X18" s="20">
        <f>VLOOKUP($B18&amp;X$2,'[4]plate 1 raw'!$C$3:$E$386,3,FALSE)</f>
        <v>0</v>
      </c>
      <c r="Y18" s="20">
        <f>VLOOKUP($B18&amp;Y$2,'[4]plate 1 raw'!$C$3:$E$386,3,FALSE)</f>
        <v>0</v>
      </c>
      <c r="Z18" s="20">
        <f>VLOOKUP($B18&amp;Z$2,'[4]plate 1 raw'!$C$3:$E$386,3,FALSE)</f>
        <v>0</v>
      </c>
      <c r="AB18" s="17"/>
      <c r="AC18" s="17"/>
      <c r="AD18" s="17"/>
      <c r="AE18" s="17"/>
      <c r="AF18" s="17"/>
      <c r="AG18" s="17"/>
      <c r="AH18" s="17"/>
    </row>
    <row r="19" spans="1:36" x14ac:dyDescent="0.35">
      <c r="P19" s="9"/>
      <c r="Q19" s="9"/>
      <c r="R19" s="9"/>
      <c r="S19" s="9"/>
      <c r="T19" s="37"/>
      <c r="U19" s="9"/>
      <c r="V19" s="9"/>
      <c r="W19" s="9"/>
      <c r="X19" s="9"/>
      <c r="Y19" s="9"/>
      <c r="Z19" s="9"/>
    </row>
    <row r="20" spans="1:36" x14ac:dyDescent="0.35">
      <c r="B20" s="38"/>
      <c r="C20" s="38"/>
      <c r="D20" s="17"/>
      <c r="P20" s="39"/>
      <c r="Q20" s="40"/>
      <c r="T20" s="40"/>
      <c r="U20" s="40"/>
      <c r="V20" s="40"/>
      <c r="W20" s="40"/>
      <c r="X20" s="40"/>
      <c r="Y20" s="40"/>
      <c r="Z20" s="40"/>
    </row>
    <row r="21" spans="1:36" x14ac:dyDescent="0.35">
      <c r="B21" s="17"/>
      <c r="C21" s="17"/>
      <c r="D21" s="17"/>
      <c r="J21" t="s">
        <v>323</v>
      </c>
      <c r="P21" s="41" t="s">
        <v>324</v>
      </c>
      <c r="U21" s="38"/>
      <c r="V21" s="38"/>
      <c r="W21" s="38"/>
      <c r="X21" s="17"/>
      <c r="Y21" s="17"/>
      <c r="Z21" s="18"/>
      <c r="AA21" s="17"/>
      <c r="AC21" s="17"/>
      <c r="AD21" s="17"/>
      <c r="AE21" s="17"/>
      <c r="AF21" s="38"/>
      <c r="AG21" s="38"/>
      <c r="AH21" s="38"/>
      <c r="AI21" s="17"/>
      <c r="AJ21" s="38"/>
    </row>
    <row r="22" spans="1:36" x14ac:dyDescent="0.35">
      <c r="A22" s="17"/>
      <c r="C22" t="s">
        <v>340</v>
      </c>
      <c r="D22" t="s">
        <v>341</v>
      </c>
      <c r="E22" t="s">
        <v>342</v>
      </c>
      <c r="F22" t="s">
        <v>343</v>
      </c>
      <c r="H22" t="s">
        <v>101</v>
      </c>
      <c r="J22" t="s">
        <v>340</v>
      </c>
      <c r="K22" t="s">
        <v>341</v>
      </c>
      <c r="L22" t="s">
        <v>342</v>
      </c>
      <c r="M22" t="s">
        <v>343</v>
      </c>
      <c r="P22" t="s">
        <v>340</v>
      </c>
      <c r="Q22" t="s">
        <v>341</v>
      </c>
      <c r="R22" t="s">
        <v>342</v>
      </c>
      <c r="S22" t="s">
        <v>343</v>
      </c>
      <c r="V22" t="s">
        <v>340</v>
      </c>
      <c r="AA22" t="s">
        <v>341</v>
      </c>
      <c r="AF22" t="s">
        <v>342</v>
      </c>
    </row>
    <row r="23" spans="1:36" x14ac:dyDescent="0.35">
      <c r="A23" s="17" t="s">
        <v>17</v>
      </c>
      <c r="B23" t="s">
        <v>326</v>
      </c>
      <c r="C23">
        <f>AVERAGE(D3:G3)</f>
        <v>23.047499999999999</v>
      </c>
      <c r="D23">
        <f>AVERAGE(H3:K3)</f>
        <v>25.3475</v>
      </c>
      <c r="E23">
        <f>AVERAGE(L3:O3)</f>
        <v>19.559999999999999</v>
      </c>
      <c r="F23">
        <f>AVERAGE(P3:S3)</f>
        <v>0</v>
      </c>
      <c r="H23">
        <f>AVERAGE(T3:W3)</f>
        <v>16.567499999999999</v>
      </c>
      <c r="J23">
        <f>C23-$H23</f>
        <v>6.48</v>
      </c>
      <c r="K23">
        <f>D23-$H23</f>
        <v>8.7800000000000011</v>
      </c>
      <c r="L23">
        <f>E23-$H23</f>
        <v>2.9924999999999997</v>
      </c>
      <c r="P23">
        <f>1/2^J23</f>
        <v>1.1202775375123653E-2</v>
      </c>
      <c r="Q23">
        <f t="shared" ref="Q23:R38" si="0">1/2^K23</f>
        <v>2.2748702860712023E-3</v>
      </c>
      <c r="R23">
        <f t="shared" si="0"/>
        <v>0.1256515175051845</v>
      </c>
      <c r="V23" s="17" t="s">
        <v>17</v>
      </c>
      <c r="W23" t="s">
        <v>344</v>
      </c>
      <c r="X23" t="s">
        <v>345</v>
      </c>
      <c r="Y23" t="s">
        <v>346</v>
      </c>
      <c r="AA23" s="17" t="s">
        <v>17</v>
      </c>
      <c r="AB23" t="s">
        <v>344</v>
      </c>
      <c r="AC23" t="s">
        <v>345</v>
      </c>
      <c r="AD23" t="s">
        <v>346</v>
      </c>
      <c r="AF23" s="17" t="s">
        <v>17</v>
      </c>
      <c r="AG23" t="s">
        <v>344</v>
      </c>
      <c r="AH23" t="s">
        <v>345</v>
      </c>
      <c r="AI23" t="s">
        <v>346</v>
      </c>
    </row>
    <row r="24" spans="1:36" x14ac:dyDescent="0.35">
      <c r="B24" t="s">
        <v>328</v>
      </c>
      <c r="C24">
        <f t="shared" ref="C24:C37" si="1">AVERAGE(D4:G4)</f>
        <v>22.58</v>
      </c>
      <c r="D24">
        <f t="shared" ref="D24:D38" si="2">AVERAGE(H4:K4)</f>
        <v>24.940000000000005</v>
      </c>
      <c r="E24">
        <f t="shared" ref="E24:E38" si="3">AVERAGE(L4:O4)</f>
        <v>19.23</v>
      </c>
      <c r="F24">
        <f t="shared" ref="F24:F38" si="4">AVERAGE(P4:S4)</f>
        <v>0</v>
      </c>
      <c r="H24">
        <f t="shared" ref="H24:H38" si="5">AVERAGE(T4:W4)</f>
        <v>16.335000000000001</v>
      </c>
      <c r="J24">
        <f t="shared" ref="J24:L38" si="6">C24-$H24</f>
        <v>6.2449999999999974</v>
      </c>
      <c r="K24">
        <f t="shared" si="6"/>
        <v>8.605000000000004</v>
      </c>
      <c r="L24">
        <f t="shared" si="6"/>
        <v>2.8949999999999996</v>
      </c>
      <c r="P24">
        <f t="shared" ref="P24:P37" si="7">1/2^J24</f>
        <v>1.3184621814531557E-2</v>
      </c>
      <c r="Q24">
        <f t="shared" si="0"/>
        <v>2.5682475785255231E-3</v>
      </c>
      <c r="R24">
        <f t="shared" si="0"/>
        <v>0.1344367988071723</v>
      </c>
      <c r="V24">
        <v>1.1202775375123653E-2</v>
      </c>
      <c r="W24">
        <v>4.9529370489501288E-3</v>
      </c>
      <c r="X24">
        <v>6.8247882493491742E-3</v>
      </c>
      <c r="Y24">
        <v>3.588259639540234E-3</v>
      </c>
      <c r="AA24">
        <v>2.2748702860712023E-3</v>
      </c>
      <c r="AB24">
        <v>2.0080348176876287E-3</v>
      </c>
      <c r="AC24">
        <v>2.0185009763655725E-3</v>
      </c>
      <c r="AD24">
        <v>8.0988236895941635E-4</v>
      </c>
      <c r="AF24">
        <v>0.1256515175051845</v>
      </c>
      <c r="AG24">
        <v>0.13949964282877808</v>
      </c>
      <c r="AH24">
        <v>0.10100509683492291</v>
      </c>
      <c r="AI24">
        <v>8.218392251281692E-2</v>
      </c>
    </row>
    <row r="25" spans="1:36" x14ac:dyDescent="0.35">
      <c r="B25" t="s">
        <v>329</v>
      </c>
      <c r="C25">
        <f t="shared" si="1"/>
        <v>22.657499999999999</v>
      </c>
      <c r="D25">
        <f t="shared" si="2"/>
        <v>25.1</v>
      </c>
      <c r="E25">
        <f t="shared" si="3"/>
        <v>19.484999999999999</v>
      </c>
      <c r="F25">
        <f t="shared" si="4"/>
        <v>0</v>
      </c>
      <c r="H25">
        <f t="shared" si="5"/>
        <v>16.47</v>
      </c>
      <c r="J25">
        <f t="shared" si="6"/>
        <v>6.1875</v>
      </c>
      <c r="K25">
        <f t="shared" si="6"/>
        <v>8.6300000000000026</v>
      </c>
      <c r="L25">
        <f t="shared" si="6"/>
        <v>3.0150000000000006</v>
      </c>
      <c r="P25">
        <f t="shared" si="7"/>
        <v>1.3720720002916404E-2</v>
      </c>
      <c r="Q25">
        <f t="shared" si="0"/>
        <v>2.5241266223388482E-3</v>
      </c>
      <c r="R25">
        <f t="shared" si="0"/>
        <v>0.12370708205190084</v>
      </c>
      <c r="V25">
        <v>1.3184621814531557E-2</v>
      </c>
      <c r="W25">
        <v>4.7676696803521717E-3</v>
      </c>
      <c r="X25">
        <v>6.3237673167766319E-3</v>
      </c>
      <c r="Y25">
        <v>5.0921830625827186E-3</v>
      </c>
      <c r="AA25">
        <v>2.5682475785255231E-3</v>
      </c>
      <c r="AB25">
        <v>1.9769608269514789E-3</v>
      </c>
      <c r="AC25">
        <v>1.3526459649520703E-3</v>
      </c>
      <c r="AD25">
        <v>1.7042271242984804E-3</v>
      </c>
      <c r="AF25">
        <v>0.1344367988071723</v>
      </c>
      <c r="AG25">
        <v>9.7226944938251125E-2</v>
      </c>
      <c r="AH25">
        <v>9.310484144516884E-2</v>
      </c>
      <c r="AI25">
        <v>7.2669812794007541E-2</v>
      </c>
    </row>
    <row r="26" spans="1:36" x14ac:dyDescent="0.35">
      <c r="B26" t="s">
        <v>330</v>
      </c>
      <c r="C26">
        <f t="shared" si="1"/>
        <v>22.807499999999997</v>
      </c>
      <c r="D26">
        <f t="shared" si="2"/>
        <v>24.912500000000001</v>
      </c>
      <c r="E26">
        <f t="shared" si="3"/>
        <v>19.765000000000001</v>
      </c>
      <c r="F26">
        <f t="shared" si="4"/>
        <v>0</v>
      </c>
      <c r="H26">
        <f t="shared" si="5"/>
        <v>16.794999999999998</v>
      </c>
      <c r="J26">
        <f t="shared" si="6"/>
        <v>6.0124999999999993</v>
      </c>
      <c r="K26">
        <f t="shared" si="6"/>
        <v>8.1175000000000033</v>
      </c>
      <c r="L26">
        <f t="shared" si="6"/>
        <v>2.9700000000000024</v>
      </c>
      <c r="P26">
        <f t="shared" si="7"/>
        <v>1.5490204491604105E-2</v>
      </c>
      <c r="Q26">
        <f t="shared" si="0"/>
        <v>3.6007171745955154E-3</v>
      </c>
      <c r="R26">
        <f t="shared" si="0"/>
        <v>0.12762651571339895</v>
      </c>
      <c r="V26">
        <v>1.3720720002916404E-2</v>
      </c>
      <c r="W26">
        <v>5.6861452454773009E-3</v>
      </c>
      <c r="X26">
        <v>6.7308293727501543E-3</v>
      </c>
      <c r="Y26">
        <v>3.6573134665409883E-3</v>
      </c>
      <c r="AA26">
        <v>2.5241266223388482E-3</v>
      </c>
      <c r="AB26">
        <v>3.0683242528922565E-3</v>
      </c>
      <c r="AC26">
        <v>1.3620543616703184E-3</v>
      </c>
      <c r="AD26">
        <v>9.9881146362039322E-4</v>
      </c>
      <c r="AF26">
        <v>0.12370708205190084</v>
      </c>
      <c r="AG26">
        <v>0.11515641341977037</v>
      </c>
      <c r="AH26">
        <v>9.756449243942418E-2</v>
      </c>
      <c r="AI26">
        <v>7.6547549287339714E-2</v>
      </c>
    </row>
    <row r="27" spans="1:36" x14ac:dyDescent="0.35">
      <c r="A27" t="s">
        <v>344</v>
      </c>
      <c r="B27" t="s">
        <v>326</v>
      </c>
      <c r="C27">
        <f t="shared" si="1"/>
        <v>23.962499999999999</v>
      </c>
      <c r="D27">
        <f t="shared" si="2"/>
        <v>25.265000000000001</v>
      </c>
      <c r="E27">
        <f t="shared" si="3"/>
        <v>19.146666666666665</v>
      </c>
      <c r="F27">
        <f t="shared" si="4"/>
        <v>0</v>
      </c>
      <c r="H27">
        <f t="shared" si="5"/>
        <v>16.305</v>
      </c>
      <c r="J27">
        <f t="shared" si="6"/>
        <v>7.6574999999999989</v>
      </c>
      <c r="K27">
        <f t="shared" si="6"/>
        <v>8.9600000000000009</v>
      </c>
      <c r="L27">
        <f t="shared" si="6"/>
        <v>2.841666666666665</v>
      </c>
      <c r="P27">
        <f t="shared" si="7"/>
        <v>4.9529370489501288E-3</v>
      </c>
      <c r="Q27">
        <f t="shared" si="0"/>
        <v>2.0080348176876287E-3</v>
      </c>
      <c r="R27">
        <f t="shared" si="0"/>
        <v>0.13949964282877808</v>
      </c>
      <c r="V27">
        <v>1.5490204491604105E-2</v>
      </c>
      <c r="W27">
        <v>5.3176332675760685E-3</v>
      </c>
      <c r="X27">
        <v>6.0034186769062975E-3</v>
      </c>
      <c r="AA27">
        <v>3.6007171745955154E-3</v>
      </c>
      <c r="AB27">
        <v>1.953125E-3</v>
      </c>
      <c r="AC27">
        <v>1.4904875087505477E-3</v>
      </c>
      <c r="AD27">
        <v>1.0005437724929706E-3</v>
      </c>
      <c r="AF27">
        <v>0.12762651571339895</v>
      </c>
      <c r="AG27">
        <v>9.7226944938251389E-2</v>
      </c>
      <c r="AH27">
        <v>9.0558884659680067E-2</v>
      </c>
      <c r="AI27">
        <v>6.6292983835513589E-2</v>
      </c>
    </row>
    <row r="28" spans="1:36" x14ac:dyDescent="0.35">
      <c r="B28" t="s">
        <v>328</v>
      </c>
      <c r="C28">
        <f t="shared" si="1"/>
        <v>23.857500000000002</v>
      </c>
      <c r="D28">
        <f t="shared" si="2"/>
        <v>25.127499999999998</v>
      </c>
      <c r="E28">
        <f t="shared" si="3"/>
        <v>19.5075</v>
      </c>
      <c r="F28">
        <f t="shared" si="4"/>
        <v>0</v>
      </c>
      <c r="H28">
        <f t="shared" si="5"/>
        <v>16.145</v>
      </c>
      <c r="J28">
        <f t="shared" si="6"/>
        <v>7.7125000000000021</v>
      </c>
      <c r="K28">
        <f t="shared" si="6"/>
        <v>8.9824999999999982</v>
      </c>
      <c r="L28">
        <f t="shared" si="6"/>
        <v>3.3625000000000007</v>
      </c>
      <c r="P28">
        <f t="shared" si="7"/>
        <v>4.7676696803521717E-3</v>
      </c>
      <c r="Q28">
        <f t="shared" si="0"/>
        <v>1.9769608269514789E-3</v>
      </c>
      <c r="R28">
        <f t="shared" si="0"/>
        <v>9.7226944938251125E-2</v>
      </c>
    </row>
    <row r="29" spans="1:36" x14ac:dyDescent="0.35">
      <c r="B29" t="s">
        <v>329</v>
      </c>
      <c r="C29">
        <f t="shared" si="1"/>
        <v>24.145</v>
      </c>
      <c r="D29">
        <f t="shared" si="2"/>
        <v>25.034999999999997</v>
      </c>
      <c r="E29">
        <f t="shared" si="3"/>
        <v>19.805</v>
      </c>
      <c r="F29">
        <f t="shared" si="4"/>
        <v>0</v>
      </c>
      <c r="H29">
        <f t="shared" si="5"/>
        <v>16.686666666666667</v>
      </c>
      <c r="J29">
        <f t="shared" si="6"/>
        <v>7.4583333333333321</v>
      </c>
      <c r="K29">
        <f t="shared" si="6"/>
        <v>8.3483333333333292</v>
      </c>
      <c r="L29">
        <f t="shared" si="6"/>
        <v>3.1183333333333323</v>
      </c>
      <c r="P29">
        <f t="shared" si="7"/>
        <v>5.6861452454773009E-3</v>
      </c>
      <c r="Q29">
        <f t="shared" si="0"/>
        <v>3.0683242528922565E-3</v>
      </c>
      <c r="R29">
        <f t="shared" si="0"/>
        <v>0.11515641341977037</v>
      </c>
    </row>
    <row r="30" spans="1:36" x14ac:dyDescent="0.35">
      <c r="B30" t="s">
        <v>330</v>
      </c>
      <c r="C30">
        <f t="shared" si="1"/>
        <v>23.64</v>
      </c>
      <c r="D30">
        <f t="shared" si="2"/>
        <v>25.085000000000001</v>
      </c>
      <c r="E30">
        <f t="shared" si="3"/>
        <v>19.447499999999998</v>
      </c>
      <c r="F30">
        <f t="shared" si="4"/>
        <v>0</v>
      </c>
      <c r="H30">
        <f t="shared" si="5"/>
        <v>16.085000000000001</v>
      </c>
      <c r="J30">
        <f t="shared" si="6"/>
        <v>7.5549999999999997</v>
      </c>
      <c r="K30">
        <f t="shared" si="6"/>
        <v>9</v>
      </c>
      <c r="L30">
        <f t="shared" si="6"/>
        <v>3.3624999999999972</v>
      </c>
      <c r="P30">
        <f t="shared" si="7"/>
        <v>5.3176332675760685E-3</v>
      </c>
      <c r="Q30">
        <f t="shared" si="0"/>
        <v>1.953125E-3</v>
      </c>
      <c r="R30">
        <f t="shared" si="0"/>
        <v>9.7226944938251389E-2</v>
      </c>
      <c r="V30">
        <f>AVERAGE(V24:V27)</f>
        <v>1.339958042104393E-2</v>
      </c>
      <c r="W30">
        <f t="shared" ref="W30:AI30" si="8">AVERAGE(W24:W27)</f>
        <v>5.1810963105889171E-3</v>
      </c>
      <c r="X30">
        <f t="shared" si="8"/>
        <v>6.4707009039455645E-3</v>
      </c>
      <c r="Y30">
        <f t="shared" si="8"/>
        <v>4.1125853895546474E-3</v>
      </c>
      <c r="AA30">
        <f>AVERAGE(AA24:AA27)</f>
        <v>2.7419904153827722E-3</v>
      </c>
      <c r="AB30">
        <f t="shared" si="8"/>
        <v>2.251611224382841E-3</v>
      </c>
      <c r="AC30">
        <f t="shared" si="8"/>
        <v>1.5559222029346274E-3</v>
      </c>
      <c r="AD30">
        <f t="shared" si="8"/>
        <v>1.1283661823428153E-3</v>
      </c>
      <c r="AF30">
        <f t="shared" si="8"/>
        <v>0.12785547851941415</v>
      </c>
      <c r="AG30">
        <f t="shared" si="8"/>
        <v>0.11227748653126275</v>
      </c>
      <c r="AH30">
        <f>AVERAGE(AH24:AH27)</f>
        <v>9.5558328844799006E-2</v>
      </c>
      <c r="AI30">
        <f t="shared" si="8"/>
        <v>7.442356710741943E-2</v>
      </c>
    </row>
    <row r="31" spans="1:36" x14ac:dyDescent="0.35">
      <c r="A31" t="s">
        <v>345</v>
      </c>
      <c r="B31" t="s">
        <v>326</v>
      </c>
      <c r="C31">
        <f t="shared" si="1"/>
        <v>23.3325</v>
      </c>
      <c r="D31">
        <f t="shared" si="2"/>
        <v>25.090000000000003</v>
      </c>
      <c r="E31">
        <f t="shared" si="3"/>
        <v>19.445</v>
      </c>
      <c r="F31">
        <f t="shared" si="4"/>
        <v>0</v>
      </c>
      <c r="H31">
        <f t="shared" si="5"/>
        <v>16.137499999999999</v>
      </c>
      <c r="J31">
        <f t="shared" si="6"/>
        <v>7.1950000000000003</v>
      </c>
      <c r="K31">
        <f t="shared" si="6"/>
        <v>8.9525000000000041</v>
      </c>
      <c r="L31">
        <f t="shared" si="6"/>
        <v>3.307500000000001</v>
      </c>
      <c r="P31">
        <f t="shared" si="7"/>
        <v>6.8247882493491742E-3</v>
      </c>
      <c r="Q31">
        <f t="shared" si="0"/>
        <v>2.0185009763655725E-3</v>
      </c>
      <c r="R31">
        <f t="shared" si="0"/>
        <v>0.10100509683492291</v>
      </c>
    </row>
    <row r="32" spans="1:36" x14ac:dyDescent="0.35">
      <c r="B32" t="s">
        <v>328</v>
      </c>
      <c r="C32">
        <f t="shared" si="1"/>
        <v>23.434999999999999</v>
      </c>
      <c r="D32">
        <f t="shared" si="2"/>
        <v>25.660000000000004</v>
      </c>
      <c r="E32">
        <f t="shared" si="3"/>
        <v>19.555</v>
      </c>
      <c r="F32">
        <f t="shared" si="4"/>
        <v>0</v>
      </c>
      <c r="H32">
        <f t="shared" si="5"/>
        <v>16.13</v>
      </c>
      <c r="J32">
        <f t="shared" si="6"/>
        <v>7.3049999999999997</v>
      </c>
      <c r="K32">
        <f t="shared" si="6"/>
        <v>9.5300000000000047</v>
      </c>
      <c r="L32">
        <f t="shared" si="6"/>
        <v>3.4250000000000007</v>
      </c>
      <c r="P32">
        <f t="shared" si="7"/>
        <v>6.3237673167766319E-3</v>
      </c>
      <c r="Q32">
        <f t="shared" si="0"/>
        <v>1.3526459649520703E-3</v>
      </c>
      <c r="R32">
        <f t="shared" si="0"/>
        <v>9.310484144516884E-2</v>
      </c>
      <c r="V32">
        <f>V24/$V$30</f>
        <v>0.83605419148272631</v>
      </c>
      <c r="W32">
        <f>W24/$V$30</f>
        <v>0.36963374175295682</v>
      </c>
      <c r="X32">
        <f>X24/$X$30</f>
        <v>1.0547216369076342</v>
      </c>
      <c r="Y32">
        <f>Y24/$X$30</f>
        <v>0.55453956113970004</v>
      </c>
      <c r="AA32">
        <f>AA24/$AA$30</f>
        <v>0.82964195400137408</v>
      </c>
      <c r="AB32">
        <f>AB24/$AA$30</f>
        <v>0.73232743864544625</v>
      </c>
      <c r="AC32">
        <f>AC24/$AC$30</f>
        <v>1.2973019939933208</v>
      </c>
      <c r="AD32">
        <f>AD24/$AC$30</f>
        <v>0.52051597916135905</v>
      </c>
      <c r="AF32">
        <f>AF24/$AF$30</f>
        <v>0.98276209170109996</v>
      </c>
      <c r="AG32">
        <f t="shared" ref="AG32" si="9">AG24/$AF$30</f>
        <v>1.0910728616732355</v>
      </c>
      <c r="AH32">
        <f>AH24/$AH$30</f>
        <v>1.0569994060797177</v>
      </c>
      <c r="AI32">
        <f>AI24/$AH$30</f>
        <v>0.8600393446216068</v>
      </c>
    </row>
    <row r="33" spans="1:35" x14ac:dyDescent="0.35">
      <c r="B33" t="s">
        <v>329</v>
      </c>
      <c r="C33">
        <f t="shared" si="1"/>
        <v>23.302499999999998</v>
      </c>
      <c r="D33">
        <f t="shared" si="2"/>
        <v>25.607500000000002</v>
      </c>
      <c r="E33">
        <f t="shared" si="3"/>
        <v>19.445</v>
      </c>
      <c r="F33">
        <f t="shared" si="4"/>
        <v>0</v>
      </c>
      <c r="H33">
        <f t="shared" si="5"/>
        <v>16.087500000000002</v>
      </c>
      <c r="J33">
        <f t="shared" si="6"/>
        <v>7.2149999999999963</v>
      </c>
      <c r="K33">
        <f t="shared" si="6"/>
        <v>9.52</v>
      </c>
      <c r="L33">
        <f t="shared" si="6"/>
        <v>3.3574999999999982</v>
      </c>
      <c r="P33">
        <f t="shared" si="7"/>
        <v>6.7308293727501543E-3</v>
      </c>
      <c r="Q33">
        <f t="shared" si="0"/>
        <v>1.3620543616703184E-3</v>
      </c>
      <c r="R33">
        <f t="shared" si="0"/>
        <v>9.756449243942418E-2</v>
      </c>
      <c r="V33">
        <f t="shared" ref="V33:W35" si="10">V25/$V$30</f>
        <v>0.98395781063601195</v>
      </c>
      <c r="W33">
        <f t="shared" si="10"/>
        <v>0.35580738579430338</v>
      </c>
      <c r="X33">
        <f t="shared" ref="X33:Y35" si="11">X25/$X$30</f>
        <v>0.97729247737608482</v>
      </c>
      <c r="Y33">
        <f t="shared" si="11"/>
        <v>0.78696004315045953</v>
      </c>
      <c r="AA33">
        <f t="shared" ref="AA33:AB35" si="12">AA25/$AA$30</f>
        <v>0.93663623480135505</v>
      </c>
      <c r="AB33">
        <f>AB25/$AA$30</f>
        <v>0.72099479847215375</v>
      </c>
      <c r="AC33">
        <f>AC25/$AC$30</f>
        <v>0.86935321213415584</v>
      </c>
      <c r="AD33">
        <f>AD25/$AC$30</f>
        <v>1.0953164117615488</v>
      </c>
      <c r="AF33">
        <f t="shared" ref="AF33:AG35" si="13">AF25/$AF$30</f>
        <v>1.0514746834783371</v>
      </c>
      <c r="AG33">
        <f t="shared" si="13"/>
        <v>0.76044410504855886</v>
      </c>
      <c r="AH33">
        <f t="shared" ref="AH33:AI35" si="14">AH25/$AH$30</f>
        <v>0.9743247142421777</v>
      </c>
      <c r="AI33">
        <f t="shared" si="14"/>
        <v>0.76047596972979892</v>
      </c>
    </row>
    <row r="34" spans="1:35" x14ac:dyDescent="0.35">
      <c r="B34" t="s">
        <v>330</v>
      </c>
      <c r="C34">
        <f t="shared" si="1"/>
        <v>23.37</v>
      </c>
      <c r="D34">
        <f t="shared" si="2"/>
        <v>25.38</v>
      </c>
      <c r="E34">
        <f t="shared" si="3"/>
        <v>19.454999999999998</v>
      </c>
      <c r="F34">
        <f t="shared" si="4"/>
        <v>0</v>
      </c>
      <c r="H34">
        <f t="shared" si="5"/>
        <v>15.99</v>
      </c>
      <c r="J34">
        <f t="shared" si="6"/>
        <v>7.3800000000000008</v>
      </c>
      <c r="K34">
        <f t="shared" si="6"/>
        <v>9.3899999999999988</v>
      </c>
      <c r="L34">
        <f t="shared" si="6"/>
        <v>3.4649999999999981</v>
      </c>
      <c r="P34">
        <f t="shared" si="7"/>
        <v>6.0034186769062975E-3</v>
      </c>
      <c r="Q34">
        <f t="shared" si="0"/>
        <v>1.4904875087505477E-3</v>
      </c>
      <c r="R34">
        <f t="shared" si="0"/>
        <v>9.0558884659680067E-2</v>
      </c>
      <c r="V34">
        <f t="shared" si="10"/>
        <v>1.0239663908705774</v>
      </c>
      <c r="W34">
        <f t="shared" si="10"/>
        <v>0.42435248469028602</v>
      </c>
      <c r="X34">
        <f t="shared" si="11"/>
        <v>1.040200972455082</v>
      </c>
      <c r="Y34">
        <f t="shared" si="11"/>
        <v>0.56521133040022153</v>
      </c>
      <c r="AA34">
        <f t="shared" si="12"/>
        <v>0.92054538490663873</v>
      </c>
      <c r="AB34">
        <f>AB26/$AA$30</f>
        <v>1.1190134858527321</v>
      </c>
      <c r="AC34">
        <f t="shared" ref="AC34:AD35" si="15">AC26/$AC$30</f>
        <v>0.8754000419181277</v>
      </c>
      <c r="AD34">
        <f t="shared" si="15"/>
        <v>0.6419417768681065</v>
      </c>
      <c r="AF34">
        <f t="shared" si="13"/>
        <v>0.96755401868146473</v>
      </c>
      <c r="AG34">
        <f t="shared" si="13"/>
        <v>0.90067641021956291</v>
      </c>
      <c r="AH34">
        <f t="shared" si="14"/>
        <v>1.0209941259843869</v>
      </c>
      <c r="AI34">
        <f t="shared" si="14"/>
        <v>0.80105575529333883</v>
      </c>
    </row>
    <row r="35" spans="1:35" x14ac:dyDescent="0.35">
      <c r="A35" t="s">
        <v>346</v>
      </c>
      <c r="B35" t="s">
        <v>326</v>
      </c>
      <c r="C35">
        <f t="shared" si="1"/>
        <v>24.357500000000002</v>
      </c>
      <c r="D35">
        <f t="shared" si="2"/>
        <v>26.504999999999999</v>
      </c>
      <c r="E35">
        <f t="shared" si="3"/>
        <v>19.84</v>
      </c>
      <c r="F35">
        <f t="shared" si="4"/>
        <v>0</v>
      </c>
      <c r="H35">
        <f t="shared" si="5"/>
        <v>16.234999999999999</v>
      </c>
      <c r="J35">
        <f t="shared" si="6"/>
        <v>8.1225000000000023</v>
      </c>
      <c r="K35">
        <f t="shared" si="6"/>
        <v>10.27</v>
      </c>
      <c r="L35">
        <f t="shared" si="6"/>
        <v>3.6050000000000004</v>
      </c>
      <c r="P35">
        <f t="shared" si="7"/>
        <v>3.588259639540234E-3</v>
      </c>
      <c r="Q35">
        <f t="shared" si="0"/>
        <v>8.0988236895941635E-4</v>
      </c>
      <c r="R35">
        <f t="shared" si="0"/>
        <v>8.218392251281692E-2</v>
      </c>
      <c r="V35">
        <f t="shared" si="10"/>
        <v>1.1560216070106843</v>
      </c>
      <c r="W35">
        <f t="shared" si="10"/>
        <v>0.39685072968589147</v>
      </c>
      <c r="X35">
        <f t="shared" si="11"/>
        <v>0.92778491326119894</v>
      </c>
      <c r="AA35">
        <f t="shared" si="12"/>
        <v>1.3131764262906325</v>
      </c>
      <c r="AB35">
        <f t="shared" si="12"/>
        <v>0.71230190632426071</v>
      </c>
      <c r="AC35">
        <f t="shared" si="15"/>
        <v>0.95794475195439521</v>
      </c>
      <c r="AD35">
        <f t="shared" si="15"/>
        <v>0.643055141578315</v>
      </c>
      <c r="AF35">
        <f t="shared" si="13"/>
        <v>0.99820920613909847</v>
      </c>
      <c r="AG35">
        <f t="shared" si="13"/>
        <v>0.76044410504856086</v>
      </c>
      <c r="AH35">
        <f t="shared" si="14"/>
        <v>0.94768175369371743</v>
      </c>
      <c r="AI35">
        <f t="shared" si="14"/>
        <v>0.69374364994581783</v>
      </c>
    </row>
    <row r="36" spans="1:35" x14ac:dyDescent="0.35">
      <c r="B36" t="s">
        <v>328</v>
      </c>
      <c r="C36">
        <f t="shared" si="1"/>
        <v>24.097499999999997</v>
      </c>
      <c r="D36">
        <f t="shared" si="2"/>
        <v>25.676666666666666</v>
      </c>
      <c r="E36">
        <f t="shared" si="3"/>
        <v>20.262499999999999</v>
      </c>
      <c r="F36">
        <f t="shared" si="4"/>
        <v>0</v>
      </c>
      <c r="H36">
        <f t="shared" si="5"/>
        <v>16.479999999999997</v>
      </c>
      <c r="J36">
        <f t="shared" si="6"/>
        <v>7.6174999999999997</v>
      </c>
      <c r="K36">
        <f t="shared" si="6"/>
        <v>9.196666666666669</v>
      </c>
      <c r="L36">
        <f t="shared" si="6"/>
        <v>3.7825000000000024</v>
      </c>
      <c r="P36">
        <f t="shared" si="7"/>
        <v>5.0921830625827186E-3</v>
      </c>
      <c r="Q36">
        <f t="shared" si="0"/>
        <v>1.7042271242984804E-3</v>
      </c>
      <c r="R36">
        <f t="shared" si="0"/>
        <v>7.2669812794007541E-2</v>
      </c>
    </row>
    <row r="37" spans="1:35" x14ac:dyDescent="0.35">
      <c r="B37" t="s">
        <v>329</v>
      </c>
      <c r="C37">
        <f t="shared" si="1"/>
        <v>24.127499999999998</v>
      </c>
      <c r="D37">
        <f t="shared" si="2"/>
        <v>26</v>
      </c>
      <c r="E37">
        <f t="shared" si="3"/>
        <v>19.740000000000002</v>
      </c>
      <c r="F37">
        <f t="shared" si="4"/>
        <v>0</v>
      </c>
      <c r="H37">
        <f t="shared" si="5"/>
        <v>16.032499999999999</v>
      </c>
      <c r="J37">
        <f t="shared" si="6"/>
        <v>8.0949999999999989</v>
      </c>
      <c r="K37">
        <f t="shared" si="6"/>
        <v>9.9675000000000011</v>
      </c>
      <c r="L37">
        <f t="shared" si="6"/>
        <v>3.7075000000000031</v>
      </c>
      <c r="P37">
        <f t="shared" si="7"/>
        <v>3.6573134665409883E-3</v>
      </c>
      <c r="Q37">
        <f t="shared" si="0"/>
        <v>9.9881146362039322E-4</v>
      </c>
      <c r="R37">
        <f t="shared" si="0"/>
        <v>7.6547549287339714E-2</v>
      </c>
    </row>
    <row r="38" spans="1:35" x14ac:dyDescent="0.35">
      <c r="B38" t="s">
        <v>330</v>
      </c>
      <c r="D38">
        <f t="shared" si="2"/>
        <v>26.0625</v>
      </c>
      <c r="E38">
        <f t="shared" si="3"/>
        <v>20.012499999999999</v>
      </c>
      <c r="F38">
        <f t="shared" si="4"/>
        <v>0</v>
      </c>
      <c r="H38">
        <f t="shared" si="5"/>
        <v>16.0975</v>
      </c>
      <c r="K38">
        <f t="shared" si="6"/>
        <v>9.9649999999999999</v>
      </c>
      <c r="L38">
        <f t="shared" si="6"/>
        <v>3.9149999999999991</v>
      </c>
      <c r="Q38">
        <f t="shared" si="0"/>
        <v>1.0005437724929706E-3</v>
      </c>
      <c r="R38">
        <f t="shared" si="0"/>
        <v>6.6292983835513589E-2</v>
      </c>
      <c r="V38">
        <f>AVERAGE(V32:V35)</f>
        <v>1</v>
      </c>
      <c r="W38">
        <f t="shared" ref="W38:AI38" si="16">AVERAGE(W32:W35)</f>
        <v>0.38666108548085942</v>
      </c>
      <c r="X38">
        <f t="shared" si="16"/>
        <v>1</v>
      </c>
      <c r="Y38">
        <f t="shared" si="16"/>
        <v>0.63557031156346033</v>
      </c>
      <c r="AA38">
        <f>AVERAGE(AA32:AA35)</f>
        <v>1</v>
      </c>
      <c r="AB38">
        <f t="shared" si="16"/>
        <v>0.82115940732364823</v>
      </c>
      <c r="AC38">
        <f t="shared" si="16"/>
        <v>0.99999999999999978</v>
      </c>
      <c r="AD38">
        <f t="shared" si="16"/>
        <v>0.72520732734233229</v>
      </c>
      <c r="AF38">
        <f t="shared" si="16"/>
        <v>1</v>
      </c>
      <c r="AG38">
        <f t="shared" si="16"/>
        <v>0.8781593704974795</v>
      </c>
      <c r="AH38">
        <f>AVERAGE(AH32:AH35)</f>
        <v>0.99999999999999989</v>
      </c>
      <c r="AI38">
        <f t="shared" si="16"/>
        <v>0.77882867989764049</v>
      </c>
    </row>
    <row r="39" spans="1:35" x14ac:dyDescent="0.35">
      <c r="D39" s="17"/>
    </row>
    <row r="40" spans="1:35" x14ac:dyDescent="0.35">
      <c r="D40" s="17"/>
    </row>
    <row r="41" spans="1:35" x14ac:dyDescent="0.35">
      <c r="D41" s="17"/>
    </row>
    <row r="42" spans="1:35" x14ac:dyDescent="0.35">
      <c r="V42" t="s">
        <v>340</v>
      </c>
      <c r="AA42" t="s">
        <v>341</v>
      </c>
      <c r="AF42" t="s">
        <v>342</v>
      </c>
    </row>
    <row r="43" spans="1:35" x14ac:dyDescent="0.35">
      <c r="V43" s="17" t="s">
        <v>17</v>
      </c>
      <c r="W43" t="s">
        <v>344</v>
      </c>
      <c r="X43" t="s">
        <v>345</v>
      </c>
      <c r="Y43" t="s">
        <v>346</v>
      </c>
      <c r="AA43" s="17" t="s">
        <v>17</v>
      </c>
      <c r="AB43" t="s">
        <v>344</v>
      </c>
      <c r="AC43" t="s">
        <v>345</v>
      </c>
      <c r="AD43" t="s">
        <v>346</v>
      </c>
      <c r="AF43" s="17" t="s">
        <v>17</v>
      </c>
      <c r="AG43" t="s">
        <v>344</v>
      </c>
      <c r="AH43" t="s">
        <v>345</v>
      </c>
      <c r="AI43" t="s">
        <v>346</v>
      </c>
    </row>
    <row r="44" spans="1:35" x14ac:dyDescent="0.35">
      <c r="V44">
        <v>1.1202775375123653E-2</v>
      </c>
      <c r="W44">
        <v>4.9529370489501288E-3</v>
      </c>
      <c r="X44">
        <v>6.8247882493491742E-3</v>
      </c>
      <c r="Y44">
        <v>3.588259639540234E-3</v>
      </c>
      <c r="AA44">
        <v>2.2748702860712023E-3</v>
      </c>
      <c r="AB44">
        <v>2.0080348176876287E-3</v>
      </c>
      <c r="AC44">
        <v>2.0185009763655725E-3</v>
      </c>
      <c r="AD44">
        <v>8.0988236895941635E-4</v>
      </c>
      <c r="AF44">
        <v>0.1256515175051845</v>
      </c>
      <c r="AG44">
        <v>0.13949964282877808</v>
      </c>
      <c r="AH44">
        <v>0.10100509683492291</v>
      </c>
      <c r="AI44">
        <v>8.218392251281692E-2</v>
      </c>
    </row>
    <row r="45" spans="1:35" x14ac:dyDescent="0.35">
      <c r="V45">
        <v>1.3184621814531557E-2</v>
      </c>
      <c r="W45">
        <v>4.7676696803521717E-3</v>
      </c>
      <c r="X45">
        <v>6.3237673167766319E-3</v>
      </c>
      <c r="Y45">
        <v>5.0921830625827186E-3</v>
      </c>
      <c r="AA45">
        <v>2.5682475785255231E-3</v>
      </c>
      <c r="AB45">
        <v>1.9769608269514789E-3</v>
      </c>
      <c r="AC45">
        <v>1.3526459649520703E-3</v>
      </c>
      <c r="AD45">
        <v>1.7042271242984804E-3</v>
      </c>
      <c r="AF45">
        <v>0.1344367988071723</v>
      </c>
      <c r="AG45">
        <v>9.7226944938251125E-2</v>
      </c>
      <c r="AH45">
        <v>9.310484144516884E-2</v>
      </c>
      <c r="AI45">
        <v>7.2669812794007541E-2</v>
      </c>
    </row>
    <row r="46" spans="1:35" x14ac:dyDescent="0.35">
      <c r="V46">
        <v>1.3720720002916404E-2</v>
      </c>
      <c r="W46">
        <v>5.6861452454773009E-3</v>
      </c>
      <c r="X46">
        <v>6.7308293727501543E-3</v>
      </c>
      <c r="Y46">
        <v>3.6573134665409883E-3</v>
      </c>
      <c r="AA46">
        <v>2.5241266223388482E-3</v>
      </c>
      <c r="AB46">
        <v>3.0683242528922565E-3</v>
      </c>
      <c r="AC46">
        <v>1.3620543616703184E-3</v>
      </c>
      <c r="AD46">
        <v>9.9881146362039322E-4</v>
      </c>
      <c r="AF46">
        <v>0.12370708205190084</v>
      </c>
      <c r="AG46">
        <v>0.11515641341977037</v>
      </c>
      <c r="AH46">
        <v>9.756449243942418E-2</v>
      </c>
      <c r="AI46">
        <v>7.6547549287339714E-2</v>
      </c>
    </row>
    <row r="47" spans="1:35" x14ac:dyDescent="0.35">
      <c r="V47">
        <v>1.5490204491604105E-2</v>
      </c>
      <c r="W47">
        <v>5.3176332675760685E-3</v>
      </c>
      <c r="X47">
        <v>6.0034186769062975E-3</v>
      </c>
      <c r="AA47">
        <v>3.6007171745955154E-3</v>
      </c>
      <c r="AB47">
        <v>1.953125E-3</v>
      </c>
      <c r="AC47">
        <v>1.4904875087505477E-3</v>
      </c>
      <c r="AD47">
        <v>1.0005437724929706E-3</v>
      </c>
      <c r="AF47">
        <v>0.12762651571339895</v>
      </c>
      <c r="AG47">
        <v>9.7226944938251389E-2</v>
      </c>
      <c r="AH47">
        <v>9.0558884659680067E-2</v>
      </c>
      <c r="AI47">
        <v>6.6292983835513589E-2</v>
      </c>
    </row>
    <row r="50" spans="22:35" x14ac:dyDescent="0.35">
      <c r="V50">
        <f>AVERAGE(V44:V47)</f>
        <v>1.339958042104393E-2</v>
      </c>
      <c r="W50">
        <f t="shared" ref="W50:Y50" si="17">AVERAGE(W44:W47)</f>
        <v>5.1810963105889171E-3</v>
      </c>
      <c r="X50">
        <f t="shared" si="17"/>
        <v>6.4707009039455645E-3</v>
      </c>
      <c r="Y50">
        <f t="shared" si="17"/>
        <v>4.1125853895546474E-3</v>
      </c>
      <c r="AA50">
        <f>AVERAGE(AA44:AA47)</f>
        <v>2.7419904153827722E-3</v>
      </c>
      <c r="AB50">
        <f t="shared" ref="AB50:AD50" si="18">AVERAGE(AB44:AB47)</f>
        <v>2.251611224382841E-3</v>
      </c>
      <c r="AC50">
        <f t="shared" si="18"/>
        <v>1.5559222029346274E-3</v>
      </c>
      <c r="AD50">
        <f t="shared" si="18"/>
        <v>1.1283661823428153E-3</v>
      </c>
      <c r="AF50">
        <f t="shared" ref="AF50:AG50" si="19">AVERAGE(AF44:AF47)</f>
        <v>0.12785547851941415</v>
      </c>
      <c r="AG50">
        <f t="shared" si="19"/>
        <v>0.11227748653126275</v>
      </c>
      <c r="AH50">
        <f>AVERAGE(AH44:AH47)</f>
        <v>9.5558328844799006E-2</v>
      </c>
      <c r="AI50">
        <f t="shared" ref="AI50" si="20">AVERAGE(AI44:AI47)</f>
        <v>7.442356710741943E-2</v>
      </c>
    </row>
    <row r="52" spans="22:35" x14ac:dyDescent="0.35">
      <c r="V52">
        <f>V44/$V$30</f>
        <v>0.83605419148272631</v>
      </c>
      <c r="W52">
        <f>W44/$V$30</f>
        <v>0.36963374175295682</v>
      </c>
      <c r="X52">
        <f>X44/$V$50</f>
        <v>0.50932850394560869</v>
      </c>
      <c r="Y52">
        <f>Y44/$V$50</f>
        <v>0.26778895508585493</v>
      </c>
      <c r="AA52">
        <f>AA44/$AA$50</f>
        <v>0.82964195400137408</v>
      </c>
      <c r="AB52">
        <f>AB44/$AA$50</f>
        <v>0.73232743864544625</v>
      </c>
      <c r="AC52">
        <f>AC44/$AA$50</f>
        <v>0.73614443181188027</v>
      </c>
      <c r="AD52">
        <f>AD44/$AA$50</f>
        <v>0.29536294671779867</v>
      </c>
      <c r="AF52">
        <f>AF44/$AF$30</f>
        <v>0.98276209170109996</v>
      </c>
      <c r="AG52">
        <f t="shared" ref="AG52" si="21">AG44/$AF$30</f>
        <v>1.0910728616732355</v>
      </c>
      <c r="AH52">
        <f>AH44/$AF$50</f>
        <v>0.78999428107874037</v>
      </c>
      <c r="AI52">
        <f>AI44/$AF$50</f>
        <v>0.64278764949706668</v>
      </c>
    </row>
    <row r="53" spans="22:35" x14ac:dyDescent="0.35">
      <c r="V53">
        <f t="shared" ref="V53:W55" si="22">V45/$V$30</f>
        <v>0.98395781063601195</v>
      </c>
      <c r="W53">
        <f t="shared" si="22"/>
        <v>0.35580738579430338</v>
      </c>
      <c r="X53">
        <f t="shared" ref="X53:Y55" si="23">X45/$V$50</f>
        <v>0.47193771133648393</v>
      </c>
      <c r="Y53">
        <f t="shared" si="23"/>
        <v>0.38002556069483245</v>
      </c>
      <c r="AA53">
        <f t="shared" ref="AA53:AD55" si="24">AA45/$AA$50</f>
        <v>0.93663623480135505</v>
      </c>
      <c r="AB53">
        <f t="shared" si="24"/>
        <v>0.72099479847215375</v>
      </c>
      <c r="AC53">
        <f t="shared" si="24"/>
        <v>0.49330805730159549</v>
      </c>
      <c r="AD53">
        <f t="shared" si="24"/>
        <v>0.62152920547702806</v>
      </c>
      <c r="AF53">
        <f t="shared" ref="AF53:AG55" si="25">AF45/$AF$30</f>
        <v>1.0514746834783371</v>
      </c>
      <c r="AG53">
        <f t="shared" si="25"/>
        <v>0.76044410504855886</v>
      </c>
      <c r="AH53">
        <f t="shared" ref="AH53:AI55" si="26">AH45/$AF$50</f>
        <v>0.72820376978239054</v>
      </c>
      <c r="AI53">
        <f t="shared" si="26"/>
        <v>0.56837464953035266</v>
      </c>
    </row>
    <row r="54" spans="22:35" x14ac:dyDescent="0.35">
      <c r="V54">
        <f t="shared" si="22"/>
        <v>1.0239663908705774</v>
      </c>
      <c r="W54">
        <f t="shared" si="22"/>
        <v>0.42435248469028602</v>
      </c>
      <c r="X54">
        <f t="shared" si="23"/>
        <v>0.50231642792183573</v>
      </c>
      <c r="Y54">
        <f t="shared" si="23"/>
        <v>0.27294238712110774</v>
      </c>
      <c r="AA54">
        <f t="shared" si="24"/>
        <v>0.92054538490663873</v>
      </c>
      <c r="AB54">
        <f t="shared" si="24"/>
        <v>1.1190134858527321</v>
      </c>
      <c r="AC54">
        <f t="shared" si="24"/>
        <v>0.49673928618754143</v>
      </c>
      <c r="AD54">
        <f t="shared" si="24"/>
        <v>0.36426511851280952</v>
      </c>
      <c r="AF54">
        <f t="shared" si="25"/>
        <v>0.96755401868146473</v>
      </c>
      <c r="AG54">
        <f t="shared" si="25"/>
        <v>0.90067641021956291</v>
      </c>
      <c r="AH54">
        <f t="shared" si="26"/>
        <v>0.76308417573682263</v>
      </c>
      <c r="AI54">
        <f t="shared" si="26"/>
        <v>0.59870370963975861</v>
      </c>
    </row>
    <row r="55" spans="22:35" x14ac:dyDescent="0.35">
      <c r="V55">
        <f>V47/$V$30</f>
        <v>1.1560216070106843</v>
      </c>
      <c r="W55">
        <f t="shared" si="22"/>
        <v>0.39685072968589147</v>
      </c>
      <c r="X55">
        <f t="shared" si="23"/>
        <v>0.44803034783671125</v>
      </c>
      <c r="AA55">
        <f t="shared" si="24"/>
        <v>1.3131764262906325</v>
      </c>
      <c r="AB55">
        <f t="shared" si="24"/>
        <v>0.71230190632426071</v>
      </c>
      <c r="AC55">
        <f t="shared" si="24"/>
        <v>0.54357867204378285</v>
      </c>
      <c r="AD55">
        <f t="shared" si="24"/>
        <v>0.36489688909189649</v>
      </c>
      <c r="AF55">
        <f t="shared" si="25"/>
        <v>0.99820920613909847</v>
      </c>
      <c r="AG55">
        <f t="shared" si="25"/>
        <v>0.76044410504856086</v>
      </c>
      <c r="AH55">
        <f t="shared" si="26"/>
        <v>0.70829099940312068</v>
      </c>
      <c r="AI55">
        <f t="shared" si="26"/>
        <v>0.51849936039656963</v>
      </c>
    </row>
    <row r="58" spans="22:35" x14ac:dyDescent="0.35">
      <c r="V58">
        <f>AVERAGE(V52:V55)</f>
        <v>1</v>
      </c>
      <c r="W58">
        <f t="shared" ref="W58:Y58" si="27">AVERAGE(W52:W55)</f>
        <v>0.38666108548085942</v>
      </c>
      <c r="X58">
        <f t="shared" si="27"/>
        <v>0.48290324776015991</v>
      </c>
      <c r="Y58">
        <f t="shared" si="27"/>
        <v>0.30691896763393173</v>
      </c>
      <c r="AA58">
        <f>AVERAGE(AA52:AA55)</f>
        <v>1</v>
      </c>
      <c r="AB58">
        <f t="shared" ref="AB58:AD58" si="28">AVERAGE(AB52:AB55)</f>
        <v>0.82115940732364823</v>
      </c>
      <c r="AC58">
        <f t="shared" si="28"/>
        <v>0.56744261183620004</v>
      </c>
      <c r="AD58">
        <f t="shared" si="28"/>
        <v>0.41151353994988316</v>
      </c>
      <c r="AF58">
        <f t="shared" ref="AF58:AG58" si="29">AVERAGE(AF52:AF55)</f>
        <v>1</v>
      </c>
      <c r="AG58">
        <f t="shared" si="29"/>
        <v>0.8781593704974795</v>
      </c>
      <c r="AH58">
        <f>AVERAGE(AH52:AH55)</f>
        <v>0.74739330650026847</v>
      </c>
      <c r="AI58">
        <f t="shared" ref="AI58" si="30">AVERAGE(AI52:AI55)</f>
        <v>0.58209134226593695</v>
      </c>
    </row>
  </sheetData>
  <conditionalFormatting sqref="C4:Z15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0" sqref="I20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O2"/>
  <sheetViews>
    <sheetView zoomScale="85" zoomScaleNormal="85" workbookViewId="0">
      <selection activeCell="S7" sqref="S7"/>
    </sheetView>
  </sheetViews>
  <sheetFormatPr defaultRowHeight="14.5" x14ac:dyDescent="0.35"/>
  <sheetData>
    <row r="2" spans="2:15" x14ac:dyDescent="0.35">
      <c r="B2" s="15" t="s">
        <v>305</v>
      </c>
      <c r="C2" s="15"/>
      <c r="D2" s="15"/>
      <c r="E2" s="15"/>
      <c r="F2" s="15" t="s">
        <v>306</v>
      </c>
      <c r="G2" s="15"/>
      <c r="H2" s="15"/>
      <c r="I2" s="15"/>
      <c r="J2" s="15" t="s">
        <v>307</v>
      </c>
      <c r="K2" s="15"/>
      <c r="L2" s="15"/>
      <c r="M2" s="15"/>
      <c r="N2" s="15" t="s">
        <v>308</v>
      </c>
      <c r="O2" s="15"/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F41"/>
  <sheetViews>
    <sheetView workbookViewId="0">
      <selection activeCell="C19" sqref="C19"/>
    </sheetView>
  </sheetViews>
  <sheetFormatPr defaultRowHeight="14.5" x14ac:dyDescent="0.35"/>
  <sheetData>
    <row r="2" spans="2:26" x14ac:dyDescent="0.35">
      <c r="B2" s="17"/>
      <c r="C2" s="17">
        <v>1</v>
      </c>
      <c r="D2" s="17">
        <v>2</v>
      </c>
      <c r="E2" s="17">
        <v>3</v>
      </c>
      <c r="F2" s="17">
        <v>4</v>
      </c>
      <c r="G2" s="17">
        <v>5</v>
      </c>
      <c r="H2" s="17">
        <v>6</v>
      </c>
      <c r="I2" s="17">
        <v>7</v>
      </c>
      <c r="J2" s="17">
        <v>8</v>
      </c>
      <c r="K2" s="17">
        <v>9</v>
      </c>
      <c r="L2" s="17">
        <v>10</v>
      </c>
      <c r="M2" s="17">
        <v>11</v>
      </c>
      <c r="N2" s="17">
        <v>12</v>
      </c>
      <c r="O2" s="17">
        <v>13</v>
      </c>
      <c r="P2" s="18">
        <v>14</v>
      </c>
      <c r="Q2" s="18">
        <v>15</v>
      </c>
      <c r="R2" s="18">
        <v>16</v>
      </c>
      <c r="S2" s="18">
        <v>17</v>
      </c>
      <c r="T2" s="18">
        <v>18</v>
      </c>
      <c r="U2" s="18">
        <v>19</v>
      </c>
      <c r="V2" s="18">
        <v>20</v>
      </c>
      <c r="W2" s="18">
        <v>21</v>
      </c>
      <c r="X2" s="18">
        <v>22</v>
      </c>
      <c r="Y2" s="18">
        <v>23</v>
      </c>
      <c r="Z2" s="18">
        <v>24</v>
      </c>
    </row>
    <row r="3" spans="2:26" ht="15" thickBot="1" x14ac:dyDescent="0.4">
      <c r="B3" s="17" t="s">
        <v>309</v>
      </c>
      <c r="C3" s="19">
        <f>VLOOKUP($B3&amp;C$2,'[5]plate 1 raw'!$C$3:$E$386,3,FALSE)</f>
        <v>0</v>
      </c>
      <c r="D3" s="19">
        <f>VLOOKUP($B3&amp;D$2,'[5]plate 1 raw'!$C$3:$E$386,3,FALSE)</f>
        <v>0</v>
      </c>
      <c r="E3" s="19">
        <f>VLOOKUP($B3&amp;E$2,'[5]plate 1 raw'!$C$3:$E$386,3,FALSE)</f>
        <v>0</v>
      </c>
      <c r="F3" s="19">
        <f>VLOOKUP($B3&amp;F$2,'[5]plate 1 raw'!$C$3:$E$386,3,FALSE)</f>
        <v>0</v>
      </c>
      <c r="G3" s="19">
        <f>VLOOKUP($B3&amp;G$2,'[5]plate 1 raw'!$C$3:$E$386,3,FALSE)</f>
        <v>0</v>
      </c>
      <c r="H3" s="19">
        <f>VLOOKUP($B3&amp;H$2,'[5]plate 1 raw'!$C$3:$E$386,3,FALSE)</f>
        <v>0</v>
      </c>
      <c r="I3" s="19">
        <f>VLOOKUP($B3&amp;I$2,'[5]plate 1 raw'!$C$3:$E$386,3,FALSE)</f>
        <v>0</v>
      </c>
      <c r="J3" s="19">
        <f>VLOOKUP($B3&amp;J$2,'[5]plate 1 raw'!$C$3:$E$386,3,FALSE)</f>
        <v>0</v>
      </c>
      <c r="K3" s="19">
        <f>VLOOKUP($B3&amp;K$2,'[5]plate 1 raw'!$C$3:$E$386,3,FALSE)</f>
        <v>0</v>
      </c>
      <c r="L3" s="19">
        <f>VLOOKUP($B3&amp;L$2,'[5]plate 1 raw'!$C$3:$E$386,3,FALSE)</f>
        <v>0</v>
      </c>
      <c r="M3" s="19"/>
      <c r="N3" s="19"/>
      <c r="O3" s="19">
        <f>VLOOKUP($B3&amp;O$2,'[5]plate 1 raw'!$C$3:$E$386,3,FALSE)</f>
        <v>0</v>
      </c>
      <c r="P3" s="20">
        <f>VLOOKUP($B3&amp;P$2,'[5]plate 1 raw'!$C$3:$E$386,3,FALSE)</f>
        <v>0</v>
      </c>
      <c r="Q3" s="20">
        <f>VLOOKUP($B3&amp;Q$2,'[5]plate 1 raw'!$C$3:$E$386,3,FALSE)</f>
        <v>0</v>
      </c>
      <c r="R3" s="20">
        <f>VLOOKUP($B3&amp;R$2,'[5]plate 1 raw'!$C$3:$E$386,3,FALSE)</f>
        <v>0</v>
      </c>
      <c r="S3" s="20">
        <f>VLOOKUP($B3&amp;S$2,'[5]plate 1 raw'!$C$3:$E$386,3,FALSE)</f>
        <v>0</v>
      </c>
      <c r="T3" s="20">
        <f>VLOOKUP($B3&amp;T$2,'[5]plate 1 raw'!$C$3:$E$386,3,FALSE)</f>
        <v>0</v>
      </c>
      <c r="U3" s="20">
        <f>VLOOKUP($B3&amp;U$2,'[5]plate 1 raw'!$C$3:$E$386,3,FALSE)</f>
        <v>0</v>
      </c>
      <c r="V3" s="20">
        <f>VLOOKUP($B3&amp;V$2,'[5]plate 1 raw'!$C$3:$E$386,3,FALSE)</f>
        <v>0</v>
      </c>
      <c r="W3" s="20">
        <f>VLOOKUP($B3&amp;W$2,'[5]plate 1 raw'!$C$3:$E$386,3,FALSE)</f>
        <v>0</v>
      </c>
      <c r="X3" s="20">
        <f>VLOOKUP($B3&amp;X$2,'[5]plate 1 raw'!$C$3:$E$386,3,FALSE)</f>
        <v>0</v>
      </c>
      <c r="Y3" s="20">
        <f>VLOOKUP($B3&amp;Y$2,'[5]plate 1 raw'!$C$3:$E$386,3,FALSE)</f>
        <v>0</v>
      </c>
      <c r="Z3" s="20">
        <f>VLOOKUP($B3&amp;Z$2,'[5]plate 1 raw'!$C$3:$E$386,3,FALSE)</f>
        <v>0</v>
      </c>
    </row>
    <row r="4" spans="2:26" x14ac:dyDescent="0.35">
      <c r="B4" s="17" t="s">
        <v>219</v>
      </c>
      <c r="C4" s="21">
        <f>VLOOKUP($B4&amp;C$2,'[5]plate 1 raw'!$C$3:$E$386,3,FALSE)</f>
        <v>0</v>
      </c>
      <c r="D4" s="22">
        <f>VLOOKUP($B4&amp;D$2,'[5]plate 1 raw'!$C$3:$E$386,3,FALSE)</f>
        <v>0</v>
      </c>
      <c r="E4" s="22">
        <f>VLOOKUP($B4&amp;E$2,'[5]plate 1 raw'!$C$3:$E$386,3,FALSE)</f>
        <v>18.23</v>
      </c>
      <c r="F4" s="22">
        <f>VLOOKUP($B4&amp;F$2,'[5]plate 1 raw'!$C$3:$E$386,3,FALSE)</f>
        <v>18.2</v>
      </c>
      <c r="G4" s="21">
        <f>VLOOKUP($B4&amp;G$2,'[5]plate 1 raw'!$C$3:$E$386,3,FALSE)</f>
        <v>18.16</v>
      </c>
      <c r="H4" s="22">
        <f>VLOOKUP($B4&amp;H$2,'[5]plate 1 raw'!$C$3:$E$386,3,FALSE)</f>
        <v>18.309999999999999</v>
      </c>
      <c r="I4" s="22">
        <f>VLOOKUP($B4&amp;I$2,'[5]plate 1 raw'!$C$3:$E$386,3,FALSE)</f>
        <v>19.25</v>
      </c>
      <c r="J4" s="23">
        <f>VLOOKUP($B4&amp;J$2,'[5]plate 1 raw'!$C$3:$E$386,3,FALSE)</f>
        <v>19.149999999999999</v>
      </c>
      <c r="K4" s="22">
        <f>VLOOKUP($B4&amp;K$2,'[5]plate 1 raw'!$C$3:$E$386,3,FALSE)</f>
        <v>19.07</v>
      </c>
      <c r="L4" s="22">
        <f>VLOOKUP($B4&amp;L$2,'[5]plate 1 raw'!$C$3:$E$386,3,FALSE)</f>
        <v>19.14</v>
      </c>
      <c r="M4" s="22">
        <f>VLOOKUP($B4&amp;M$2,'[5]plate 1 raw'!$C$3:$E$386,3,FALSE)</f>
        <v>16.93</v>
      </c>
      <c r="N4" s="22">
        <f>VLOOKUP($B4&amp;N$2,'[5]plate 1 raw'!$C$3:$E$386,3,FALSE)</f>
        <v>16.18</v>
      </c>
      <c r="O4" s="21">
        <f>VLOOKUP($B4&amp;O$2,'[5]plate 1 raw'!$C$3:$E$386,3,FALSE)</f>
        <v>16.22</v>
      </c>
      <c r="P4" s="24">
        <f>VLOOKUP($B4&amp;P$2,'[5]plate 1 raw'!$C$3:$E$386,3,FALSE)</f>
        <v>16.100000000000001</v>
      </c>
      <c r="Q4" s="24">
        <f>VLOOKUP($B4&amp;Q$2,'[5]plate 1 raw'!$C$3:$E$386,3,FALSE)</f>
        <v>0</v>
      </c>
      <c r="R4" s="25">
        <f>VLOOKUP($B4&amp;R$2,'[5]plate 1 raw'!$C$3:$E$386,3,FALSE)</f>
        <v>0</v>
      </c>
      <c r="S4" s="24">
        <f>VLOOKUP($B4&amp;S$2,'[5]plate 1 raw'!$C$3:$E$386,3,FALSE)</f>
        <v>0</v>
      </c>
      <c r="T4" s="24">
        <f>VLOOKUP($B4&amp;T$2,'[5]plate 1 raw'!$C$3:$E$386,3,FALSE)</f>
        <v>0</v>
      </c>
      <c r="U4" s="24">
        <f>VLOOKUP($B4&amp;U$2,'[5]plate 1 raw'!$C$3:$E$386,3,FALSE)</f>
        <v>0</v>
      </c>
      <c r="V4" s="24">
        <f>VLOOKUP($B4&amp;V$2,'[5]plate 1 raw'!$C$3:$E$386,3,FALSE)</f>
        <v>0</v>
      </c>
      <c r="W4" s="26">
        <f>VLOOKUP($B4&amp;W$2,'[5]plate 1 raw'!$C$3:$E$386,3,FALSE)</f>
        <v>0</v>
      </c>
      <c r="X4" s="24">
        <f>VLOOKUP($B4&amp;X$2,'[5]plate 1 raw'!$C$3:$E$386,3,FALSE)</f>
        <v>0</v>
      </c>
      <c r="Y4" s="24">
        <f>VLOOKUP($B4&amp;Y$2,'[5]plate 1 raw'!$C$3:$E$386,3,FALSE)</f>
        <v>0</v>
      </c>
      <c r="Z4" s="25">
        <f>VLOOKUP($B4&amp;Z$2,'[5]plate 1 raw'!$C$3:$E$386,3,FALSE)</f>
        <v>0</v>
      </c>
    </row>
    <row r="5" spans="2:26" x14ac:dyDescent="0.35">
      <c r="B5" s="17" t="s">
        <v>220</v>
      </c>
      <c r="C5" s="27">
        <f>VLOOKUP($B5&amp;C$2,'[5]plate 1 raw'!$C$3:$E$386,3,FALSE)</f>
        <v>0</v>
      </c>
      <c r="D5" s="19">
        <f>VLOOKUP($B5&amp;D$2,'[5]plate 1 raw'!$C$3:$E$386,3,FALSE)</f>
        <v>0</v>
      </c>
      <c r="E5" s="19">
        <f>VLOOKUP($B5&amp;E$2,'[5]plate 1 raw'!$C$3:$E$386,3,FALSE)</f>
        <v>17.829999999999998</v>
      </c>
      <c r="F5" s="19">
        <f>VLOOKUP($B5&amp;F$2,'[5]plate 1 raw'!$C$3:$E$386,3,FALSE)</f>
        <v>17.91</v>
      </c>
      <c r="G5" s="27">
        <f>VLOOKUP($B5&amp;G$2,'[5]plate 1 raw'!$C$3:$E$386,3,FALSE)</f>
        <v>17.989999999999998</v>
      </c>
      <c r="H5" s="19">
        <f>VLOOKUP($B5&amp;H$2,'[5]plate 1 raw'!$C$3:$E$386,3,FALSE)</f>
        <v>18.07</v>
      </c>
      <c r="I5" s="19">
        <f>VLOOKUP($B5&amp;I$2,'[5]plate 1 raw'!$C$3:$E$386,3,FALSE)</f>
        <v>19.28</v>
      </c>
      <c r="J5" s="28">
        <f>VLOOKUP($B5&amp;J$2,'[5]plate 1 raw'!$C$3:$E$386,3,FALSE)</f>
        <v>18.96</v>
      </c>
      <c r="K5" s="19">
        <f>VLOOKUP($B5&amp;K$2,'[5]plate 1 raw'!$C$3:$E$386,3,FALSE)</f>
        <v>18.559999999999999</v>
      </c>
      <c r="L5" s="19">
        <f>VLOOKUP($B5&amp;L$2,'[5]plate 1 raw'!$C$3:$E$386,3,FALSE)</f>
        <v>17.600000000000001</v>
      </c>
      <c r="M5" s="19"/>
      <c r="N5" s="19"/>
      <c r="O5" s="27">
        <f>VLOOKUP($B5&amp;O$2,'[5]plate 1 raw'!$C$3:$E$386,3,FALSE)</f>
        <v>16.11</v>
      </c>
      <c r="P5" s="20">
        <f>VLOOKUP($B5&amp;P$2,'[5]plate 1 raw'!$C$3:$E$386,3,FALSE)</f>
        <v>16.239999999999998</v>
      </c>
      <c r="Q5" s="20">
        <f>VLOOKUP($B5&amp;Q$2,'[5]plate 1 raw'!$C$3:$E$386,3,FALSE)</f>
        <v>0</v>
      </c>
      <c r="R5" s="29">
        <f>VLOOKUP($B5&amp;R$2,'[5]plate 1 raw'!$C$3:$E$386,3,FALSE)</f>
        <v>0</v>
      </c>
      <c r="S5" s="20">
        <f>VLOOKUP($B5&amp;S$2,'[5]plate 1 raw'!$C$3:$E$386,3,FALSE)</f>
        <v>0</v>
      </c>
      <c r="T5" s="20">
        <f>VLOOKUP($B5&amp;T$2,'[5]plate 1 raw'!$C$3:$E$386,3,FALSE)</f>
        <v>0</v>
      </c>
      <c r="U5" s="20">
        <f>VLOOKUP($B5&amp;U$2,'[5]plate 1 raw'!$C$3:$E$386,3,FALSE)</f>
        <v>0</v>
      </c>
      <c r="V5" s="20">
        <f>VLOOKUP($B5&amp;V$2,'[5]plate 1 raw'!$C$3:$E$386,3,FALSE)</f>
        <v>0</v>
      </c>
      <c r="W5" s="30">
        <f>VLOOKUP($B5&amp;W$2,'[5]plate 1 raw'!$C$3:$E$386,3,FALSE)</f>
        <v>0</v>
      </c>
      <c r="X5" s="20">
        <f>VLOOKUP($B5&amp;X$2,'[5]plate 1 raw'!$C$3:$E$386,3,FALSE)</f>
        <v>0</v>
      </c>
      <c r="Y5" s="20">
        <f>VLOOKUP($B5&amp;Y$2,'[5]plate 1 raw'!$C$3:$E$386,3,FALSE)</f>
        <v>0</v>
      </c>
      <c r="Z5" s="29">
        <f>VLOOKUP($B5&amp;Z$2,'[5]plate 1 raw'!$C$3:$E$386,3,FALSE)</f>
        <v>0</v>
      </c>
    </row>
    <row r="6" spans="2:26" ht="15" thickBot="1" x14ac:dyDescent="0.4">
      <c r="B6" s="17" t="s">
        <v>310</v>
      </c>
      <c r="C6" s="31">
        <f>VLOOKUP($B6&amp;C$2,'[5]plate 1 raw'!$C$3:$E$386,3,FALSE)</f>
        <v>0</v>
      </c>
      <c r="D6" s="32">
        <f>VLOOKUP($B6&amp;D$2,'[5]plate 1 raw'!$C$3:$E$386,3,FALSE)</f>
        <v>0</v>
      </c>
      <c r="E6" s="32">
        <f>VLOOKUP($B6&amp;E$2,'[5]plate 1 raw'!$C$3:$E$386,3,FALSE)</f>
        <v>17.63</v>
      </c>
      <c r="F6" s="32">
        <f>VLOOKUP($B6&amp;F$2,'[5]plate 1 raw'!$C$3:$E$386,3,FALSE)</f>
        <v>18.66</v>
      </c>
      <c r="G6" s="31">
        <f>VLOOKUP($B6&amp;G$2,'[5]plate 1 raw'!$C$3:$E$386,3,FALSE)</f>
        <v>18.66</v>
      </c>
      <c r="H6" s="32">
        <f>VLOOKUP($B6&amp;H$2,'[5]plate 1 raw'!$C$3:$E$386,3,FALSE)</f>
        <v>18.72</v>
      </c>
      <c r="I6" s="32">
        <f>VLOOKUP($B6&amp;I$2,'[5]plate 1 raw'!$C$3:$E$386,3,FALSE)</f>
        <v>20.260000000000002</v>
      </c>
      <c r="J6" s="33">
        <f>VLOOKUP($B6&amp;J$2,'[5]plate 1 raw'!$C$3:$E$386,3,FALSE)</f>
        <v>18.97</v>
      </c>
      <c r="K6" s="32">
        <f>VLOOKUP($B6&amp;K$2,'[5]plate 1 raw'!$C$3:$E$386,3,FALSE)</f>
        <v>19.03</v>
      </c>
      <c r="L6" s="32">
        <f>VLOOKUP($B6&amp;L$2,'[5]plate 1 raw'!$C$3:$E$386,3,FALSE)</f>
        <v>19.100000000000001</v>
      </c>
      <c r="M6" s="32">
        <f>VLOOKUP($B6&amp;M$2,'[5]plate 1 raw'!$C$3:$E$386,3,FALSE)</f>
        <v>17.420000000000002</v>
      </c>
      <c r="N6" s="32">
        <f>VLOOKUP($B6&amp;N$2,'[5]plate 1 raw'!$C$3:$E$386,3,FALSE)</f>
        <v>16.82</v>
      </c>
      <c r="O6" s="31">
        <f>VLOOKUP($B6&amp;O$2,'[5]plate 1 raw'!$C$3:$E$386,3,FALSE)</f>
        <v>16.88</v>
      </c>
      <c r="P6" s="34">
        <f>VLOOKUP($B6&amp;P$2,'[5]plate 1 raw'!$C$3:$E$386,3,FALSE)</f>
        <v>16.57</v>
      </c>
      <c r="Q6" s="34">
        <f>VLOOKUP($B6&amp;Q$2,'[5]plate 1 raw'!$C$3:$E$386,3,FALSE)</f>
        <v>0</v>
      </c>
      <c r="R6" s="35">
        <f>VLOOKUP($B6&amp;R$2,'[5]plate 1 raw'!$C$3:$E$386,3,FALSE)</f>
        <v>0</v>
      </c>
      <c r="S6" s="34">
        <f>VLOOKUP($B6&amp;S$2,'[5]plate 1 raw'!$C$3:$E$386,3,FALSE)</f>
        <v>0</v>
      </c>
      <c r="T6" s="34">
        <f>VLOOKUP($B6&amp;T$2,'[5]plate 1 raw'!$C$3:$E$386,3,FALSE)</f>
        <v>0</v>
      </c>
      <c r="U6" s="34">
        <f>VLOOKUP($B6&amp;U$2,'[5]plate 1 raw'!$C$3:$E$386,3,FALSE)</f>
        <v>0</v>
      </c>
      <c r="V6" s="34">
        <f>VLOOKUP($B6&amp;V$2,'[5]plate 1 raw'!$C$3:$E$386,3,FALSE)</f>
        <v>0</v>
      </c>
      <c r="W6" s="36">
        <f>VLOOKUP($B6&amp;W$2,'[5]plate 1 raw'!$C$3:$E$386,3,FALSE)</f>
        <v>0</v>
      </c>
      <c r="X6" s="34">
        <f>VLOOKUP($B6&amp;X$2,'[5]plate 1 raw'!$C$3:$E$386,3,FALSE)</f>
        <v>0</v>
      </c>
      <c r="Y6" s="34">
        <f>VLOOKUP($B6&amp;Y$2,'[5]plate 1 raw'!$C$3:$E$386,3,FALSE)</f>
        <v>0</v>
      </c>
      <c r="Z6" s="35">
        <f>VLOOKUP($B6&amp;Z$2,'[5]plate 1 raw'!$C$3:$E$386,3,FALSE)</f>
        <v>0</v>
      </c>
    </row>
    <row r="7" spans="2:26" x14ac:dyDescent="0.35">
      <c r="B7" s="17" t="s">
        <v>311</v>
      </c>
      <c r="C7" s="27">
        <f>VLOOKUP($B7&amp;C$2,'[5]plate 1 raw'!$C$3:$E$386,3,FALSE)</f>
        <v>0</v>
      </c>
      <c r="D7" s="19">
        <f>VLOOKUP($B7&amp;D$2,'[5]plate 1 raw'!$C$3:$E$386,3,FALSE)</f>
        <v>0</v>
      </c>
      <c r="E7" s="19">
        <f>VLOOKUP($B7&amp;E$2,'[5]plate 1 raw'!$C$3:$E$386,3,FALSE)</f>
        <v>17.829999999999998</v>
      </c>
      <c r="F7" s="19">
        <f>VLOOKUP($B7&amp;F$2,'[5]plate 1 raw'!$C$3:$E$386,3,FALSE)</f>
        <v>18.079999999999998</v>
      </c>
      <c r="G7" s="27">
        <f>VLOOKUP($B7&amp;G$2,'[5]plate 1 raw'!$C$3:$E$386,3,FALSE)</f>
        <v>18.149999999999999</v>
      </c>
      <c r="H7" s="19">
        <f>VLOOKUP($B7&amp;H$2,'[5]plate 1 raw'!$C$3:$E$386,3,FALSE)</f>
        <v>18.11</v>
      </c>
      <c r="I7" s="19">
        <f>VLOOKUP($B7&amp;I$2,'[5]plate 1 raw'!$C$3:$E$386,3,FALSE)</f>
        <v>19.91</v>
      </c>
      <c r="J7" s="28">
        <f>VLOOKUP($B7&amp;J$2,'[5]plate 1 raw'!$C$3:$E$386,3,FALSE)</f>
        <v>18.77</v>
      </c>
      <c r="K7" s="19">
        <f>VLOOKUP($B7&amp;K$2,'[5]plate 1 raw'!$C$3:$E$386,3,FALSE)</f>
        <v>18.47</v>
      </c>
      <c r="L7" s="19">
        <f>VLOOKUP($B7&amp;L$2,'[5]plate 1 raw'!$C$3:$E$386,3,FALSE)</f>
        <v>17.82</v>
      </c>
      <c r="M7" s="19"/>
      <c r="N7" s="19">
        <f>VLOOKUP($B7&amp;N$2,'[5]plate 1 raw'!$C$3:$E$386,3,FALSE)</f>
        <v>16.239999999999998</v>
      </c>
      <c r="O7" s="27">
        <f>VLOOKUP($B7&amp;O$2,'[5]plate 1 raw'!$C$3:$E$386,3,FALSE)</f>
        <v>16.25</v>
      </c>
      <c r="P7" s="20">
        <f>VLOOKUP($B7&amp;P$2,'[5]plate 1 raw'!$C$3:$E$386,3,FALSE)</f>
        <v>16.29</v>
      </c>
      <c r="Q7" s="20">
        <f>VLOOKUP($B7&amp;Q$2,'[5]plate 1 raw'!$C$3:$E$386,3,FALSE)</f>
        <v>0</v>
      </c>
      <c r="R7" s="29">
        <f>VLOOKUP($B7&amp;R$2,'[5]plate 1 raw'!$C$3:$E$386,3,FALSE)</f>
        <v>0</v>
      </c>
      <c r="S7" s="20">
        <f>VLOOKUP($B7&amp;S$2,'[5]plate 1 raw'!$C$3:$E$386,3,FALSE)</f>
        <v>0</v>
      </c>
      <c r="T7" s="20">
        <f>VLOOKUP($B7&amp;T$2,'[5]plate 1 raw'!$C$3:$E$386,3,FALSE)</f>
        <v>0</v>
      </c>
      <c r="U7" s="20">
        <f>VLOOKUP($B7&amp;U$2,'[5]plate 1 raw'!$C$3:$E$386,3,FALSE)</f>
        <v>0</v>
      </c>
      <c r="V7" s="20">
        <f>VLOOKUP($B7&amp;V$2,'[5]plate 1 raw'!$C$3:$E$386,3,FALSE)</f>
        <v>0</v>
      </c>
      <c r="W7" s="30">
        <f>VLOOKUP($B7&amp;W$2,'[5]plate 1 raw'!$C$3:$E$386,3,FALSE)</f>
        <v>0</v>
      </c>
      <c r="X7" s="20">
        <f>VLOOKUP($B7&amp;X$2,'[5]plate 1 raw'!$C$3:$E$386,3,FALSE)</f>
        <v>0</v>
      </c>
      <c r="Y7" s="20">
        <f>VLOOKUP($B7&amp;Y$2,'[5]plate 1 raw'!$C$3:$E$386,3,FALSE)</f>
        <v>0</v>
      </c>
      <c r="Z7" s="29">
        <f>VLOOKUP($B7&amp;Z$2,'[5]plate 1 raw'!$C$3:$E$386,3,FALSE)</f>
        <v>0</v>
      </c>
    </row>
    <row r="8" spans="2:26" x14ac:dyDescent="0.35">
      <c r="B8" s="17" t="s">
        <v>312</v>
      </c>
      <c r="C8" s="27">
        <f>VLOOKUP($B8&amp;C$2,'[5]plate 1 raw'!$C$3:$E$386,3,FALSE)</f>
        <v>0</v>
      </c>
      <c r="D8" s="19">
        <f>VLOOKUP($B8&amp;D$2,'[5]plate 1 raw'!$C$3:$E$386,3,FALSE)</f>
        <v>0</v>
      </c>
      <c r="E8" s="19">
        <f>VLOOKUP($B8&amp;E$2,'[5]plate 1 raw'!$C$3:$E$386,3,FALSE)</f>
        <v>18.09</v>
      </c>
      <c r="F8" s="19">
        <f>VLOOKUP($B8&amp;F$2,'[5]plate 1 raw'!$C$3:$E$386,3,FALSE)</f>
        <v>18.09</v>
      </c>
      <c r="G8" s="27">
        <f>VLOOKUP($B8&amp;G$2,'[5]plate 1 raw'!$C$3:$E$386,3,FALSE)</f>
        <v>18.239999999999998</v>
      </c>
      <c r="H8" s="19">
        <f>VLOOKUP($B8&amp;H$2,'[5]plate 1 raw'!$C$3:$E$386,3,FALSE)</f>
        <v>18.27</v>
      </c>
      <c r="I8" s="19">
        <f>VLOOKUP($B8&amp;I$2,'[5]plate 1 raw'!$C$3:$E$386,3,FALSE)</f>
        <v>19.579999999999998</v>
      </c>
      <c r="J8" s="28">
        <f>VLOOKUP($B8&amp;J$2,'[5]plate 1 raw'!$C$3:$E$386,3,FALSE)</f>
        <v>19.079999999999998</v>
      </c>
      <c r="K8" s="19">
        <f>VLOOKUP($B8&amp;K$2,'[5]plate 1 raw'!$C$3:$E$386,3,FALSE)</f>
        <v>19.190000000000001</v>
      </c>
      <c r="L8" s="19">
        <f>VLOOKUP($B8&amp;L$2,'[5]plate 1 raw'!$C$3:$E$386,3,FALSE)</f>
        <v>19.239999999999998</v>
      </c>
      <c r="M8" s="19">
        <f>VLOOKUP($B8&amp;M$2,'[5]plate 1 raw'!$C$3:$E$386,3,FALSE)</f>
        <v>16.97</v>
      </c>
      <c r="N8" s="19">
        <f>VLOOKUP($B8&amp;N$2,'[5]plate 1 raw'!$C$3:$E$386,3,FALSE)</f>
        <v>16.55</v>
      </c>
      <c r="O8" s="27">
        <f>VLOOKUP($B8&amp;O$2,'[5]plate 1 raw'!$C$3:$E$386,3,FALSE)</f>
        <v>16.53</v>
      </c>
      <c r="P8" s="20">
        <f>VLOOKUP($B8&amp;P$2,'[5]plate 1 raw'!$C$3:$E$386,3,FALSE)</f>
        <v>16.16</v>
      </c>
      <c r="Q8" s="20">
        <f>VLOOKUP($B8&amp;Q$2,'[5]plate 1 raw'!$C$3:$E$386,3,FALSE)</f>
        <v>0</v>
      </c>
      <c r="R8" s="29">
        <f>VLOOKUP($B8&amp;R$2,'[5]plate 1 raw'!$C$3:$E$386,3,FALSE)</f>
        <v>0</v>
      </c>
      <c r="S8" s="20">
        <f>VLOOKUP($B8&amp;S$2,'[5]plate 1 raw'!$C$3:$E$386,3,FALSE)</f>
        <v>0</v>
      </c>
      <c r="T8" s="20">
        <f>VLOOKUP($B8&amp;T$2,'[5]plate 1 raw'!$C$3:$E$386,3,FALSE)</f>
        <v>0</v>
      </c>
      <c r="U8" s="20">
        <f>VLOOKUP($B8&amp;U$2,'[5]plate 1 raw'!$C$3:$E$386,3,FALSE)</f>
        <v>0</v>
      </c>
      <c r="V8" s="20">
        <f>VLOOKUP($B8&amp;V$2,'[5]plate 1 raw'!$C$3:$E$386,3,FALSE)</f>
        <v>0</v>
      </c>
      <c r="W8" s="30">
        <f>VLOOKUP($B8&amp;W$2,'[5]plate 1 raw'!$C$3:$E$386,3,FALSE)</f>
        <v>0</v>
      </c>
      <c r="X8" s="20">
        <f>VLOOKUP($B8&amp;X$2,'[5]plate 1 raw'!$C$3:$E$386,3,FALSE)</f>
        <v>0</v>
      </c>
      <c r="Y8" s="20">
        <f>VLOOKUP($B8&amp;Y$2,'[5]plate 1 raw'!$C$3:$E$386,3,FALSE)</f>
        <v>0</v>
      </c>
      <c r="Z8" s="29">
        <f>VLOOKUP($B8&amp;Z$2,'[5]plate 1 raw'!$C$3:$E$386,3,FALSE)</f>
        <v>0</v>
      </c>
    </row>
    <row r="9" spans="2:26" ht="15" thickBot="1" x14ac:dyDescent="0.4">
      <c r="B9" s="17" t="s">
        <v>313</v>
      </c>
      <c r="C9" s="27">
        <f>VLOOKUP($B9&amp;C$2,'[5]plate 1 raw'!$C$3:$E$386,3,FALSE)</f>
        <v>0</v>
      </c>
      <c r="D9" s="19">
        <f>VLOOKUP($B9&amp;D$2,'[5]plate 1 raw'!$C$3:$E$386,3,FALSE)</f>
        <v>0</v>
      </c>
      <c r="E9" s="19">
        <f>VLOOKUP($B9&amp;E$2,'[5]plate 1 raw'!$C$3:$E$386,3,FALSE)</f>
        <v>18.66</v>
      </c>
      <c r="F9" s="19">
        <f>VLOOKUP($B9&amp;F$2,'[5]plate 1 raw'!$C$3:$E$386,3,FALSE)</f>
        <v>18.48</v>
      </c>
      <c r="G9" s="27">
        <f>VLOOKUP($B9&amp;G$2,'[5]plate 1 raw'!$C$3:$E$386,3,FALSE)</f>
        <v>18.53</v>
      </c>
      <c r="H9" s="19">
        <f>VLOOKUP($B9&amp;H$2,'[5]plate 1 raw'!$C$3:$E$386,3,FALSE)</f>
        <v>18.66</v>
      </c>
      <c r="I9" s="19">
        <f>VLOOKUP($B9&amp;I$2,'[5]plate 1 raw'!$C$3:$E$386,3,FALSE)</f>
        <v>19.68</v>
      </c>
      <c r="J9" s="28">
        <f>VLOOKUP($B9&amp;J$2,'[5]plate 1 raw'!$C$3:$E$386,3,FALSE)</f>
        <v>19.48</v>
      </c>
      <c r="K9" s="19">
        <f>VLOOKUP($B9&amp;K$2,'[5]plate 1 raw'!$C$3:$E$386,3,FALSE)</f>
        <v>19.54</v>
      </c>
      <c r="L9" s="19">
        <f>VLOOKUP($B9&amp;L$2,'[5]plate 1 raw'!$C$3:$E$386,3,FALSE)</f>
        <v>18.32</v>
      </c>
      <c r="M9" s="19"/>
      <c r="N9" s="19"/>
      <c r="O9" s="27">
        <f>VLOOKUP($B9&amp;O$2,'[5]plate 1 raw'!$C$3:$E$386,3,FALSE)</f>
        <v>16.71</v>
      </c>
      <c r="P9" s="20">
        <f>VLOOKUP($B9&amp;P$2,'[5]plate 1 raw'!$C$3:$E$386,3,FALSE)</f>
        <v>16.989999999999998</v>
      </c>
      <c r="Q9" s="20">
        <f>VLOOKUP($B9&amp;Q$2,'[5]plate 1 raw'!$C$3:$E$386,3,FALSE)</f>
        <v>0</v>
      </c>
      <c r="R9" s="29">
        <f>VLOOKUP($B9&amp;R$2,'[5]plate 1 raw'!$C$3:$E$386,3,FALSE)</f>
        <v>0</v>
      </c>
      <c r="S9" s="20">
        <f>VLOOKUP($B9&amp;S$2,'[5]plate 1 raw'!$C$3:$E$386,3,FALSE)</f>
        <v>0</v>
      </c>
      <c r="T9" s="20">
        <f>VLOOKUP($B9&amp;T$2,'[5]plate 1 raw'!$C$3:$E$386,3,FALSE)</f>
        <v>0</v>
      </c>
      <c r="U9" s="20">
        <f>VLOOKUP($B9&amp;U$2,'[5]plate 1 raw'!$C$3:$E$386,3,FALSE)</f>
        <v>0</v>
      </c>
      <c r="V9" s="20">
        <f>VLOOKUP($B9&amp;V$2,'[5]plate 1 raw'!$C$3:$E$386,3,FALSE)</f>
        <v>0</v>
      </c>
      <c r="W9" s="30"/>
      <c r="X9" s="20">
        <f>VLOOKUP($B9&amp;X$2,'[5]plate 1 raw'!$C$3:$E$386,3,FALSE)</f>
        <v>0</v>
      </c>
      <c r="Y9" s="20">
        <f>VLOOKUP($B9&amp;Y$2,'[5]plate 1 raw'!$C$3:$E$386,3,FALSE)</f>
        <v>0</v>
      </c>
      <c r="Z9" s="29">
        <f>VLOOKUP($B9&amp;Z$2,'[5]plate 1 raw'!$C$3:$E$386,3,FALSE)</f>
        <v>0</v>
      </c>
    </row>
    <row r="10" spans="2:26" x14ac:dyDescent="0.35">
      <c r="B10" s="17" t="s">
        <v>314</v>
      </c>
      <c r="C10" s="21"/>
      <c r="D10" s="22">
        <f>VLOOKUP($B10&amp;D$2,'[5]plate 1 raw'!$C$3:$E$386,3,FALSE)</f>
        <v>0</v>
      </c>
      <c r="E10" s="22">
        <f>VLOOKUP($B10&amp;E$2,'[5]plate 1 raw'!$C$3:$E$386,3,FALSE)</f>
        <v>18.170000000000002</v>
      </c>
      <c r="F10" s="22">
        <f>VLOOKUP($B10&amp;F$2,'[5]plate 1 raw'!$C$3:$E$386,3,FALSE)</f>
        <v>18.079999999999998</v>
      </c>
      <c r="G10" s="21">
        <f>VLOOKUP($B10&amp;G$2,'[5]plate 1 raw'!$C$3:$E$386,3,FALSE)</f>
        <v>18.059999999999999</v>
      </c>
      <c r="H10" s="22">
        <f>VLOOKUP($B10&amp;H$2,'[5]plate 1 raw'!$C$3:$E$386,3,FALSE)</f>
        <v>18.13</v>
      </c>
      <c r="I10" s="22">
        <f>VLOOKUP($B10&amp;I$2,'[5]plate 1 raw'!$C$3:$E$386,3,FALSE)</f>
        <v>19.260000000000002</v>
      </c>
      <c r="J10" s="23">
        <f>VLOOKUP($B10&amp;J$2,'[5]plate 1 raw'!$C$3:$E$386,3,FALSE)</f>
        <v>19.14</v>
      </c>
      <c r="K10" s="22">
        <f>VLOOKUP($B10&amp;K$2,'[5]plate 1 raw'!$C$3:$E$386,3,FALSE)</f>
        <v>19.14</v>
      </c>
      <c r="L10" s="22">
        <f>VLOOKUP($B10&amp;L$2,'[5]plate 1 raw'!$C$3:$E$386,3,FALSE)</f>
        <v>19.059999999999999</v>
      </c>
      <c r="M10" s="22"/>
      <c r="N10" s="22">
        <f>VLOOKUP($B10&amp;N$2,'[5]plate 1 raw'!$C$3:$E$386,3,FALSE)</f>
        <v>16.649999999999999</v>
      </c>
      <c r="O10" s="21">
        <f>VLOOKUP($B10&amp;O$2,'[5]plate 1 raw'!$C$3:$E$386,3,FALSE)</f>
        <v>16.38</v>
      </c>
      <c r="P10" s="24">
        <f>VLOOKUP($B10&amp;P$2,'[5]plate 1 raw'!$C$3:$E$386,3,FALSE)</f>
        <v>15.77</v>
      </c>
      <c r="Q10" s="24">
        <f>VLOOKUP($B10&amp;Q$2,'[5]plate 1 raw'!$C$3:$E$386,3,FALSE)</f>
        <v>0</v>
      </c>
      <c r="R10" s="25">
        <f>VLOOKUP($B10&amp;R$2,'[5]plate 1 raw'!$C$3:$E$386,3,FALSE)</f>
        <v>0</v>
      </c>
      <c r="S10" s="24">
        <f>VLOOKUP($B10&amp;S$2,'[5]plate 1 raw'!$C$3:$E$386,3,FALSE)</f>
        <v>0</v>
      </c>
      <c r="T10" s="24">
        <f>VLOOKUP($B10&amp;T$2,'[5]plate 1 raw'!$C$3:$E$386,3,FALSE)</f>
        <v>0</v>
      </c>
      <c r="U10" s="24">
        <f>VLOOKUP($B10&amp;U$2,'[5]plate 1 raw'!$C$3:$E$386,3,FALSE)</f>
        <v>0</v>
      </c>
      <c r="V10" s="24">
        <f>VLOOKUP($B10&amp;V$2,'[5]plate 1 raw'!$C$3:$E$386,3,FALSE)</f>
        <v>0</v>
      </c>
      <c r="W10" s="26">
        <f>VLOOKUP($B10&amp;W$2,'[5]plate 1 raw'!$C$3:$E$386,3,FALSE)</f>
        <v>0</v>
      </c>
      <c r="X10" s="24">
        <f>VLOOKUP($B10&amp;X$2,'[5]plate 1 raw'!$C$3:$E$386,3,FALSE)</f>
        <v>0</v>
      </c>
      <c r="Y10" s="24">
        <f>VLOOKUP($B10&amp;Y$2,'[5]plate 1 raw'!$C$3:$E$386,3,FALSE)</f>
        <v>0</v>
      </c>
      <c r="Z10" s="25">
        <f>VLOOKUP($B10&amp;Z$2,'[5]plate 1 raw'!$C$3:$E$386,3,FALSE)</f>
        <v>0</v>
      </c>
    </row>
    <row r="11" spans="2:26" x14ac:dyDescent="0.35">
      <c r="B11" s="17" t="s">
        <v>315</v>
      </c>
      <c r="C11" s="27">
        <f>VLOOKUP($B11&amp;C$2,'[5]plate 1 raw'!$C$3:$E$386,3,FALSE)</f>
        <v>0</v>
      </c>
      <c r="D11" s="19">
        <f>VLOOKUP($B11&amp;D$2,'[5]plate 1 raw'!$C$3:$E$386,3,FALSE)</f>
        <v>0</v>
      </c>
      <c r="E11" s="19">
        <f>VLOOKUP($B11&amp;E$2,'[5]plate 1 raw'!$C$3:$E$386,3,FALSE)</f>
        <v>18.489999999999998</v>
      </c>
      <c r="F11" s="19">
        <f>VLOOKUP($B11&amp;F$2,'[5]plate 1 raw'!$C$3:$E$386,3,FALSE)</f>
        <v>18.36</v>
      </c>
      <c r="G11" s="27">
        <f>VLOOKUP($B11&amp;G$2,'[5]plate 1 raw'!$C$3:$E$386,3,FALSE)</f>
        <v>18.37</v>
      </c>
      <c r="H11" s="19">
        <f>VLOOKUP($B11&amp;H$2,'[5]plate 1 raw'!$C$3:$E$386,3,FALSE)</f>
        <v>18.54</v>
      </c>
      <c r="I11" s="19">
        <f>VLOOKUP($B11&amp;I$2,'[5]plate 1 raw'!$C$3:$E$386,3,FALSE)</f>
        <v>19.510000000000002</v>
      </c>
      <c r="J11" s="28">
        <f>VLOOKUP($B11&amp;J$2,'[5]plate 1 raw'!$C$3:$E$386,3,FALSE)</f>
        <v>19.28</v>
      </c>
      <c r="K11" s="19">
        <f>VLOOKUP($B11&amp;K$2,'[5]plate 1 raw'!$C$3:$E$386,3,FALSE)</f>
        <v>19.32</v>
      </c>
      <c r="L11" s="19">
        <f>VLOOKUP($B11&amp;L$2,'[5]plate 1 raw'!$C$3:$E$386,3,FALSE)</f>
        <v>18.13</v>
      </c>
      <c r="M11" s="19"/>
      <c r="N11" s="19"/>
      <c r="O11" s="27">
        <f>VLOOKUP($B11&amp;O$2,'[5]plate 1 raw'!$C$3:$E$386,3,FALSE)</f>
        <v>16.53</v>
      </c>
      <c r="P11" s="20">
        <f>VLOOKUP($B11&amp;P$2,'[5]plate 1 raw'!$C$3:$E$386,3,FALSE)</f>
        <v>16.489999999999998</v>
      </c>
      <c r="Q11" s="20">
        <f>VLOOKUP($B11&amp;Q$2,'[5]plate 1 raw'!$C$3:$E$386,3,FALSE)</f>
        <v>0</v>
      </c>
      <c r="R11" s="29">
        <f>VLOOKUP($B11&amp;R$2,'[5]plate 1 raw'!$C$3:$E$386,3,FALSE)</f>
        <v>0</v>
      </c>
      <c r="S11" s="20">
        <f>VLOOKUP($B11&amp;S$2,'[5]plate 1 raw'!$C$3:$E$386,3,FALSE)</f>
        <v>0</v>
      </c>
      <c r="T11" s="20">
        <f>VLOOKUP($B11&amp;T$2,'[5]plate 1 raw'!$C$3:$E$386,3,FALSE)</f>
        <v>0</v>
      </c>
      <c r="U11" s="20">
        <f>VLOOKUP($B11&amp;U$2,'[5]plate 1 raw'!$C$3:$E$386,3,FALSE)</f>
        <v>0</v>
      </c>
      <c r="V11" s="20">
        <f>VLOOKUP($B11&amp;V$2,'[5]plate 1 raw'!$C$3:$E$386,3,FALSE)</f>
        <v>0</v>
      </c>
      <c r="W11" s="30">
        <f>VLOOKUP($B11&amp;W$2,'[5]plate 1 raw'!$C$3:$E$386,3,FALSE)</f>
        <v>0</v>
      </c>
      <c r="X11" s="20">
        <f>VLOOKUP($B11&amp;X$2,'[5]plate 1 raw'!$C$3:$E$386,3,FALSE)</f>
        <v>0</v>
      </c>
      <c r="Y11" s="20">
        <f>VLOOKUP($B11&amp;Y$2,'[5]plate 1 raw'!$C$3:$E$386,3,FALSE)</f>
        <v>0</v>
      </c>
      <c r="Z11" s="29">
        <f>VLOOKUP($B11&amp;Z$2,'[5]plate 1 raw'!$C$3:$E$386,3,FALSE)</f>
        <v>0</v>
      </c>
    </row>
    <row r="12" spans="2:26" ht="15" thickBot="1" x14ac:dyDescent="0.4">
      <c r="B12" s="17" t="s">
        <v>316</v>
      </c>
      <c r="C12" s="31"/>
      <c r="D12" s="32">
        <f>VLOOKUP($B12&amp;D$2,'[5]plate 1 raw'!$C$3:$E$386,3,FALSE)</f>
        <v>0</v>
      </c>
      <c r="E12" s="32">
        <f>VLOOKUP($B12&amp;E$2,'[5]plate 1 raw'!$C$3:$E$386,3,FALSE)</f>
        <v>0</v>
      </c>
      <c r="F12" s="32">
        <f>VLOOKUP($B12&amp;F$2,'[5]plate 1 raw'!$C$3:$E$386,3,FALSE)</f>
        <v>0</v>
      </c>
      <c r="G12" s="31">
        <f>VLOOKUP($B12&amp;G$2,'[5]plate 1 raw'!$C$3:$E$386,3,FALSE)</f>
        <v>0</v>
      </c>
      <c r="H12" s="32">
        <f>VLOOKUP($B12&amp;H$2,'[5]plate 1 raw'!$C$3:$E$386,3,FALSE)</f>
        <v>0</v>
      </c>
      <c r="I12" s="32">
        <f>VLOOKUP($B12&amp;I$2,'[5]plate 1 raw'!$C$3:$E$386,3,FALSE)</f>
        <v>0</v>
      </c>
      <c r="J12" s="33">
        <f>VLOOKUP($B12&amp;J$2,'[5]plate 1 raw'!$C$3:$E$386,3,FALSE)</f>
        <v>0</v>
      </c>
      <c r="K12" s="32">
        <f>VLOOKUP($B12&amp;K$2,'[5]plate 1 raw'!$C$3:$E$386,3,FALSE)</f>
        <v>15.2</v>
      </c>
      <c r="L12" s="32">
        <f>VLOOKUP($B12&amp;L$2,'[5]plate 1 raw'!$C$3:$E$386,3,FALSE)</f>
        <v>0</v>
      </c>
      <c r="M12" s="32">
        <f>VLOOKUP($B12&amp;M$2,'[5]plate 1 raw'!$C$3:$E$386,3,FALSE)</f>
        <v>0</v>
      </c>
      <c r="N12" s="32">
        <f>VLOOKUP($B12&amp;N$2,'[5]plate 1 raw'!$C$3:$E$386,3,FALSE)</f>
        <v>0</v>
      </c>
      <c r="O12" s="31">
        <f>VLOOKUP($B12&amp;O$2,'[5]plate 1 raw'!$C$3:$E$386,3,FALSE)</f>
        <v>0</v>
      </c>
      <c r="P12" s="34">
        <f>VLOOKUP($B12&amp;P$2,'[5]plate 1 raw'!$C$3:$E$386,3,FALSE)</f>
        <v>0</v>
      </c>
      <c r="Q12" s="34">
        <f>VLOOKUP($B12&amp;Q$2,'[5]plate 1 raw'!$C$3:$E$386,3,FALSE)</f>
        <v>0</v>
      </c>
      <c r="R12" s="35"/>
      <c r="S12" s="34">
        <f>VLOOKUP($B12&amp;S$2,'[5]plate 1 raw'!$C$3:$E$386,3,FALSE)</f>
        <v>0</v>
      </c>
      <c r="T12" s="34">
        <f>VLOOKUP($B12&amp;T$2,'[5]plate 1 raw'!$C$3:$E$386,3,FALSE)</f>
        <v>0</v>
      </c>
      <c r="U12" s="34">
        <f>VLOOKUP($B12&amp;U$2,'[5]plate 1 raw'!$C$3:$E$386,3,FALSE)</f>
        <v>0</v>
      </c>
      <c r="V12" s="34">
        <f>VLOOKUP($B12&amp;V$2,'[5]plate 1 raw'!$C$3:$E$386,3,FALSE)</f>
        <v>0</v>
      </c>
      <c r="W12" s="36">
        <f>VLOOKUP($B12&amp;W$2,'[5]plate 1 raw'!$C$3:$E$386,3,FALSE)</f>
        <v>0</v>
      </c>
      <c r="X12" s="34">
        <f>VLOOKUP($B12&amp;X$2,'[5]plate 1 raw'!$C$3:$E$386,3,FALSE)</f>
        <v>0</v>
      </c>
      <c r="Y12" s="34"/>
      <c r="Z12" s="35">
        <f>VLOOKUP($B12&amp;Z$2,'[5]plate 1 raw'!$C$3:$E$386,3,FALSE)</f>
        <v>0</v>
      </c>
    </row>
    <row r="13" spans="2:26" x14ac:dyDescent="0.35">
      <c r="B13" s="17" t="s">
        <v>317</v>
      </c>
      <c r="C13" s="27">
        <f>VLOOKUP($B13&amp;C$2,'[5]plate 1 raw'!$C$3:$E$386,3,FALSE)</f>
        <v>0</v>
      </c>
      <c r="D13" s="19">
        <f>VLOOKUP($B13&amp;D$2,'[5]plate 1 raw'!$C$3:$E$386,3,FALSE)</f>
        <v>0</v>
      </c>
      <c r="E13" s="19">
        <f>VLOOKUP($B13&amp;E$2,'[5]plate 1 raw'!$C$3:$E$386,3,FALSE)</f>
        <v>0</v>
      </c>
      <c r="F13" s="19">
        <f>VLOOKUP($B13&amp;F$2,'[5]plate 1 raw'!$C$3:$E$386,3,FALSE)</f>
        <v>0</v>
      </c>
      <c r="G13" s="27">
        <f>VLOOKUP($B13&amp;G$2,'[5]plate 1 raw'!$C$3:$E$386,3,FALSE)</f>
        <v>0</v>
      </c>
      <c r="H13" s="19">
        <f>VLOOKUP($B13&amp;H$2,'[5]plate 1 raw'!$C$3:$E$386,3,FALSE)</f>
        <v>0</v>
      </c>
      <c r="I13" s="19">
        <f>VLOOKUP($B13&amp;I$2,'[5]plate 1 raw'!$C$3:$E$386,3,FALSE)</f>
        <v>0</v>
      </c>
      <c r="J13" s="28">
        <f>VLOOKUP($B13&amp;J$2,'[5]plate 1 raw'!$C$3:$E$386,3,FALSE)</f>
        <v>0</v>
      </c>
      <c r="K13" s="19">
        <f>VLOOKUP($B13&amp;K$2,'[5]plate 1 raw'!$C$3:$E$386,3,FALSE)</f>
        <v>0</v>
      </c>
      <c r="L13" s="19">
        <f>VLOOKUP($B13&amp;L$2,'[5]plate 1 raw'!$C$3:$E$386,3,FALSE)</f>
        <v>0</v>
      </c>
      <c r="M13" s="19"/>
      <c r="N13" s="19"/>
      <c r="O13" s="27">
        <f>VLOOKUP($B13&amp;O$2,'[5]plate 1 raw'!$C$3:$E$386,3,FALSE)</f>
        <v>0</v>
      </c>
      <c r="P13" s="20">
        <f>VLOOKUP($B13&amp;P$2,'[5]plate 1 raw'!$C$3:$E$386,3,FALSE)</f>
        <v>0</v>
      </c>
      <c r="Q13" s="20">
        <f>VLOOKUP($B13&amp;Q$2,'[5]plate 1 raw'!$C$3:$E$386,3,FALSE)</f>
        <v>0</v>
      </c>
      <c r="R13" s="29">
        <f>VLOOKUP($B13&amp;R$2,'[5]plate 1 raw'!$C$3:$E$386,3,FALSE)</f>
        <v>0</v>
      </c>
      <c r="S13" s="20">
        <f>VLOOKUP($B13&amp;S$2,'[5]plate 1 raw'!$C$3:$E$386,3,FALSE)</f>
        <v>0</v>
      </c>
      <c r="T13" s="20">
        <f>VLOOKUP($B13&amp;T$2,'[5]plate 1 raw'!$C$3:$E$386,3,FALSE)</f>
        <v>0</v>
      </c>
      <c r="U13" s="20">
        <f>VLOOKUP($B13&amp;U$2,'[5]plate 1 raw'!$C$3:$E$386,3,FALSE)</f>
        <v>0</v>
      </c>
      <c r="V13" s="20">
        <f>VLOOKUP($B13&amp;V$2,'[5]plate 1 raw'!$C$3:$E$386,3,FALSE)</f>
        <v>0</v>
      </c>
      <c r="W13" s="30">
        <f>VLOOKUP($B13&amp;W$2,'[5]plate 1 raw'!$C$3:$E$386,3,FALSE)</f>
        <v>0</v>
      </c>
      <c r="X13" s="20">
        <f>VLOOKUP($B13&amp;X$2,'[5]plate 1 raw'!$C$3:$E$386,3,FALSE)</f>
        <v>0</v>
      </c>
      <c r="Y13" s="20"/>
      <c r="Z13" s="29"/>
    </row>
    <row r="14" spans="2:26" x14ac:dyDescent="0.35">
      <c r="B14" s="17" t="s">
        <v>318</v>
      </c>
      <c r="C14" s="27">
        <f>VLOOKUP($B14&amp;C$2,'[5]plate 1 raw'!$C$3:$E$386,3,FALSE)</f>
        <v>0</v>
      </c>
      <c r="D14" s="19">
        <f>VLOOKUP($B14&amp;D$2,'[5]plate 1 raw'!$C$3:$E$386,3,FALSE)</f>
        <v>0</v>
      </c>
      <c r="E14" s="19">
        <f>VLOOKUP($B14&amp;E$2,'[5]plate 1 raw'!$C$3:$E$386,3,FALSE)</f>
        <v>0</v>
      </c>
      <c r="F14" s="19">
        <f>VLOOKUP($B14&amp;F$2,'[5]plate 1 raw'!$C$3:$E$386,3,FALSE)</f>
        <v>0</v>
      </c>
      <c r="G14" s="27"/>
      <c r="H14" s="19">
        <f>VLOOKUP($B14&amp;H$2,'[5]plate 1 raw'!$C$3:$E$386,3,FALSE)</f>
        <v>0</v>
      </c>
      <c r="I14" s="19">
        <f>VLOOKUP($B14&amp;I$2,'[5]plate 1 raw'!$C$3:$E$386,3,FALSE)</f>
        <v>0</v>
      </c>
      <c r="J14" s="28">
        <f>VLOOKUP($B14&amp;J$2,'[5]plate 1 raw'!$C$3:$E$386,3,FALSE)</f>
        <v>0</v>
      </c>
      <c r="K14" s="19"/>
      <c r="L14" s="19">
        <f>VLOOKUP($B14&amp;L$2,'[5]plate 1 raw'!$C$3:$E$386,3,FALSE)</f>
        <v>0</v>
      </c>
      <c r="M14" s="19">
        <f>VLOOKUP($B14&amp;M$2,'[5]plate 1 raw'!$C$3:$E$386,3,FALSE)</f>
        <v>0</v>
      </c>
      <c r="N14" s="19">
        <f>VLOOKUP($B14&amp;N$2,'[5]plate 1 raw'!$C$3:$E$386,3,FALSE)</f>
        <v>0</v>
      </c>
      <c r="O14" s="27">
        <f>VLOOKUP($B14&amp;O$2,'[5]plate 1 raw'!$C$3:$E$386,3,FALSE)</f>
        <v>0</v>
      </c>
      <c r="P14" s="20">
        <f>VLOOKUP($B14&amp;P$2,'[5]plate 1 raw'!$C$3:$E$386,3,FALSE)</f>
        <v>0</v>
      </c>
      <c r="Q14" s="20">
        <f>VLOOKUP($B14&amp;Q$2,'[5]plate 1 raw'!$C$3:$E$386,3,FALSE)</f>
        <v>0</v>
      </c>
      <c r="R14" s="29">
        <f>VLOOKUP($B14&amp;R$2,'[5]plate 1 raw'!$C$3:$E$386,3,FALSE)</f>
        <v>0</v>
      </c>
      <c r="S14" s="20">
        <f>VLOOKUP($B14&amp;S$2,'[5]plate 1 raw'!$C$3:$E$386,3,FALSE)</f>
        <v>0</v>
      </c>
      <c r="T14" s="20">
        <f>VLOOKUP($B14&amp;T$2,'[5]plate 1 raw'!$C$3:$E$386,3,FALSE)</f>
        <v>0</v>
      </c>
      <c r="U14" s="20">
        <f>VLOOKUP($B14&amp;U$2,'[5]plate 1 raw'!$C$3:$E$386,3,FALSE)</f>
        <v>0</v>
      </c>
      <c r="V14" s="20">
        <f>VLOOKUP($B14&amp;V$2,'[5]plate 1 raw'!$C$3:$E$386,3,FALSE)</f>
        <v>0</v>
      </c>
      <c r="W14" s="30">
        <f>VLOOKUP($B14&amp;W$2,'[5]plate 1 raw'!$C$3:$E$386,3,FALSE)</f>
        <v>0</v>
      </c>
      <c r="X14" s="20">
        <f>VLOOKUP($B14&amp;X$2,'[5]plate 1 raw'!$C$3:$E$386,3,FALSE)</f>
        <v>0</v>
      </c>
      <c r="Y14" s="20">
        <f>VLOOKUP($B14&amp;Y$2,'[5]plate 1 raw'!$C$3:$E$386,3,FALSE)</f>
        <v>0</v>
      </c>
      <c r="Z14" s="29"/>
    </row>
    <row r="15" spans="2:26" ht="15" thickBot="1" x14ac:dyDescent="0.4">
      <c r="B15" s="17" t="s">
        <v>319</v>
      </c>
      <c r="C15" s="31">
        <f>VLOOKUP($B15&amp;C$2,'[5]plate 1 raw'!$C$3:$E$386,3,FALSE)</f>
        <v>0</v>
      </c>
      <c r="D15" s="32">
        <f>VLOOKUP($B15&amp;D$2,'[5]plate 1 raw'!$C$3:$E$386,3,FALSE)</f>
        <v>0</v>
      </c>
      <c r="E15" s="32">
        <f>VLOOKUP($B15&amp;E$2,'[5]plate 1 raw'!$C$3:$E$386,3,FALSE)</f>
        <v>0</v>
      </c>
      <c r="F15" s="32">
        <f>VLOOKUP($B15&amp;F$2,'[5]plate 1 raw'!$C$3:$E$386,3,FALSE)</f>
        <v>0</v>
      </c>
      <c r="G15" s="31">
        <f>VLOOKUP($B15&amp;G$2,'[5]plate 1 raw'!$C$3:$E$386,3,FALSE)</f>
        <v>0</v>
      </c>
      <c r="H15" s="32">
        <f>VLOOKUP($B15&amp;H$2,'[5]plate 1 raw'!$C$3:$E$386,3,FALSE)</f>
        <v>0</v>
      </c>
      <c r="I15" s="32">
        <f>VLOOKUP($B15&amp;I$2,'[5]plate 1 raw'!$C$3:$E$386,3,FALSE)</f>
        <v>0</v>
      </c>
      <c r="J15" s="33">
        <f>VLOOKUP($B15&amp;J$2,'[5]plate 1 raw'!$C$3:$E$386,3,FALSE)</f>
        <v>0</v>
      </c>
      <c r="K15" s="32">
        <f>VLOOKUP($B15&amp;K$2,'[5]plate 1 raw'!$C$3:$E$386,3,FALSE)</f>
        <v>0</v>
      </c>
      <c r="L15" s="32">
        <f>VLOOKUP($B15&amp;L$2,'[5]plate 1 raw'!$C$3:$E$386,3,FALSE)</f>
        <v>0</v>
      </c>
      <c r="M15" s="32"/>
      <c r="N15" s="32"/>
      <c r="O15" s="31">
        <f>VLOOKUP($B15&amp;O$2,'[5]plate 1 raw'!$C$3:$E$386,3,FALSE)</f>
        <v>0</v>
      </c>
      <c r="P15" s="34">
        <f>VLOOKUP($B15&amp;P$2,'[5]plate 1 raw'!$C$3:$E$386,3,FALSE)</f>
        <v>0</v>
      </c>
      <c r="Q15" s="34">
        <f>VLOOKUP($B15&amp;Q$2,'[5]plate 1 raw'!$C$3:$E$386,3,FALSE)</f>
        <v>0</v>
      </c>
      <c r="R15" s="35">
        <f>VLOOKUP($B15&amp;R$2,'[5]plate 1 raw'!$C$3:$E$386,3,FALSE)</f>
        <v>0</v>
      </c>
      <c r="S15" s="34">
        <f>VLOOKUP($B15&amp;S$2,'[5]plate 1 raw'!$C$3:$E$386,3,FALSE)</f>
        <v>0</v>
      </c>
      <c r="T15" s="34">
        <f>VLOOKUP($B15&amp;T$2,'[5]plate 1 raw'!$C$3:$E$386,3,FALSE)</f>
        <v>0</v>
      </c>
      <c r="U15" s="34">
        <f>VLOOKUP($B15&amp;U$2,'[5]plate 1 raw'!$C$3:$E$386,3,FALSE)</f>
        <v>0</v>
      </c>
      <c r="V15" s="34">
        <f>VLOOKUP($B15&amp;V$2,'[5]plate 1 raw'!$C$3:$E$386,3,FALSE)</f>
        <v>0</v>
      </c>
      <c r="W15" s="36">
        <f>VLOOKUP($B15&amp;W$2,'[5]plate 1 raw'!$C$3:$E$386,3,FALSE)</f>
        <v>0</v>
      </c>
      <c r="X15" s="34">
        <f>VLOOKUP($B15&amp;X$2,'[5]plate 1 raw'!$C$3:$E$386,3,FALSE)</f>
        <v>0</v>
      </c>
      <c r="Y15" s="34">
        <f>VLOOKUP($B15&amp;Y$2,'[5]plate 1 raw'!$C$3:$E$386,3,FALSE)</f>
        <v>0</v>
      </c>
      <c r="Z15" s="35">
        <f>VLOOKUP($B15&amp;Z$2,'[5]plate 1 raw'!$C$3:$E$386,3,FALSE)</f>
        <v>0</v>
      </c>
    </row>
    <row r="16" spans="2:26" x14ac:dyDescent="0.35">
      <c r="B16" s="17" t="s">
        <v>320</v>
      </c>
      <c r="C16" s="19">
        <f>VLOOKUP($B16&amp;C$2,'[5]plate 1 raw'!$C$3:$E$386,3,FALSE)</f>
        <v>0</v>
      </c>
      <c r="D16" s="19">
        <f>VLOOKUP($B16&amp;D$2,'[5]plate 1 raw'!$C$3:$E$386,3,FALSE)</f>
        <v>0</v>
      </c>
      <c r="E16" s="19">
        <f>VLOOKUP($B16&amp;E$2,'[5]plate 1 raw'!$C$3:$E$386,3,FALSE)</f>
        <v>0</v>
      </c>
      <c r="F16" s="19">
        <f>VLOOKUP($B16&amp;F$2,'[5]plate 1 raw'!$C$3:$E$386,3,FALSE)</f>
        <v>0</v>
      </c>
      <c r="G16" s="19">
        <f>VLOOKUP($B16&amp;G$2,'[5]plate 1 raw'!$C$3:$E$386,3,FALSE)</f>
        <v>0</v>
      </c>
      <c r="H16" s="19">
        <f>VLOOKUP($B16&amp;H$2,'[5]plate 1 raw'!$C$3:$E$386,3,FALSE)</f>
        <v>0</v>
      </c>
      <c r="I16" s="19">
        <f>VLOOKUP($B16&amp;I$2,'[5]plate 1 raw'!$C$3:$E$386,3,FALSE)</f>
        <v>0</v>
      </c>
      <c r="J16" s="19">
        <f>VLOOKUP($B16&amp;J$2,'[5]plate 1 raw'!$C$3:$E$386,3,FALSE)</f>
        <v>0</v>
      </c>
      <c r="K16" s="19"/>
      <c r="L16" s="19">
        <f>VLOOKUP($B16&amp;L$2,'[5]plate 1 raw'!$C$3:$E$386,3,FALSE)</f>
        <v>0</v>
      </c>
      <c r="M16" s="19">
        <f>VLOOKUP($B16&amp;M$2,'[5]plate 1 raw'!$C$3:$E$386,3,FALSE)</f>
        <v>0</v>
      </c>
      <c r="N16" s="19">
        <f>VLOOKUP($B16&amp;N$2,'[5]plate 1 raw'!$C$3:$E$386,3,FALSE)</f>
        <v>0</v>
      </c>
      <c r="O16" s="19">
        <f>VLOOKUP($B16&amp;O$2,'[5]plate 1 raw'!$C$3:$E$386,3,FALSE)</f>
        <v>0</v>
      </c>
      <c r="P16" s="20">
        <f>VLOOKUP($B16&amp;P$2,'[5]plate 1 raw'!$C$3:$E$386,3,FALSE)</f>
        <v>0</v>
      </c>
      <c r="Q16" s="20">
        <f>VLOOKUP($B16&amp;Q$2,'[5]plate 1 raw'!$C$3:$E$386,3,FALSE)</f>
        <v>0</v>
      </c>
      <c r="R16" s="20">
        <f>VLOOKUP($B16&amp;R$2,'[5]plate 1 raw'!$C$3:$E$386,3,FALSE)</f>
        <v>0</v>
      </c>
      <c r="S16" s="20">
        <f>VLOOKUP($B16&amp;S$2,'[5]plate 1 raw'!$C$3:$E$386,3,FALSE)</f>
        <v>0</v>
      </c>
      <c r="T16" s="20">
        <f>VLOOKUP($B16&amp;T$2,'[5]plate 1 raw'!$C$3:$E$386,3,FALSE)</f>
        <v>0</v>
      </c>
      <c r="U16" s="20">
        <f>VLOOKUP($B16&amp;U$2,'[5]plate 1 raw'!$C$3:$E$386,3,FALSE)</f>
        <v>0</v>
      </c>
      <c r="V16" s="20">
        <f>VLOOKUP($B16&amp;V$2,'[5]plate 1 raw'!$C$3:$E$386,3,FALSE)</f>
        <v>0</v>
      </c>
      <c r="W16" s="20">
        <f>VLOOKUP($B16&amp;W$2,'[5]plate 1 raw'!$C$3:$E$386,3,FALSE)</f>
        <v>0</v>
      </c>
      <c r="X16" s="20">
        <f>VLOOKUP($B16&amp;X$2,'[5]plate 1 raw'!$C$3:$E$386,3,FALSE)</f>
        <v>0</v>
      </c>
      <c r="Y16" s="20">
        <f>VLOOKUP($B16&amp;Y$2,'[5]plate 1 raw'!$C$3:$E$386,3,FALSE)</f>
        <v>0</v>
      </c>
      <c r="Z16" s="20">
        <f>VLOOKUP($B16&amp;Z$2,'[5]plate 1 raw'!$C$3:$E$386,3,FALSE)</f>
        <v>0</v>
      </c>
    </row>
    <row r="17" spans="1:32" x14ac:dyDescent="0.35">
      <c r="B17" s="17" t="s">
        <v>321</v>
      </c>
      <c r="C17" s="19">
        <f>VLOOKUP($B17&amp;C$2,'[5]plate 1 raw'!$C$3:$E$386,3,FALSE)</f>
        <v>0</v>
      </c>
      <c r="D17" s="19">
        <f>VLOOKUP($B17&amp;D$2,'[5]plate 1 raw'!$C$3:$E$386,3,FALSE)</f>
        <v>0</v>
      </c>
      <c r="E17" s="19">
        <f>VLOOKUP($B17&amp;E$2,'[5]plate 1 raw'!$C$3:$E$386,3,FALSE)</f>
        <v>0</v>
      </c>
      <c r="F17" s="19">
        <f>VLOOKUP($B17&amp;F$2,'[5]plate 1 raw'!$C$3:$E$386,3,FALSE)</f>
        <v>0</v>
      </c>
      <c r="G17" s="19">
        <f>VLOOKUP($B17&amp;G$2,'[5]plate 1 raw'!$C$3:$E$386,3,FALSE)</f>
        <v>0</v>
      </c>
      <c r="H17" s="19">
        <f>VLOOKUP($B17&amp;H$2,'[5]plate 1 raw'!$C$3:$E$386,3,FALSE)</f>
        <v>0</v>
      </c>
      <c r="I17" s="19">
        <f>VLOOKUP($B17&amp;I$2,'[5]plate 1 raw'!$C$3:$E$386,3,FALSE)</f>
        <v>0</v>
      </c>
      <c r="J17" s="19">
        <f>VLOOKUP($B17&amp;J$2,'[5]plate 1 raw'!$C$3:$E$386,3,FALSE)</f>
        <v>0</v>
      </c>
      <c r="K17" s="19">
        <f>VLOOKUP($B17&amp;K$2,'[5]plate 1 raw'!$C$3:$E$386,3,FALSE)</f>
        <v>0</v>
      </c>
      <c r="L17" s="19">
        <f>VLOOKUP($B17&amp;L$2,'[5]plate 1 raw'!$C$3:$E$386,3,FALSE)</f>
        <v>0</v>
      </c>
      <c r="M17" s="19"/>
      <c r="N17" s="19"/>
      <c r="O17" s="19">
        <f>VLOOKUP($B17&amp;O$2,'[5]plate 1 raw'!$C$3:$E$386,3,FALSE)</f>
        <v>0</v>
      </c>
      <c r="P17" s="20">
        <f>VLOOKUP($B17&amp;P$2,'[5]plate 1 raw'!$C$3:$E$386,3,FALSE)</f>
        <v>0</v>
      </c>
      <c r="Q17" s="20">
        <f>VLOOKUP($B17&amp;Q$2,'[5]plate 1 raw'!$C$3:$E$386,3,FALSE)</f>
        <v>0</v>
      </c>
      <c r="R17" s="20">
        <f>VLOOKUP($B17&amp;R$2,'[5]plate 1 raw'!$C$3:$E$386,3,FALSE)</f>
        <v>0</v>
      </c>
      <c r="S17" s="20">
        <f>VLOOKUP($B17&amp;S$2,'[5]plate 1 raw'!$C$3:$E$386,3,FALSE)</f>
        <v>0</v>
      </c>
      <c r="T17" s="20">
        <f>VLOOKUP($B17&amp;T$2,'[5]plate 1 raw'!$C$3:$E$386,3,FALSE)</f>
        <v>0</v>
      </c>
      <c r="U17" s="20">
        <f>VLOOKUP($B17&amp;U$2,'[5]plate 1 raw'!$C$3:$E$386,3,FALSE)</f>
        <v>0</v>
      </c>
      <c r="V17" s="20">
        <f>VLOOKUP($B17&amp;V$2,'[5]plate 1 raw'!$C$3:$E$386,3,FALSE)</f>
        <v>0</v>
      </c>
      <c r="W17" s="20">
        <f>VLOOKUP($B17&amp;W$2,'[5]plate 1 raw'!$C$3:$E$386,3,FALSE)</f>
        <v>0</v>
      </c>
      <c r="X17" s="20">
        <f>VLOOKUP($B17&amp;X$2,'[5]plate 1 raw'!$C$3:$E$386,3,FALSE)</f>
        <v>0</v>
      </c>
      <c r="Y17" s="20">
        <f>VLOOKUP($B17&amp;Y$2,'[5]plate 1 raw'!$C$3:$E$386,3,FALSE)</f>
        <v>0</v>
      </c>
      <c r="Z17" s="20">
        <f>VLOOKUP($B17&amp;Z$2,'[5]plate 1 raw'!$C$3:$E$386,3,FALSE)</f>
        <v>0</v>
      </c>
    </row>
    <row r="18" spans="1:32" x14ac:dyDescent="0.35">
      <c r="B18" s="17" t="s">
        <v>322</v>
      </c>
      <c r="C18" s="19"/>
      <c r="D18" s="19"/>
      <c r="E18" s="19"/>
      <c r="F18" s="19"/>
      <c r="G18" s="19">
        <f>VLOOKUP($B18&amp;G$2,'[5]plate 1 raw'!$C$3:$E$386,3,FALSE)</f>
        <v>0</v>
      </c>
      <c r="H18" s="19">
        <f>VLOOKUP($B18&amp;H$2,'[5]plate 1 raw'!$C$3:$E$386,3,FALSE)</f>
        <v>0</v>
      </c>
      <c r="I18" s="19">
        <f>VLOOKUP($B18&amp;I$2,'[5]plate 1 raw'!$C$3:$E$386,3,FALSE)</f>
        <v>0</v>
      </c>
      <c r="J18" s="19">
        <f>VLOOKUP($B18&amp;J$2,'[5]plate 1 raw'!$C$3:$E$386,3,FALSE)</f>
        <v>0</v>
      </c>
      <c r="K18" s="19">
        <f>VLOOKUP($B18&amp;K$2,'[5]plate 1 raw'!$C$3:$E$386,3,FALSE)</f>
        <v>0</v>
      </c>
      <c r="L18" s="19">
        <f>VLOOKUP($B18&amp;L$2,'[5]plate 1 raw'!$C$3:$E$386,3,FALSE)</f>
        <v>0</v>
      </c>
      <c r="M18" s="19">
        <f>VLOOKUP($B18&amp;M$2,'[5]plate 1 raw'!$C$3:$E$386,3,FALSE)</f>
        <v>0</v>
      </c>
      <c r="N18" s="19">
        <f>VLOOKUP($B18&amp;N$2,'[5]plate 1 raw'!$C$3:$E$386,3,FALSE)</f>
        <v>0</v>
      </c>
      <c r="O18" s="19">
        <f>VLOOKUP($B18&amp;O$2,'[5]plate 1 raw'!$C$3:$E$386,3,FALSE)</f>
        <v>0</v>
      </c>
      <c r="P18" s="20">
        <f>VLOOKUP($B18&amp;P$2,'[5]plate 1 raw'!$C$3:$E$386,3,FALSE)</f>
        <v>0</v>
      </c>
      <c r="Q18" s="20">
        <f>VLOOKUP($B18&amp;Q$2,'[5]plate 1 raw'!$C$3:$E$386,3,FALSE)</f>
        <v>0</v>
      </c>
      <c r="R18" s="20">
        <f>VLOOKUP($B18&amp;R$2,'[5]plate 1 raw'!$C$3:$E$386,3,FALSE)</f>
        <v>0</v>
      </c>
      <c r="S18" s="20">
        <f>VLOOKUP($B18&amp;S$2,'[5]plate 1 raw'!$C$3:$E$386,3,FALSE)</f>
        <v>0</v>
      </c>
      <c r="T18" s="20">
        <f>VLOOKUP($B18&amp;T$2,'[5]plate 1 raw'!$C$3:$E$386,3,FALSE)</f>
        <v>0</v>
      </c>
      <c r="U18" s="20">
        <f>VLOOKUP($B18&amp;U$2,'[5]plate 1 raw'!$C$3:$E$386,3,FALSE)</f>
        <v>0</v>
      </c>
      <c r="V18" s="20">
        <f>VLOOKUP($B18&amp;V$2,'[5]plate 1 raw'!$C$3:$E$386,3,FALSE)</f>
        <v>0</v>
      </c>
      <c r="W18" s="20">
        <f>VLOOKUP($B18&amp;W$2,'[5]plate 1 raw'!$C$3:$E$386,3,FALSE)</f>
        <v>0</v>
      </c>
      <c r="X18" s="20">
        <f>VLOOKUP($B18&amp;X$2,'[5]plate 1 raw'!$C$3:$E$386,3,FALSE)</f>
        <v>0</v>
      </c>
      <c r="Y18" s="20">
        <f>VLOOKUP($B18&amp;Y$2,'[5]plate 1 raw'!$C$3:$E$386,3,FALSE)</f>
        <v>0</v>
      </c>
      <c r="Z18" s="20">
        <f>VLOOKUP($B18&amp;Z$2,'[5]plate 1 raw'!$C$3:$E$386,3,FALSE)</f>
        <v>0</v>
      </c>
      <c r="AB18" s="17"/>
      <c r="AC18" s="17"/>
      <c r="AD18" s="17"/>
      <c r="AE18" s="17"/>
      <c r="AF18" s="17"/>
    </row>
    <row r="19" spans="1:32" x14ac:dyDescent="0.35">
      <c r="P19" s="9"/>
      <c r="Q19" s="9"/>
      <c r="R19" s="9"/>
      <c r="S19" s="9"/>
      <c r="T19" s="37"/>
      <c r="U19" s="9"/>
      <c r="V19" s="9"/>
      <c r="W19" s="9"/>
      <c r="X19" s="9"/>
      <c r="Y19" s="9"/>
      <c r="Z19" s="9"/>
    </row>
    <row r="20" spans="1:32" x14ac:dyDescent="0.35">
      <c r="B20" s="38"/>
      <c r="C20" s="38"/>
      <c r="D20" s="17"/>
      <c r="P20" s="39"/>
      <c r="Q20" s="40"/>
      <c r="T20" s="40"/>
      <c r="U20" s="40"/>
      <c r="V20" s="40"/>
      <c r="W20" s="40"/>
      <c r="X20" s="40"/>
      <c r="Y20" s="40"/>
      <c r="Z20" s="40"/>
    </row>
    <row r="21" spans="1:32" x14ac:dyDescent="0.35">
      <c r="B21" s="17"/>
      <c r="C21" s="17"/>
      <c r="D21" s="17"/>
      <c r="J21" t="s">
        <v>323</v>
      </c>
      <c r="P21" s="41" t="s">
        <v>324</v>
      </c>
      <c r="U21" s="38"/>
      <c r="V21" s="38"/>
      <c r="W21" s="38"/>
      <c r="X21" s="17"/>
      <c r="Y21" s="17"/>
      <c r="Z21" s="18"/>
      <c r="AA21" s="17"/>
      <c r="AC21" s="17"/>
      <c r="AD21" s="17"/>
      <c r="AE21" s="17"/>
      <c r="AF21" s="38"/>
    </row>
    <row r="22" spans="1:32" x14ac:dyDescent="0.35">
      <c r="A22" s="17"/>
      <c r="C22" t="s">
        <v>100</v>
      </c>
      <c r="D22" t="s">
        <v>100</v>
      </c>
      <c r="H22" t="s">
        <v>101</v>
      </c>
      <c r="J22" t="s">
        <v>100</v>
      </c>
      <c r="K22" t="s">
        <v>100</v>
      </c>
      <c r="P22" t="s">
        <v>100</v>
      </c>
      <c r="Q22" t="s">
        <v>100</v>
      </c>
      <c r="V22" t="s">
        <v>100</v>
      </c>
      <c r="AA22" t="s">
        <v>100</v>
      </c>
    </row>
    <row r="23" spans="1:32" x14ac:dyDescent="0.35">
      <c r="A23" s="17" t="s">
        <v>128</v>
      </c>
      <c r="B23" t="s">
        <v>326</v>
      </c>
      <c r="C23">
        <f>AVERAGE(E4:H4)</f>
        <v>18.225000000000001</v>
      </c>
      <c r="D23">
        <f>AVERAGE(I4:L4)</f>
        <v>19.1525</v>
      </c>
      <c r="H23">
        <f>AVERAGE(M4:P4)</f>
        <v>16.357500000000002</v>
      </c>
      <c r="J23">
        <f>C23-$H23</f>
        <v>1.8674999999999997</v>
      </c>
      <c r="K23">
        <f>D23-$H23</f>
        <v>2.7949999999999982</v>
      </c>
      <c r="P23">
        <f>1/2^J23</f>
        <v>0.27404790292105541</v>
      </c>
      <c r="Q23">
        <f t="shared" ref="Q23:Q30" si="0">1/2^K23</f>
        <v>0.14408579334985824</v>
      </c>
      <c r="V23" s="17" t="s">
        <v>128</v>
      </c>
      <c r="W23" t="s">
        <v>347</v>
      </c>
      <c r="AA23" s="17" t="s">
        <v>128</v>
      </c>
      <c r="AB23" t="s">
        <v>347</v>
      </c>
      <c r="AF23" s="17"/>
    </row>
    <row r="24" spans="1:32" x14ac:dyDescent="0.35">
      <c r="B24" t="s">
        <v>328</v>
      </c>
      <c r="C24">
        <f t="shared" ref="C24:C30" si="1">AVERAGE(E5:H5)</f>
        <v>17.949999999999996</v>
      </c>
      <c r="D24">
        <f t="shared" ref="D24:D29" si="2">AVERAGE(I5:L5)</f>
        <v>18.600000000000001</v>
      </c>
      <c r="H24">
        <f t="shared" ref="H24:H29" si="3">AVERAGE(M5:P5)</f>
        <v>16.174999999999997</v>
      </c>
      <c r="J24">
        <f t="shared" ref="J24:K30" si="4">C24-$H24</f>
        <v>1.7749999999999986</v>
      </c>
      <c r="K24">
        <f t="shared" si="4"/>
        <v>2.4250000000000043</v>
      </c>
      <c r="P24">
        <f t="shared" ref="P24:P30" si="5">1/2^J24</f>
        <v>0.29219431214031166</v>
      </c>
      <c r="Q24">
        <f t="shared" si="0"/>
        <v>0.18620968289033726</v>
      </c>
      <c r="V24">
        <v>0.27404790292105541</v>
      </c>
      <c r="W24">
        <v>0.32533546386048318</v>
      </c>
      <c r="AA24">
        <v>0.14408579334985824</v>
      </c>
      <c r="AB24">
        <v>0.15177436054938098</v>
      </c>
    </row>
    <row r="25" spans="1:32" x14ac:dyDescent="0.35">
      <c r="B25" t="s">
        <v>329</v>
      </c>
      <c r="C25">
        <f t="shared" si="1"/>
        <v>18.4175</v>
      </c>
      <c r="D25">
        <f t="shared" si="2"/>
        <v>19.340000000000003</v>
      </c>
      <c r="H25">
        <f t="shared" si="3"/>
        <v>16.922499999999999</v>
      </c>
      <c r="J25">
        <f t="shared" si="4"/>
        <v>1.495000000000001</v>
      </c>
      <c r="K25">
        <f t="shared" si="4"/>
        <v>2.417500000000004</v>
      </c>
      <c r="P25">
        <f t="shared" si="5"/>
        <v>0.35478083905009539</v>
      </c>
      <c r="Q25">
        <f t="shared" si="0"/>
        <v>0.18718023383464052</v>
      </c>
      <c r="V25">
        <v>0.29219431214031166</v>
      </c>
      <c r="W25">
        <v>0.30093003283102238</v>
      </c>
      <c r="AA25">
        <v>0.18620968289033726</v>
      </c>
      <c r="AB25">
        <v>0.18880907319535351</v>
      </c>
    </row>
    <row r="26" spans="1:32" x14ac:dyDescent="0.35">
      <c r="B26" t="s">
        <v>330</v>
      </c>
      <c r="C26">
        <f t="shared" si="1"/>
        <v>18.042499999999997</v>
      </c>
      <c r="D26">
        <f t="shared" si="2"/>
        <v>18.7425</v>
      </c>
      <c r="H26">
        <f t="shared" si="3"/>
        <v>16.259999999999998</v>
      </c>
      <c r="J26">
        <f t="shared" si="4"/>
        <v>1.7824999999999989</v>
      </c>
      <c r="K26">
        <f t="shared" si="4"/>
        <v>2.4825000000000017</v>
      </c>
      <c r="P26">
        <f t="shared" si="5"/>
        <v>0.29067925117603077</v>
      </c>
      <c r="Q26">
        <f t="shared" si="0"/>
        <v>0.17893406808032666</v>
      </c>
      <c r="V26">
        <v>0.35478083905009539</v>
      </c>
      <c r="W26">
        <v>0.27867715914723046</v>
      </c>
      <c r="AA26">
        <v>0.18718023383464052</v>
      </c>
      <c r="AB26">
        <v>0.13552835878767699</v>
      </c>
    </row>
    <row r="27" spans="1:32" x14ac:dyDescent="0.35">
      <c r="A27" t="s">
        <v>347</v>
      </c>
      <c r="B27" t="s">
        <v>326</v>
      </c>
      <c r="C27">
        <f t="shared" si="1"/>
        <v>18.172499999999999</v>
      </c>
      <c r="D27">
        <f t="shared" si="2"/>
        <v>19.272499999999997</v>
      </c>
      <c r="H27">
        <f t="shared" si="3"/>
        <v>16.552499999999998</v>
      </c>
      <c r="J27">
        <f t="shared" si="4"/>
        <v>1.620000000000001</v>
      </c>
      <c r="K27">
        <f t="shared" si="4"/>
        <v>2.7199999999999989</v>
      </c>
      <c r="P27">
        <f t="shared" si="5"/>
        <v>0.32533546386048318</v>
      </c>
      <c r="Q27">
        <f t="shared" si="0"/>
        <v>0.15177436054938098</v>
      </c>
      <c r="V27">
        <v>0.29067925117603077</v>
      </c>
      <c r="W27">
        <v>0.26242917090576684</v>
      </c>
      <c r="AA27">
        <v>0.17893406808032666</v>
      </c>
      <c r="AB27">
        <v>0.17075503209429896</v>
      </c>
    </row>
    <row r="28" spans="1:32" x14ac:dyDescent="0.35">
      <c r="B28" t="s">
        <v>328</v>
      </c>
      <c r="C28">
        <f t="shared" si="1"/>
        <v>18.5825</v>
      </c>
      <c r="D28">
        <f t="shared" si="2"/>
        <v>19.254999999999999</v>
      </c>
      <c r="H28">
        <f t="shared" si="3"/>
        <v>16.850000000000001</v>
      </c>
      <c r="J28">
        <f t="shared" si="4"/>
        <v>1.7324999999999982</v>
      </c>
      <c r="K28">
        <f t="shared" si="4"/>
        <v>2.4049999999999976</v>
      </c>
      <c r="P28">
        <f t="shared" si="5"/>
        <v>0.30093003283102238</v>
      </c>
      <c r="Q28">
        <f t="shared" si="0"/>
        <v>0.18880907319535351</v>
      </c>
    </row>
    <row r="29" spans="1:32" x14ac:dyDescent="0.35">
      <c r="B29" t="s">
        <v>329</v>
      </c>
      <c r="C29">
        <f t="shared" si="1"/>
        <v>18.11</v>
      </c>
      <c r="D29">
        <f t="shared" si="2"/>
        <v>19.150000000000002</v>
      </c>
      <c r="H29">
        <f t="shared" si="3"/>
        <v>16.266666666666666</v>
      </c>
      <c r="J29">
        <f t="shared" si="4"/>
        <v>1.8433333333333337</v>
      </c>
      <c r="K29">
        <f t="shared" si="4"/>
        <v>2.8833333333333364</v>
      </c>
      <c r="P29">
        <f t="shared" si="5"/>
        <v>0.27867715914723046</v>
      </c>
      <c r="Q29">
        <f t="shared" si="0"/>
        <v>0.13552835878767699</v>
      </c>
    </row>
    <row r="30" spans="1:32" x14ac:dyDescent="0.35">
      <c r="B30" t="s">
        <v>330</v>
      </c>
      <c r="C30">
        <f t="shared" si="1"/>
        <v>18.439999999999998</v>
      </c>
      <c r="D30">
        <f>AVERAGE(I11:L11)</f>
        <v>19.060000000000002</v>
      </c>
      <c r="H30">
        <f>AVERAGE(M11:P11)</f>
        <v>16.509999999999998</v>
      </c>
      <c r="J30">
        <f t="shared" si="4"/>
        <v>1.9299999999999997</v>
      </c>
      <c r="K30">
        <f t="shared" si="4"/>
        <v>2.5500000000000043</v>
      </c>
      <c r="P30">
        <f t="shared" si="5"/>
        <v>0.26242917090576684</v>
      </c>
      <c r="Q30">
        <f t="shared" si="0"/>
        <v>0.17075503209429896</v>
      </c>
      <c r="V30">
        <f>AVERAGE(V24:V27)</f>
        <v>0.30292557632187334</v>
      </c>
      <c r="W30">
        <f t="shared" ref="W30:AB30" si="6">AVERAGE(W24:W27)</f>
        <v>0.2918429566861257</v>
      </c>
      <c r="AA30">
        <f>AVERAGE(AA24:AA27)</f>
        <v>0.17410244453879067</v>
      </c>
      <c r="AB30">
        <f t="shared" si="6"/>
        <v>0.1617167061566776</v>
      </c>
    </row>
    <row r="32" spans="1:32" x14ac:dyDescent="0.35">
      <c r="V32">
        <f>V24/$V$30</f>
        <v>0.90467073215985572</v>
      </c>
      <c r="W32">
        <f>W24/$V$30</f>
        <v>1.0739781956040524</v>
      </c>
      <c r="AA32">
        <f>AA24/$AA$30</f>
        <v>0.82759201762819246</v>
      </c>
      <c r="AB32">
        <f>AB24/$AA$30</f>
        <v>0.87175318503678501</v>
      </c>
    </row>
    <row r="33" spans="4:28" x14ac:dyDescent="0.35">
      <c r="V33">
        <f t="shared" ref="V33:W35" si="7">V25/$V$30</f>
        <v>0.96457458524347517</v>
      </c>
      <c r="W33">
        <f t="shared" si="7"/>
        <v>0.99341242982820777</v>
      </c>
      <c r="AA33">
        <f t="shared" ref="AA33:AB35" si="8">AA25/$AA$30</f>
        <v>1.0695408865947833</v>
      </c>
      <c r="AB33">
        <f t="shared" si="8"/>
        <v>1.0844711209858178</v>
      </c>
    </row>
    <row r="34" spans="4:28" x14ac:dyDescent="0.35">
      <c r="V34">
        <f t="shared" si="7"/>
        <v>1.1711815270200998</v>
      </c>
      <c r="W34">
        <f t="shared" si="7"/>
        <v>0.91995255907715845</v>
      </c>
      <c r="AA34">
        <f t="shared" si="8"/>
        <v>1.0751154834757997</v>
      </c>
      <c r="AB34">
        <f>AB26/$AA$30</f>
        <v>0.77844029787577607</v>
      </c>
    </row>
    <row r="35" spans="4:28" x14ac:dyDescent="0.35">
      <c r="V35">
        <f t="shared" si="7"/>
        <v>0.95957315557656897</v>
      </c>
      <c r="W35">
        <f t="shared" si="7"/>
        <v>0.8663156610682583</v>
      </c>
      <c r="AA35">
        <f t="shared" si="8"/>
        <v>1.0277516123012247</v>
      </c>
      <c r="AB35">
        <f t="shared" si="8"/>
        <v>0.98077331738012496</v>
      </c>
    </row>
    <row r="38" spans="4:28" x14ac:dyDescent="0.35">
      <c r="V38">
        <f>AVERAGE(V32:V35)</f>
        <v>1</v>
      </c>
      <c r="W38">
        <f t="shared" ref="W38:AB38" si="9">AVERAGE(W32:W35)</f>
        <v>0.96341471139441914</v>
      </c>
      <c r="AA38">
        <f>AVERAGE(AA32:AA35)</f>
        <v>1</v>
      </c>
      <c r="AB38">
        <f t="shared" si="9"/>
        <v>0.92885948031962595</v>
      </c>
    </row>
    <row r="39" spans="4:28" x14ac:dyDescent="0.35">
      <c r="D39" s="17"/>
    </row>
    <row r="40" spans="4:28" x14ac:dyDescent="0.35">
      <c r="D40" s="17"/>
    </row>
    <row r="41" spans="4:28" x14ac:dyDescent="0.35">
      <c r="D41" s="17"/>
    </row>
  </sheetData>
  <conditionalFormatting sqref="C4:Z15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7" workbookViewId="0">
      <selection activeCell="Q10" sqref="Q10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40"/>
  <sheetViews>
    <sheetView workbookViewId="0">
      <selection activeCell="F13" sqref="F13"/>
    </sheetView>
  </sheetViews>
  <sheetFormatPr defaultColWidth="10.90625" defaultRowHeight="14.5" x14ac:dyDescent="0.35"/>
  <sheetData>
    <row r="1" spans="1:35" x14ac:dyDescent="0.35">
      <c r="A1" t="s">
        <v>359</v>
      </c>
      <c r="B1" t="s">
        <v>169</v>
      </c>
      <c r="J1" t="s">
        <v>359</v>
      </c>
      <c r="K1" t="s">
        <v>280</v>
      </c>
      <c r="S1" t="s">
        <v>359</v>
      </c>
      <c r="T1" t="s">
        <v>281</v>
      </c>
      <c r="AB1" t="s">
        <v>359</v>
      </c>
      <c r="AC1" t="s">
        <v>282</v>
      </c>
    </row>
    <row r="2" spans="1:35" x14ac:dyDescent="0.35">
      <c r="A2" t="s">
        <v>360</v>
      </c>
      <c r="B2" t="s">
        <v>361</v>
      </c>
      <c r="J2" t="s">
        <v>360</v>
      </c>
      <c r="K2" t="s">
        <v>361</v>
      </c>
      <c r="S2" t="s">
        <v>360</v>
      </c>
      <c r="T2" t="s">
        <v>361</v>
      </c>
      <c r="AB2" t="s">
        <v>360</v>
      </c>
      <c r="AC2" t="s">
        <v>361</v>
      </c>
    </row>
    <row r="3" spans="1:35" x14ac:dyDescent="0.35">
      <c r="B3" t="s">
        <v>362</v>
      </c>
      <c r="C3" t="s">
        <v>363</v>
      </c>
      <c r="D3" t="s">
        <v>364</v>
      </c>
      <c r="E3" t="s">
        <v>365</v>
      </c>
      <c r="F3" t="s">
        <v>366</v>
      </c>
      <c r="G3" t="s">
        <v>367</v>
      </c>
      <c r="H3" t="s">
        <v>368</v>
      </c>
      <c r="K3" t="s">
        <v>362</v>
      </c>
      <c r="L3" t="s">
        <v>363</v>
      </c>
      <c r="M3" t="s">
        <v>364</v>
      </c>
      <c r="N3" t="s">
        <v>365</v>
      </c>
      <c r="O3" t="s">
        <v>366</v>
      </c>
      <c r="P3" t="s">
        <v>367</v>
      </c>
      <c r="Q3" t="s">
        <v>368</v>
      </c>
      <c r="T3" t="s">
        <v>362</v>
      </c>
      <c r="U3" t="s">
        <v>363</v>
      </c>
      <c r="V3" t="s">
        <v>364</v>
      </c>
      <c r="W3" t="s">
        <v>365</v>
      </c>
      <c r="X3" t="s">
        <v>366</v>
      </c>
      <c r="Y3" t="s">
        <v>367</v>
      </c>
      <c r="Z3" t="s">
        <v>368</v>
      </c>
      <c r="AC3" t="s">
        <v>362</v>
      </c>
      <c r="AD3" t="s">
        <v>363</v>
      </c>
      <c r="AE3" t="s">
        <v>364</v>
      </c>
      <c r="AF3" t="s">
        <v>365</v>
      </c>
      <c r="AG3" t="s">
        <v>366</v>
      </c>
      <c r="AH3" t="s">
        <v>367</v>
      </c>
      <c r="AI3" t="s">
        <v>368</v>
      </c>
    </row>
    <row r="4" spans="1:35" x14ac:dyDescent="0.35">
      <c r="A4" t="s">
        <v>369</v>
      </c>
      <c r="B4">
        <v>32</v>
      </c>
      <c r="C4">
        <v>12</v>
      </c>
      <c r="D4">
        <v>10</v>
      </c>
      <c r="E4">
        <v>6</v>
      </c>
      <c r="F4">
        <v>8</v>
      </c>
      <c r="G4">
        <v>0</v>
      </c>
      <c r="J4" t="s">
        <v>369</v>
      </c>
      <c r="K4">
        <v>47</v>
      </c>
      <c r="L4">
        <v>150</v>
      </c>
      <c r="M4">
        <v>62</v>
      </c>
      <c r="N4">
        <v>2</v>
      </c>
      <c r="O4">
        <v>1</v>
      </c>
      <c r="P4">
        <v>0</v>
      </c>
      <c r="S4" t="s">
        <v>369</v>
      </c>
      <c r="T4">
        <v>60</v>
      </c>
      <c r="U4">
        <v>188</v>
      </c>
      <c r="V4">
        <v>72</v>
      </c>
      <c r="W4">
        <v>4</v>
      </c>
      <c r="X4">
        <v>1</v>
      </c>
      <c r="Y4">
        <v>0</v>
      </c>
      <c r="AB4" t="s">
        <v>369</v>
      </c>
      <c r="AC4">
        <v>64</v>
      </c>
      <c r="AD4">
        <v>151</v>
      </c>
      <c r="AE4">
        <v>86</v>
      </c>
      <c r="AF4">
        <v>5</v>
      </c>
      <c r="AG4">
        <v>2</v>
      </c>
      <c r="AH4">
        <v>1</v>
      </c>
    </row>
    <row r="5" spans="1:35" x14ac:dyDescent="0.35">
      <c r="A5" t="s">
        <v>370</v>
      </c>
      <c r="B5">
        <v>76</v>
      </c>
      <c r="C5">
        <v>157</v>
      </c>
      <c r="D5">
        <v>35</v>
      </c>
      <c r="E5">
        <v>12</v>
      </c>
      <c r="F5">
        <v>3</v>
      </c>
      <c r="G5">
        <v>1</v>
      </c>
      <c r="J5" t="s">
        <v>370</v>
      </c>
      <c r="K5">
        <v>47</v>
      </c>
      <c r="L5">
        <v>177</v>
      </c>
      <c r="M5">
        <v>42</v>
      </c>
      <c r="N5">
        <v>12</v>
      </c>
      <c r="O5">
        <v>2</v>
      </c>
      <c r="P5">
        <v>0</v>
      </c>
      <c r="S5" t="s">
        <v>370</v>
      </c>
      <c r="T5">
        <v>62</v>
      </c>
      <c r="U5">
        <v>202</v>
      </c>
      <c r="V5">
        <v>32</v>
      </c>
      <c r="W5">
        <v>1</v>
      </c>
      <c r="X5">
        <v>1</v>
      </c>
      <c r="Y5">
        <v>0</v>
      </c>
      <c r="AB5" t="s">
        <v>370</v>
      </c>
      <c r="AC5">
        <v>51</v>
      </c>
      <c r="AD5">
        <v>201</v>
      </c>
      <c r="AE5">
        <v>62</v>
      </c>
      <c r="AF5">
        <v>2</v>
      </c>
      <c r="AG5">
        <v>0</v>
      </c>
      <c r="AH5">
        <v>0</v>
      </c>
    </row>
    <row r="6" spans="1:35" x14ac:dyDescent="0.35">
      <c r="A6" t="s">
        <v>371</v>
      </c>
      <c r="B6">
        <v>65</v>
      </c>
      <c r="C6">
        <v>160</v>
      </c>
      <c r="D6">
        <v>70</v>
      </c>
      <c r="E6">
        <v>3</v>
      </c>
      <c r="F6">
        <v>0</v>
      </c>
      <c r="G6">
        <v>0</v>
      </c>
      <c r="J6" t="s">
        <v>371</v>
      </c>
      <c r="K6">
        <v>54</v>
      </c>
      <c r="L6">
        <v>175</v>
      </c>
      <c r="M6">
        <v>32</v>
      </c>
      <c r="N6">
        <v>1</v>
      </c>
      <c r="O6">
        <v>0</v>
      </c>
      <c r="P6">
        <v>0</v>
      </c>
      <c r="S6" t="s">
        <v>371</v>
      </c>
      <c r="T6">
        <v>41</v>
      </c>
      <c r="U6">
        <v>190</v>
      </c>
      <c r="V6">
        <v>51</v>
      </c>
      <c r="W6">
        <v>1</v>
      </c>
      <c r="X6">
        <v>1</v>
      </c>
      <c r="Y6">
        <v>0</v>
      </c>
      <c r="AB6" t="s">
        <v>371</v>
      </c>
      <c r="AC6">
        <v>59</v>
      </c>
      <c r="AD6">
        <v>182</v>
      </c>
      <c r="AE6">
        <v>77</v>
      </c>
      <c r="AF6">
        <v>3</v>
      </c>
      <c r="AG6">
        <v>0</v>
      </c>
      <c r="AH6">
        <v>1</v>
      </c>
    </row>
    <row r="7" spans="1:35" x14ac:dyDescent="0.35">
      <c r="A7" t="s">
        <v>372</v>
      </c>
      <c r="B7">
        <v>61</v>
      </c>
      <c r="C7">
        <v>173</v>
      </c>
      <c r="D7">
        <v>48</v>
      </c>
      <c r="E7">
        <v>0</v>
      </c>
      <c r="F7">
        <v>0</v>
      </c>
      <c r="G7">
        <v>0</v>
      </c>
      <c r="J7" t="s">
        <v>372</v>
      </c>
      <c r="K7">
        <v>56</v>
      </c>
      <c r="L7">
        <v>174</v>
      </c>
      <c r="M7">
        <v>66</v>
      </c>
      <c r="N7">
        <v>3</v>
      </c>
      <c r="O7">
        <v>0</v>
      </c>
      <c r="P7">
        <v>0</v>
      </c>
      <c r="S7" t="s">
        <v>372</v>
      </c>
      <c r="T7">
        <v>37</v>
      </c>
      <c r="U7">
        <v>178</v>
      </c>
      <c r="V7">
        <v>44</v>
      </c>
      <c r="W7">
        <v>2</v>
      </c>
      <c r="X7">
        <v>0</v>
      </c>
      <c r="Y7">
        <v>0</v>
      </c>
      <c r="AB7" t="s">
        <v>372</v>
      </c>
      <c r="AC7">
        <v>44</v>
      </c>
      <c r="AD7">
        <v>162</v>
      </c>
      <c r="AE7">
        <v>106</v>
      </c>
      <c r="AF7">
        <v>9</v>
      </c>
      <c r="AG7">
        <v>1</v>
      </c>
      <c r="AH7">
        <v>0</v>
      </c>
    </row>
    <row r="8" spans="1:35" x14ac:dyDescent="0.35">
      <c r="A8" t="s">
        <v>373</v>
      </c>
      <c r="B8">
        <v>75</v>
      </c>
      <c r="C8">
        <v>158</v>
      </c>
      <c r="D8">
        <v>125</v>
      </c>
      <c r="E8">
        <v>2</v>
      </c>
      <c r="F8">
        <v>0</v>
      </c>
      <c r="G8">
        <v>0</v>
      </c>
      <c r="J8" t="s">
        <v>373</v>
      </c>
      <c r="K8">
        <v>58</v>
      </c>
      <c r="L8">
        <v>175</v>
      </c>
      <c r="M8">
        <v>47</v>
      </c>
      <c r="N8">
        <v>0</v>
      </c>
      <c r="O8">
        <v>2</v>
      </c>
      <c r="P8">
        <v>1</v>
      </c>
      <c r="S8" t="s">
        <v>373</v>
      </c>
      <c r="T8">
        <v>56</v>
      </c>
      <c r="U8">
        <v>174</v>
      </c>
      <c r="V8">
        <v>39</v>
      </c>
      <c r="W8">
        <v>2</v>
      </c>
      <c r="X8">
        <v>0</v>
      </c>
      <c r="Y8">
        <v>0</v>
      </c>
      <c r="AB8" t="s">
        <v>373</v>
      </c>
      <c r="AC8">
        <v>60</v>
      </c>
      <c r="AD8">
        <v>189</v>
      </c>
      <c r="AE8">
        <v>70</v>
      </c>
      <c r="AF8">
        <v>1</v>
      </c>
      <c r="AG8">
        <v>0</v>
      </c>
      <c r="AH8">
        <v>0</v>
      </c>
    </row>
    <row r="9" spans="1:35" x14ac:dyDescent="0.35">
      <c r="A9" t="s">
        <v>374</v>
      </c>
      <c r="B9">
        <v>66</v>
      </c>
      <c r="C9">
        <v>161</v>
      </c>
      <c r="D9">
        <v>77</v>
      </c>
      <c r="E9">
        <v>0</v>
      </c>
      <c r="F9">
        <v>0</v>
      </c>
      <c r="G9">
        <v>0</v>
      </c>
      <c r="J9" t="s">
        <v>374</v>
      </c>
      <c r="K9">
        <v>50</v>
      </c>
      <c r="L9">
        <v>2</v>
      </c>
      <c r="M9">
        <v>4</v>
      </c>
      <c r="N9">
        <v>0</v>
      </c>
      <c r="O9">
        <v>0</v>
      </c>
      <c r="P9">
        <v>0</v>
      </c>
      <c r="Q9" t="s">
        <v>375</v>
      </c>
      <c r="S9" t="s">
        <v>374</v>
      </c>
      <c r="T9">
        <v>56</v>
      </c>
      <c r="U9">
        <v>174</v>
      </c>
      <c r="V9">
        <v>50</v>
      </c>
      <c r="W9">
        <v>2</v>
      </c>
      <c r="X9">
        <v>0</v>
      </c>
      <c r="Y9">
        <v>0</v>
      </c>
      <c r="AB9" t="s">
        <v>374</v>
      </c>
      <c r="AC9">
        <v>41</v>
      </c>
      <c r="AD9">
        <v>137</v>
      </c>
      <c r="AE9">
        <v>98</v>
      </c>
      <c r="AF9">
        <v>7</v>
      </c>
      <c r="AG9">
        <v>1</v>
      </c>
      <c r="AH9">
        <v>0</v>
      </c>
    </row>
    <row r="10" spans="1:35" x14ac:dyDescent="0.35">
      <c r="A10" t="s">
        <v>376</v>
      </c>
      <c r="B10">
        <v>48</v>
      </c>
      <c r="C10">
        <v>164</v>
      </c>
      <c r="D10">
        <v>112</v>
      </c>
      <c r="E10">
        <v>0</v>
      </c>
      <c r="F10">
        <v>0</v>
      </c>
      <c r="G10">
        <v>0</v>
      </c>
      <c r="J10" t="s">
        <v>376</v>
      </c>
      <c r="K10">
        <v>51</v>
      </c>
      <c r="L10">
        <v>156</v>
      </c>
      <c r="M10">
        <v>69</v>
      </c>
      <c r="N10">
        <v>5</v>
      </c>
      <c r="O10">
        <v>8</v>
      </c>
      <c r="P10">
        <v>0</v>
      </c>
      <c r="S10" t="s">
        <v>376</v>
      </c>
      <c r="T10">
        <v>33</v>
      </c>
      <c r="U10">
        <v>191</v>
      </c>
      <c r="V10">
        <v>109</v>
      </c>
      <c r="W10">
        <v>3</v>
      </c>
      <c r="X10">
        <v>0</v>
      </c>
      <c r="Y10">
        <v>0</v>
      </c>
      <c r="AB10" t="s">
        <v>376</v>
      </c>
      <c r="AC10">
        <v>52</v>
      </c>
      <c r="AD10">
        <v>120</v>
      </c>
      <c r="AE10">
        <v>84</v>
      </c>
      <c r="AF10">
        <v>2</v>
      </c>
      <c r="AG10">
        <v>0</v>
      </c>
      <c r="AH10">
        <v>1</v>
      </c>
    </row>
    <row r="11" spans="1:35" x14ac:dyDescent="0.35">
      <c r="A11" t="s">
        <v>377</v>
      </c>
      <c r="B11">
        <v>60</v>
      </c>
      <c r="C11">
        <v>149</v>
      </c>
      <c r="D11">
        <v>62</v>
      </c>
      <c r="E11">
        <v>2</v>
      </c>
      <c r="F11">
        <v>0</v>
      </c>
      <c r="G11">
        <v>0</v>
      </c>
      <c r="J11" t="s">
        <v>377</v>
      </c>
      <c r="K11">
        <v>50</v>
      </c>
      <c r="L11">
        <v>148</v>
      </c>
      <c r="M11">
        <v>120</v>
      </c>
      <c r="N11">
        <v>2</v>
      </c>
      <c r="O11">
        <v>0</v>
      </c>
      <c r="P11">
        <v>0</v>
      </c>
      <c r="S11" t="s">
        <v>377</v>
      </c>
      <c r="T11">
        <v>43</v>
      </c>
      <c r="U11">
        <v>150</v>
      </c>
      <c r="V11">
        <v>105</v>
      </c>
      <c r="W11">
        <v>17</v>
      </c>
      <c r="X11">
        <v>7</v>
      </c>
      <c r="Y11">
        <v>1</v>
      </c>
      <c r="AB11" t="s">
        <v>377</v>
      </c>
      <c r="AC11">
        <v>67</v>
      </c>
      <c r="AD11">
        <v>158</v>
      </c>
      <c r="AE11">
        <v>120</v>
      </c>
      <c r="AF11">
        <v>6</v>
      </c>
      <c r="AG11">
        <v>1</v>
      </c>
      <c r="AH11">
        <v>0</v>
      </c>
    </row>
    <row r="12" spans="1:35" x14ac:dyDescent="0.35">
      <c r="A12" t="s">
        <v>378</v>
      </c>
      <c r="B12">
        <v>50</v>
      </c>
      <c r="C12">
        <v>158</v>
      </c>
      <c r="D12">
        <v>144</v>
      </c>
      <c r="E12">
        <v>1</v>
      </c>
      <c r="F12">
        <v>1</v>
      </c>
      <c r="G12">
        <v>1</v>
      </c>
      <c r="J12" t="s">
        <v>378</v>
      </c>
      <c r="K12">
        <v>32</v>
      </c>
      <c r="L12">
        <v>167</v>
      </c>
      <c r="M12">
        <v>94</v>
      </c>
      <c r="N12">
        <v>18</v>
      </c>
      <c r="O12">
        <v>1</v>
      </c>
      <c r="P12">
        <v>0</v>
      </c>
      <c r="S12" t="s">
        <v>378</v>
      </c>
      <c r="T12">
        <v>52</v>
      </c>
      <c r="U12">
        <v>170</v>
      </c>
      <c r="V12">
        <v>87</v>
      </c>
      <c r="W12">
        <v>1</v>
      </c>
      <c r="X12">
        <v>1</v>
      </c>
      <c r="Y12">
        <v>0</v>
      </c>
      <c r="AB12" t="s">
        <v>378</v>
      </c>
      <c r="AC12">
        <v>58</v>
      </c>
      <c r="AD12">
        <v>149</v>
      </c>
      <c r="AE12">
        <v>74</v>
      </c>
      <c r="AF12">
        <v>2</v>
      </c>
      <c r="AG12">
        <v>0</v>
      </c>
      <c r="AH12">
        <v>1</v>
      </c>
    </row>
    <row r="13" spans="1:35" x14ac:dyDescent="0.35">
      <c r="A13" t="s">
        <v>379</v>
      </c>
      <c r="B13">
        <v>41</v>
      </c>
      <c r="C13">
        <v>135</v>
      </c>
      <c r="D13">
        <v>78</v>
      </c>
      <c r="E13">
        <v>1</v>
      </c>
      <c r="F13">
        <v>1</v>
      </c>
      <c r="G13">
        <v>1</v>
      </c>
      <c r="J13" t="s">
        <v>379</v>
      </c>
      <c r="K13">
        <v>60</v>
      </c>
      <c r="L13">
        <v>166</v>
      </c>
      <c r="M13">
        <v>66</v>
      </c>
      <c r="N13">
        <v>2</v>
      </c>
      <c r="O13">
        <v>1</v>
      </c>
      <c r="P13">
        <v>0</v>
      </c>
      <c r="S13" t="s">
        <v>379</v>
      </c>
      <c r="T13">
        <v>64</v>
      </c>
      <c r="U13">
        <v>179</v>
      </c>
      <c r="V13">
        <v>85</v>
      </c>
      <c r="W13">
        <v>2</v>
      </c>
      <c r="X13">
        <v>0</v>
      </c>
      <c r="Y13">
        <v>0</v>
      </c>
      <c r="AB13" t="s">
        <v>379</v>
      </c>
      <c r="AC13">
        <v>67</v>
      </c>
      <c r="AD13">
        <v>126</v>
      </c>
      <c r="AE13">
        <v>92</v>
      </c>
      <c r="AF13">
        <v>10</v>
      </c>
      <c r="AG13">
        <v>6</v>
      </c>
      <c r="AH13">
        <v>1</v>
      </c>
    </row>
    <row r="14" spans="1:35" x14ac:dyDescent="0.35">
      <c r="A14" t="s">
        <v>380</v>
      </c>
      <c r="B14">
        <v>56</v>
      </c>
      <c r="C14">
        <v>158</v>
      </c>
      <c r="D14">
        <v>68</v>
      </c>
      <c r="E14">
        <v>10</v>
      </c>
      <c r="F14">
        <v>4</v>
      </c>
      <c r="G14">
        <v>2</v>
      </c>
      <c r="J14" t="s">
        <v>380</v>
      </c>
      <c r="K14">
        <v>61</v>
      </c>
      <c r="L14">
        <v>171</v>
      </c>
      <c r="M14">
        <v>67</v>
      </c>
      <c r="N14">
        <v>7</v>
      </c>
      <c r="O14">
        <v>3</v>
      </c>
      <c r="P14">
        <v>0</v>
      </c>
      <c r="S14" t="s">
        <v>380</v>
      </c>
      <c r="T14">
        <v>28</v>
      </c>
      <c r="U14">
        <v>121</v>
      </c>
      <c r="V14">
        <v>73</v>
      </c>
      <c r="W14">
        <v>17</v>
      </c>
      <c r="X14">
        <v>1</v>
      </c>
      <c r="Y14">
        <v>0</v>
      </c>
      <c r="AB14" t="s">
        <v>380</v>
      </c>
      <c r="AC14">
        <v>49</v>
      </c>
      <c r="AD14">
        <v>139</v>
      </c>
      <c r="AE14">
        <v>125</v>
      </c>
      <c r="AF14">
        <v>17</v>
      </c>
      <c r="AG14">
        <v>0</v>
      </c>
      <c r="AH14">
        <v>1</v>
      </c>
    </row>
    <row r="15" spans="1:35" x14ac:dyDescent="0.35">
      <c r="A15" t="s">
        <v>381</v>
      </c>
      <c r="B15">
        <v>67</v>
      </c>
      <c r="C15">
        <v>147</v>
      </c>
      <c r="D15">
        <v>33</v>
      </c>
      <c r="E15">
        <v>1</v>
      </c>
      <c r="F15">
        <v>1</v>
      </c>
      <c r="G15">
        <v>1</v>
      </c>
      <c r="J15" t="s">
        <v>381</v>
      </c>
      <c r="K15">
        <v>64</v>
      </c>
      <c r="L15">
        <v>195</v>
      </c>
      <c r="M15">
        <v>47</v>
      </c>
      <c r="N15">
        <v>2</v>
      </c>
      <c r="O15">
        <v>1</v>
      </c>
      <c r="P15">
        <v>0</v>
      </c>
      <c r="S15" t="s">
        <v>381</v>
      </c>
      <c r="T15">
        <v>51</v>
      </c>
      <c r="U15">
        <v>176</v>
      </c>
      <c r="V15">
        <v>69</v>
      </c>
      <c r="W15">
        <v>4</v>
      </c>
      <c r="X15">
        <v>0</v>
      </c>
      <c r="Y15">
        <v>0</v>
      </c>
      <c r="AB15" t="s">
        <v>381</v>
      </c>
      <c r="AC15">
        <v>50</v>
      </c>
      <c r="AD15">
        <v>162</v>
      </c>
      <c r="AE15">
        <v>57</v>
      </c>
      <c r="AF15">
        <v>4</v>
      </c>
      <c r="AG15">
        <v>0</v>
      </c>
      <c r="AH15">
        <v>0</v>
      </c>
    </row>
    <row r="16" spans="1:35" x14ac:dyDescent="0.35">
      <c r="A16" t="s">
        <v>382</v>
      </c>
      <c r="B16">
        <v>50</v>
      </c>
      <c r="C16">
        <v>145</v>
      </c>
      <c r="D16">
        <v>0</v>
      </c>
      <c r="E16">
        <v>0</v>
      </c>
      <c r="F16">
        <v>0</v>
      </c>
      <c r="G16">
        <v>0</v>
      </c>
      <c r="H16" t="s">
        <v>383</v>
      </c>
      <c r="J16" t="s">
        <v>382</v>
      </c>
      <c r="K16">
        <v>72</v>
      </c>
      <c r="L16">
        <v>160</v>
      </c>
      <c r="M16">
        <v>47</v>
      </c>
      <c r="N16">
        <v>4</v>
      </c>
      <c r="O16">
        <v>0</v>
      </c>
      <c r="P16">
        <v>0</v>
      </c>
      <c r="S16" t="s">
        <v>382</v>
      </c>
      <c r="T16">
        <v>63</v>
      </c>
      <c r="U16">
        <v>170</v>
      </c>
      <c r="V16">
        <v>52</v>
      </c>
      <c r="W16">
        <v>0</v>
      </c>
      <c r="X16">
        <v>1</v>
      </c>
      <c r="Y16">
        <v>1</v>
      </c>
      <c r="AB16" t="s">
        <v>382</v>
      </c>
      <c r="AC16">
        <v>56</v>
      </c>
      <c r="AD16">
        <v>159</v>
      </c>
      <c r="AE16">
        <v>31</v>
      </c>
      <c r="AF16">
        <v>0</v>
      </c>
      <c r="AG16">
        <v>1</v>
      </c>
      <c r="AH16">
        <v>0</v>
      </c>
    </row>
    <row r="17" spans="1:34" x14ac:dyDescent="0.35">
      <c r="A17" t="s">
        <v>384</v>
      </c>
      <c r="B17">
        <v>49</v>
      </c>
      <c r="C17">
        <v>148</v>
      </c>
      <c r="D17">
        <v>130</v>
      </c>
      <c r="E17">
        <v>3</v>
      </c>
      <c r="F17">
        <v>0</v>
      </c>
      <c r="G17">
        <v>0</v>
      </c>
      <c r="J17" t="s">
        <v>384</v>
      </c>
      <c r="K17">
        <v>62</v>
      </c>
      <c r="L17">
        <v>178</v>
      </c>
      <c r="M17">
        <v>63</v>
      </c>
      <c r="N17">
        <v>1</v>
      </c>
      <c r="O17">
        <v>2</v>
      </c>
      <c r="P17">
        <v>0</v>
      </c>
      <c r="S17" t="s">
        <v>384</v>
      </c>
      <c r="T17">
        <v>49</v>
      </c>
      <c r="U17">
        <v>163</v>
      </c>
      <c r="V17">
        <v>32</v>
      </c>
      <c r="W17">
        <v>0</v>
      </c>
      <c r="X17">
        <v>0</v>
      </c>
      <c r="Y17">
        <v>0</v>
      </c>
      <c r="Z17" t="s">
        <v>385</v>
      </c>
      <c r="AB17" t="s">
        <v>384</v>
      </c>
      <c r="AC17">
        <v>53</v>
      </c>
      <c r="AD17">
        <v>129</v>
      </c>
      <c r="AE17">
        <v>93</v>
      </c>
      <c r="AF17">
        <v>10</v>
      </c>
      <c r="AG17">
        <v>5</v>
      </c>
      <c r="AH17">
        <v>0</v>
      </c>
    </row>
    <row r="18" spans="1:34" x14ac:dyDescent="0.35">
      <c r="A18" t="s">
        <v>386</v>
      </c>
      <c r="B18">
        <v>50</v>
      </c>
      <c r="C18">
        <v>117</v>
      </c>
      <c r="D18">
        <v>27</v>
      </c>
      <c r="E18">
        <v>6</v>
      </c>
      <c r="F18">
        <v>0</v>
      </c>
      <c r="G18">
        <v>0</v>
      </c>
      <c r="J18" t="s">
        <v>386</v>
      </c>
      <c r="K18">
        <v>43</v>
      </c>
      <c r="L18">
        <v>148</v>
      </c>
      <c r="M18">
        <v>59</v>
      </c>
      <c r="N18">
        <v>0</v>
      </c>
      <c r="O18">
        <v>0</v>
      </c>
      <c r="P18">
        <v>0</v>
      </c>
      <c r="S18" t="s">
        <v>386</v>
      </c>
      <c r="T18">
        <v>41</v>
      </c>
      <c r="U18">
        <v>150</v>
      </c>
      <c r="V18">
        <v>81</v>
      </c>
      <c r="W18">
        <v>5</v>
      </c>
      <c r="X18">
        <v>3</v>
      </c>
      <c r="Y18">
        <v>0</v>
      </c>
      <c r="AB18" t="s">
        <v>386</v>
      </c>
      <c r="AC18">
        <v>45</v>
      </c>
      <c r="AD18">
        <v>130</v>
      </c>
      <c r="AE18">
        <v>62</v>
      </c>
      <c r="AF18">
        <v>4</v>
      </c>
      <c r="AG18">
        <v>0</v>
      </c>
      <c r="AH18">
        <v>0</v>
      </c>
    </row>
    <row r="23" spans="1:34" x14ac:dyDescent="0.35">
      <c r="A23" t="s">
        <v>359</v>
      </c>
      <c r="B23" t="s">
        <v>387</v>
      </c>
      <c r="J23" t="s">
        <v>359</v>
      </c>
      <c r="K23" t="s">
        <v>388</v>
      </c>
      <c r="S23" t="s">
        <v>359</v>
      </c>
      <c r="T23" t="s">
        <v>389</v>
      </c>
    </row>
    <row r="24" spans="1:34" x14ac:dyDescent="0.35">
      <c r="A24" t="s">
        <v>360</v>
      </c>
      <c r="B24" t="s">
        <v>361</v>
      </c>
      <c r="J24" t="s">
        <v>360</v>
      </c>
      <c r="K24" t="s">
        <v>361</v>
      </c>
      <c r="S24" t="s">
        <v>360</v>
      </c>
      <c r="T24" t="s">
        <v>361</v>
      </c>
    </row>
    <row r="25" spans="1:34" x14ac:dyDescent="0.35">
      <c r="B25" t="s">
        <v>362</v>
      </c>
      <c r="C25" t="s">
        <v>363</v>
      </c>
      <c r="D25" t="s">
        <v>364</v>
      </c>
      <c r="E25" t="s">
        <v>365</v>
      </c>
      <c r="F25" t="s">
        <v>366</v>
      </c>
      <c r="G25" t="s">
        <v>367</v>
      </c>
      <c r="H25" t="s">
        <v>368</v>
      </c>
      <c r="K25" t="s">
        <v>362</v>
      </c>
      <c r="L25" t="s">
        <v>363</v>
      </c>
      <c r="M25" t="s">
        <v>364</v>
      </c>
      <c r="N25" t="s">
        <v>365</v>
      </c>
      <c r="O25" t="s">
        <v>366</v>
      </c>
      <c r="P25" t="s">
        <v>367</v>
      </c>
      <c r="Q25" t="s">
        <v>368</v>
      </c>
      <c r="T25" t="s">
        <v>362</v>
      </c>
      <c r="U25" t="s">
        <v>363</v>
      </c>
      <c r="V25" t="s">
        <v>364</v>
      </c>
      <c r="W25" t="s">
        <v>365</v>
      </c>
      <c r="X25" t="s">
        <v>366</v>
      </c>
      <c r="Y25" t="s">
        <v>367</v>
      </c>
      <c r="Z25" t="s">
        <v>368</v>
      </c>
    </row>
    <row r="26" spans="1:34" x14ac:dyDescent="0.35">
      <c r="A26" t="s">
        <v>369</v>
      </c>
      <c r="B26">
        <v>38</v>
      </c>
      <c r="C26">
        <v>92</v>
      </c>
      <c r="D26">
        <v>74</v>
      </c>
      <c r="E26">
        <v>15</v>
      </c>
      <c r="F26">
        <v>6</v>
      </c>
      <c r="G26">
        <v>0</v>
      </c>
      <c r="H26">
        <v>2</v>
      </c>
      <c r="J26" t="s">
        <v>369</v>
      </c>
      <c r="K26">
        <v>33</v>
      </c>
      <c r="L26">
        <v>107</v>
      </c>
      <c r="M26">
        <v>109</v>
      </c>
      <c r="N26">
        <v>26</v>
      </c>
      <c r="O26">
        <v>8</v>
      </c>
      <c r="P26">
        <v>2</v>
      </c>
      <c r="Q26">
        <v>0</v>
      </c>
      <c r="S26" t="s">
        <v>369</v>
      </c>
      <c r="T26">
        <v>52</v>
      </c>
      <c r="U26">
        <v>164</v>
      </c>
      <c r="V26">
        <v>86</v>
      </c>
      <c r="W26">
        <v>4</v>
      </c>
      <c r="X26">
        <v>6</v>
      </c>
      <c r="Y26">
        <v>0</v>
      </c>
      <c r="Z26">
        <v>3</v>
      </c>
    </row>
    <row r="27" spans="1:34" x14ac:dyDescent="0.35">
      <c r="A27" t="s">
        <v>370</v>
      </c>
      <c r="B27">
        <v>37</v>
      </c>
      <c r="C27">
        <v>96</v>
      </c>
      <c r="D27">
        <v>103</v>
      </c>
      <c r="E27">
        <v>33</v>
      </c>
      <c r="F27">
        <v>11</v>
      </c>
      <c r="G27">
        <v>1</v>
      </c>
      <c r="H27">
        <v>1</v>
      </c>
      <c r="J27" t="s">
        <v>370</v>
      </c>
      <c r="K27">
        <v>59</v>
      </c>
      <c r="L27">
        <v>128</v>
      </c>
      <c r="M27">
        <v>86</v>
      </c>
      <c r="N27">
        <v>14</v>
      </c>
      <c r="O27">
        <v>1</v>
      </c>
      <c r="P27">
        <v>0</v>
      </c>
      <c r="Q27">
        <v>0</v>
      </c>
      <c r="S27" t="s">
        <v>370</v>
      </c>
      <c r="T27">
        <v>16</v>
      </c>
      <c r="U27">
        <v>80</v>
      </c>
      <c r="V27">
        <v>29</v>
      </c>
      <c r="W27">
        <v>0</v>
      </c>
      <c r="X27">
        <v>0</v>
      </c>
      <c r="Y27">
        <v>0</v>
      </c>
      <c r="Z27">
        <v>0</v>
      </c>
    </row>
    <row r="28" spans="1:34" x14ac:dyDescent="0.35">
      <c r="A28" t="s">
        <v>371</v>
      </c>
      <c r="B28">
        <v>56</v>
      </c>
      <c r="C28">
        <v>98</v>
      </c>
      <c r="D28">
        <v>67</v>
      </c>
      <c r="E28">
        <v>15</v>
      </c>
      <c r="F28">
        <v>4</v>
      </c>
      <c r="G28">
        <v>0</v>
      </c>
      <c r="H28">
        <v>0</v>
      </c>
      <c r="J28" t="s">
        <v>371</v>
      </c>
      <c r="K28">
        <v>43</v>
      </c>
      <c r="L28">
        <v>120</v>
      </c>
      <c r="M28">
        <v>113</v>
      </c>
      <c r="N28">
        <v>45</v>
      </c>
      <c r="O28">
        <v>11</v>
      </c>
      <c r="P28">
        <v>0</v>
      </c>
      <c r="Q28">
        <v>1</v>
      </c>
      <c r="S28" t="s">
        <v>371</v>
      </c>
      <c r="T28">
        <v>28</v>
      </c>
      <c r="U28">
        <v>134</v>
      </c>
      <c r="V28">
        <v>109</v>
      </c>
      <c r="W28">
        <v>7</v>
      </c>
      <c r="X28">
        <v>1</v>
      </c>
      <c r="Y28">
        <v>1</v>
      </c>
      <c r="Z28">
        <v>0</v>
      </c>
    </row>
    <row r="29" spans="1:34" x14ac:dyDescent="0.35">
      <c r="A29" t="s">
        <v>372</v>
      </c>
      <c r="B29">
        <v>46</v>
      </c>
      <c r="C29">
        <v>97</v>
      </c>
      <c r="D29">
        <v>103</v>
      </c>
      <c r="E29">
        <v>33</v>
      </c>
      <c r="F29">
        <v>17</v>
      </c>
      <c r="G29">
        <v>2</v>
      </c>
      <c r="H29">
        <v>0</v>
      </c>
      <c r="J29" t="s">
        <v>372</v>
      </c>
      <c r="K29">
        <v>39</v>
      </c>
      <c r="L29">
        <v>125</v>
      </c>
      <c r="M29">
        <v>89</v>
      </c>
      <c r="N29">
        <v>29</v>
      </c>
      <c r="O29">
        <v>1</v>
      </c>
      <c r="P29">
        <v>0</v>
      </c>
      <c r="Q29">
        <v>0</v>
      </c>
      <c r="S29" t="s">
        <v>372</v>
      </c>
      <c r="T29">
        <v>52</v>
      </c>
      <c r="U29">
        <v>175</v>
      </c>
      <c r="V29">
        <v>79</v>
      </c>
      <c r="W29">
        <v>4</v>
      </c>
      <c r="X29">
        <v>0</v>
      </c>
      <c r="Y29">
        <v>0</v>
      </c>
      <c r="Z29">
        <v>0</v>
      </c>
    </row>
    <row r="30" spans="1:34" x14ac:dyDescent="0.35">
      <c r="A30" t="s">
        <v>373</v>
      </c>
      <c r="B30">
        <v>25</v>
      </c>
      <c r="C30">
        <v>89</v>
      </c>
      <c r="D30">
        <v>88</v>
      </c>
      <c r="E30">
        <v>49</v>
      </c>
      <c r="F30">
        <v>25</v>
      </c>
      <c r="G30">
        <v>5</v>
      </c>
      <c r="H30">
        <v>0</v>
      </c>
      <c r="J30" t="s">
        <v>373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S30" t="s">
        <v>373</v>
      </c>
      <c r="T30">
        <v>62</v>
      </c>
      <c r="U30">
        <v>154</v>
      </c>
      <c r="V30">
        <v>135</v>
      </c>
      <c r="W30">
        <v>1</v>
      </c>
      <c r="X30">
        <v>0</v>
      </c>
      <c r="Y30">
        <v>0</v>
      </c>
      <c r="Z30">
        <v>0</v>
      </c>
    </row>
    <row r="31" spans="1:34" x14ac:dyDescent="0.35">
      <c r="A31" t="s">
        <v>374</v>
      </c>
      <c r="B31">
        <v>24</v>
      </c>
      <c r="C31">
        <v>83</v>
      </c>
      <c r="D31">
        <v>98</v>
      </c>
      <c r="E31">
        <v>18</v>
      </c>
      <c r="F31">
        <v>8</v>
      </c>
      <c r="G31">
        <v>1</v>
      </c>
      <c r="H31">
        <v>0</v>
      </c>
      <c r="J31" t="s">
        <v>374</v>
      </c>
      <c r="K31">
        <v>56</v>
      </c>
      <c r="L31">
        <v>133</v>
      </c>
      <c r="M31">
        <v>75</v>
      </c>
      <c r="N31">
        <v>8</v>
      </c>
      <c r="O31">
        <v>0</v>
      </c>
      <c r="P31">
        <v>0</v>
      </c>
      <c r="Q31">
        <v>0</v>
      </c>
      <c r="S31" t="s">
        <v>374</v>
      </c>
      <c r="T31">
        <v>50</v>
      </c>
      <c r="U31">
        <v>161</v>
      </c>
      <c r="V31">
        <v>122</v>
      </c>
      <c r="W31">
        <v>5</v>
      </c>
      <c r="X31">
        <v>1</v>
      </c>
      <c r="Y31">
        <v>0</v>
      </c>
      <c r="Z31">
        <v>0</v>
      </c>
    </row>
    <row r="32" spans="1:34" x14ac:dyDescent="0.35">
      <c r="A32" t="s">
        <v>376</v>
      </c>
      <c r="B32">
        <v>38</v>
      </c>
      <c r="C32">
        <v>92</v>
      </c>
      <c r="D32">
        <v>87</v>
      </c>
      <c r="E32">
        <v>18</v>
      </c>
      <c r="F32">
        <v>10</v>
      </c>
      <c r="G32">
        <v>1</v>
      </c>
      <c r="H32">
        <v>0</v>
      </c>
      <c r="J32" t="s">
        <v>376</v>
      </c>
      <c r="K32">
        <v>49</v>
      </c>
      <c r="L32">
        <v>118</v>
      </c>
      <c r="M32">
        <v>108</v>
      </c>
      <c r="N32">
        <v>22</v>
      </c>
      <c r="O32">
        <v>4</v>
      </c>
      <c r="P32">
        <v>0</v>
      </c>
      <c r="Q32">
        <v>0</v>
      </c>
      <c r="S32" t="s">
        <v>376</v>
      </c>
      <c r="T32">
        <v>31</v>
      </c>
      <c r="U32">
        <v>141</v>
      </c>
      <c r="V32">
        <v>96</v>
      </c>
      <c r="W32">
        <v>14</v>
      </c>
      <c r="X32">
        <v>2</v>
      </c>
      <c r="Y32">
        <v>0</v>
      </c>
      <c r="Z32">
        <v>0</v>
      </c>
    </row>
    <row r="33" spans="1:26" x14ac:dyDescent="0.35">
      <c r="A33" t="s">
        <v>377</v>
      </c>
      <c r="B33">
        <v>50</v>
      </c>
      <c r="C33">
        <v>123</v>
      </c>
      <c r="D33">
        <v>68</v>
      </c>
      <c r="E33">
        <v>11</v>
      </c>
      <c r="F33">
        <v>5</v>
      </c>
      <c r="G33">
        <v>0</v>
      </c>
      <c r="H33">
        <v>0</v>
      </c>
      <c r="J33" t="s">
        <v>377</v>
      </c>
      <c r="K33">
        <v>30</v>
      </c>
      <c r="L33">
        <v>126</v>
      </c>
      <c r="M33">
        <v>67</v>
      </c>
      <c r="N33">
        <v>11</v>
      </c>
      <c r="O33">
        <v>0</v>
      </c>
      <c r="P33">
        <v>0</v>
      </c>
      <c r="Q33">
        <v>0</v>
      </c>
      <c r="S33" t="s">
        <v>377</v>
      </c>
      <c r="T33">
        <v>59</v>
      </c>
      <c r="U33">
        <v>166</v>
      </c>
      <c r="V33">
        <v>66</v>
      </c>
      <c r="W33">
        <v>2</v>
      </c>
      <c r="X33">
        <v>0</v>
      </c>
      <c r="Y33">
        <v>0</v>
      </c>
      <c r="Z33">
        <v>0</v>
      </c>
    </row>
    <row r="34" spans="1:26" x14ac:dyDescent="0.35">
      <c r="A34" t="s">
        <v>378</v>
      </c>
      <c r="B34">
        <v>24</v>
      </c>
      <c r="C34">
        <v>102</v>
      </c>
      <c r="D34">
        <v>94</v>
      </c>
      <c r="E34">
        <v>23</v>
      </c>
      <c r="F34">
        <v>15</v>
      </c>
      <c r="G34">
        <v>0</v>
      </c>
      <c r="H34">
        <v>0</v>
      </c>
      <c r="J34" t="s">
        <v>378</v>
      </c>
      <c r="K34">
        <v>52</v>
      </c>
      <c r="L34">
        <v>120</v>
      </c>
      <c r="M34">
        <v>76</v>
      </c>
      <c r="N34">
        <v>15</v>
      </c>
      <c r="O34">
        <v>3</v>
      </c>
      <c r="P34">
        <v>0</v>
      </c>
      <c r="Q34">
        <v>0</v>
      </c>
      <c r="S34" t="s">
        <v>378</v>
      </c>
      <c r="T34">
        <v>53</v>
      </c>
      <c r="U34">
        <v>150</v>
      </c>
      <c r="V34">
        <v>138</v>
      </c>
      <c r="W34">
        <v>4</v>
      </c>
      <c r="X34">
        <v>4</v>
      </c>
      <c r="Y34">
        <v>3</v>
      </c>
      <c r="Z34">
        <v>1</v>
      </c>
    </row>
    <row r="35" spans="1:26" x14ac:dyDescent="0.35">
      <c r="A35" t="s">
        <v>379</v>
      </c>
      <c r="B35">
        <v>46</v>
      </c>
      <c r="C35">
        <v>96</v>
      </c>
      <c r="D35">
        <v>105</v>
      </c>
      <c r="E35">
        <v>38</v>
      </c>
      <c r="F35">
        <v>21</v>
      </c>
      <c r="G35">
        <v>3</v>
      </c>
      <c r="H35">
        <v>0</v>
      </c>
      <c r="J35" t="s">
        <v>379</v>
      </c>
      <c r="K35">
        <v>61</v>
      </c>
      <c r="L35">
        <v>147</v>
      </c>
      <c r="M35">
        <v>37</v>
      </c>
      <c r="N35">
        <v>1</v>
      </c>
      <c r="O35">
        <v>1</v>
      </c>
      <c r="P35">
        <v>0</v>
      </c>
      <c r="Q35">
        <v>0</v>
      </c>
      <c r="S35" t="s">
        <v>379</v>
      </c>
      <c r="T35">
        <v>49</v>
      </c>
      <c r="U35">
        <v>145</v>
      </c>
      <c r="V35">
        <v>101</v>
      </c>
      <c r="W35">
        <v>4</v>
      </c>
      <c r="X35">
        <v>1</v>
      </c>
      <c r="Y35">
        <v>0</v>
      </c>
      <c r="Z35">
        <v>0</v>
      </c>
    </row>
    <row r="36" spans="1:26" x14ac:dyDescent="0.35">
      <c r="A36" t="s">
        <v>380</v>
      </c>
      <c r="B36">
        <v>46</v>
      </c>
      <c r="C36">
        <v>93</v>
      </c>
      <c r="D36">
        <v>79</v>
      </c>
      <c r="E36">
        <v>23</v>
      </c>
      <c r="F36">
        <v>7</v>
      </c>
      <c r="G36">
        <v>3</v>
      </c>
      <c r="H36">
        <v>6</v>
      </c>
      <c r="J36" t="s">
        <v>380</v>
      </c>
      <c r="K36">
        <v>49</v>
      </c>
      <c r="L36">
        <v>117</v>
      </c>
      <c r="M36">
        <v>101</v>
      </c>
      <c r="N36">
        <v>26</v>
      </c>
      <c r="O36">
        <v>21</v>
      </c>
      <c r="P36">
        <v>0</v>
      </c>
      <c r="Q36">
        <v>1</v>
      </c>
      <c r="S36" t="s">
        <v>380</v>
      </c>
      <c r="T36">
        <v>38</v>
      </c>
      <c r="U36">
        <v>127</v>
      </c>
      <c r="V36">
        <v>82</v>
      </c>
      <c r="W36">
        <v>3</v>
      </c>
      <c r="X36">
        <v>1</v>
      </c>
      <c r="Y36">
        <v>0</v>
      </c>
      <c r="Z36">
        <v>0</v>
      </c>
    </row>
    <row r="37" spans="1:26" x14ac:dyDescent="0.35">
      <c r="A37" t="s">
        <v>381</v>
      </c>
      <c r="B37">
        <v>26</v>
      </c>
      <c r="C37">
        <v>82</v>
      </c>
      <c r="D37">
        <v>108</v>
      </c>
      <c r="E37">
        <v>31</v>
      </c>
      <c r="F37">
        <v>11</v>
      </c>
      <c r="G37">
        <v>0</v>
      </c>
      <c r="H37">
        <v>1</v>
      </c>
      <c r="J37" t="s">
        <v>381</v>
      </c>
      <c r="K37">
        <v>38</v>
      </c>
      <c r="L37">
        <v>113</v>
      </c>
      <c r="M37">
        <v>91</v>
      </c>
      <c r="N37">
        <v>11</v>
      </c>
      <c r="O37">
        <v>3</v>
      </c>
      <c r="P37">
        <v>0</v>
      </c>
      <c r="Q37">
        <v>0</v>
      </c>
      <c r="S37" t="s">
        <v>381</v>
      </c>
      <c r="T37">
        <v>46</v>
      </c>
      <c r="U37">
        <v>152</v>
      </c>
      <c r="V37">
        <v>109</v>
      </c>
      <c r="W37">
        <v>2</v>
      </c>
      <c r="X37">
        <v>0</v>
      </c>
      <c r="Y37">
        <v>0</v>
      </c>
      <c r="Z37">
        <v>0</v>
      </c>
    </row>
    <row r="38" spans="1:26" x14ac:dyDescent="0.35">
      <c r="A38" t="s">
        <v>382</v>
      </c>
      <c r="B38">
        <v>45</v>
      </c>
      <c r="C38">
        <v>106</v>
      </c>
      <c r="D38">
        <v>79</v>
      </c>
      <c r="E38">
        <v>14</v>
      </c>
      <c r="F38">
        <v>6</v>
      </c>
      <c r="G38">
        <v>0</v>
      </c>
      <c r="H38">
        <v>0</v>
      </c>
      <c r="J38" t="s">
        <v>382</v>
      </c>
      <c r="K38">
        <v>43</v>
      </c>
      <c r="L38">
        <v>93</v>
      </c>
      <c r="M38">
        <v>89</v>
      </c>
      <c r="N38">
        <v>24</v>
      </c>
      <c r="O38">
        <v>1</v>
      </c>
      <c r="P38">
        <v>0</v>
      </c>
      <c r="Q38">
        <v>0</v>
      </c>
      <c r="S38" t="s">
        <v>382</v>
      </c>
      <c r="T38">
        <v>67</v>
      </c>
      <c r="U38">
        <v>173</v>
      </c>
      <c r="V38">
        <v>83</v>
      </c>
      <c r="W38">
        <v>0</v>
      </c>
      <c r="X38">
        <v>1</v>
      </c>
      <c r="Y38">
        <v>0</v>
      </c>
      <c r="Z38">
        <v>0</v>
      </c>
    </row>
    <row r="39" spans="1:26" x14ac:dyDescent="0.35">
      <c r="A39" t="s">
        <v>384</v>
      </c>
      <c r="B39">
        <v>30</v>
      </c>
      <c r="C39">
        <v>102</v>
      </c>
      <c r="D39">
        <v>93</v>
      </c>
      <c r="E39">
        <v>21</v>
      </c>
      <c r="F39">
        <v>4</v>
      </c>
      <c r="G39">
        <v>0</v>
      </c>
      <c r="H39">
        <v>0</v>
      </c>
      <c r="J39" t="s">
        <v>384</v>
      </c>
      <c r="K39">
        <v>32</v>
      </c>
      <c r="L39">
        <v>115</v>
      </c>
      <c r="M39">
        <v>72</v>
      </c>
      <c r="N39">
        <v>10</v>
      </c>
      <c r="O39">
        <v>1</v>
      </c>
      <c r="P39">
        <v>0</v>
      </c>
      <c r="Q39">
        <v>0</v>
      </c>
      <c r="S39" t="s">
        <v>384</v>
      </c>
      <c r="T39">
        <v>63</v>
      </c>
      <c r="U39">
        <v>164</v>
      </c>
      <c r="V39">
        <v>65</v>
      </c>
      <c r="W39">
        <v>2</v>
      </c>
      <c r="X39">
        <v>0</v>
      </c>
      <c r="Y39">
        <v>0</v>
      </c>
      <c r="Z39">
        <v>0</v>
      </c>
    </row>
    <row r="40" spans="1:26" x14ac:dyDescent="0.35">
      <c r="A40" t="s">
        <v>386</v>
      </c>
      <c r="B40">
        <v>24</v>
      </c>
      <c r="C40">
        <v>91</v>
      </c>
      <c r="D40">
        <v>96</v>
      </c>
      <c r="E40">
        <v>31</v>
      </c>
      <c r="F40">
        <v>15</v>
      </c>
      <c r="G40">
        <v>0</v>
      </c>
      <c r="H40">
        <v>0</v>
      </c>
      <c r="J40" t="s">
        <v>386</v>
      </c>
      <c r="K40">
        <v>40</v>
      </c>
      <c r="L40">
        <v>119</v>
      </c>
      <c r="M40">
        <v>93</v>
      </c>
      <c r="N40">
        <v>24</v>
      </c>
      <c r="O40">
        <v>7</v>
      </c>
      <c r="P40">
        <v>0</v>
      </c>
      <c r="Q40">
        <v>0</v>
      </c>
      <c r="S40" t="s">
        <v>386</v>
      </c>
      <c r="T40">
        <v>74</v>
      </c>
      <c r="U40">
        <v>174</v>
      </c>
      <c r="V40">
        <v>87</v>
      </c>
      <c r="W40">
        <v>0</v>
      </c>
      <c r="X40">
        <v>1</v>
      </c>
      <c r="Y40">
        <v>0</v>
      </c>
      <c r="Z40">
        <v>0</v>
      </c>
    </row>
  </sheetData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R194"/>
  <sheetViews>
    <sheetView zoomScale="70" zoomScaleNormal="70" workbookViewId="0">
      <selection activeCell="E5" sqref="E5"/>
    </sheetView>
  </sheetViews>
  <sheetFormatPr defaultRowHeight="14.5" x14ac:dyDescent="0.35"/>
  <sheetData>
    <row r="3" spans="2:18" x14ac:dyDescent="0.35">
      <c r="B3" t="s">
        <v>390</v>
      </c>
    </row>
    <row r="4" spans="2:18" ht="37.5" x14ac:dyDescent="0.35">
      <c r="B4" t="s">
        <v>391</v>
      </c>
      <c r="C4" t="s">
        <v>392</v>
      </c>
      <c r="D4" t="s">
        <v>393</v>
      </c>
      <c r="I4" s="7" t="s">
        <v>160</v>
      </c>
      <c r="J4" s="7" t="s">
        <v>161</v>
      </c>
      <c r="K4" s="7" t="s">
        <v>162</v>
      </c>
      <c r="L4" s="7" t="s">
        <v>163</v>
      </c>
      <c r="M4" s="7" t="s">
        <v>164</v>
      </c>
      <c r="N4" s="7" t="s">
        <v>165</v>
      </c>
      <c r="O4" s="7" t="s">
        <v>166</v>
      </c>
      <c r="P4" s="7" t="s">
        <v>167</v>
      </c>
      <c r="Q4" s="7" t="s">
        <v>168</v>
      </c>
      <c r="R4" s="7"/>
    </row>
    <row r="5" spans="2:18" x14ac:dyDescent="0.35">
      <c r="B5">
        <v>0</v>
      </c>
      <c r="C5">
        <v>0</v>
      </c>
      <c r="D5">
        <v>0</v>
      </c>
      <c r="H5" s="7"/>
      <c r="I5" s="7">
        <v>0</v>
      </c>
      <c r="J5" s="7">
        <v>160</v>
      </c>
      <c r="K5" s="7">
        <v>0</v>
      </c>
      <c r="L5" s="7">
        <v>0</v>
      </c>
      <c r="M5" s="8">
        <v>0</v>
      </c>
      <c r="N5" s="7">
        <v>1</v>
      </c>
      <c r="O5" s="7">
        <v>0</v>
      </c>
      <c r="P5" s="7">
        <v>0</v>
      </c>
      <c r="Q5" s="7">
        <v>0</v>
      </c>
      <c r="R5" s="7"/>
    </row>
    <row r="6" spans="2:18" x14ac:dyDescent="0.35">
      <c r="B6">
        <v>2</v>
      </c>
      <c r="C6">
        <v>0</v>
      </c>
      <c r="D6">
        <v>0</v>
      </c>
      <c r="H6" s="7"/>
      <c r="I6" s="7">
        <v>2</v>
      </c>
      <c r="J6" s="7">
        <v>160</v>
      </c>
      <c r="K6" s="7">
        <v>0</v>
      </c>
      <c r="L6" s="7">
        <v>0</v>
      </c>
      <c r="M6" s="8">
        <v>0</v>
      </c>
      <c r="N6" s="7">
        <v>1</v>
      </c>
      <c r="O6" s="7">
        <v>0</v>
      </c>
      <c r="P6" s="7">
        <v>0</v>
      </c>
      <c r="Q6" s="7">
        <v>0</v>
      </c>
      <c r="R6" s="7"/>
    </row>
    <row r="7" spans="2:18" x14ac:dyDescent="0.35">
      <c r="B7">
        <v>4</v>
      </c>
      <c r="C7">
        <v>0</v>
      </c>
      <c r="D7">
        <v>2</v>
      </c>
      <c r="H7" s="7"/>
      <c r="I7" s="7">
        <v>4</v>
      </c>
      <c r="J7" s="7">
        <v>160</v>
      </c>
      <c r="K7" s="7">
        <v>0</v>
      </c>
      <c r="L7" s="7">
        <v>2</v>
      </c>
      <c r="M7" s="8">
        <v>0</v>
      </c>
      <c r="N7" s="7">
        <v>1</v>
      </c>
      <c r="O7" s="7">
        <v>0</v>
      </c>
      <c r="P7" s="7">
        <v>0</v>
      </c>
      <c r="Q7" s="7">
        <v>0</v>
      </c>
      <c r="R7" s="7"/>
    </row>
    <row r="8" spans="2:18" x14ac:dyDescent="0.35">
      <c r="B8">
        <v>6</v>
      </c>
      <c r="C8">
        <v>0</v>
      </c>
      <c r="D8">
        <v>8</v>
      </c>
      <c r="H8" s="7"/>
      <c r="I8" s="7">
        <v>6</v>
      </c>
      <c r="J8" s="7">
        <v>158</v>
      </c>
      <c r="K8" s="7">
        <v>0</v>
      </c>
      <c r="L8" s="7">
        <v>8</v>
      </c>
      <c r="M8" s="8">
        <v>0</v>
      </c>
      <c r="N8" s="7">
        <v>1</v>
      </c>
      <c r="O8" s="7">
        <v>0</v>
      </c>
      <c r="P8" s="7">
        <v>0</v>
      </c>
      <c r="Q8" s="7">
        <v>0</v>
      </c>
      <c r="R8" s="7"/>
    </row>
    <row r="9" spans="2:18" x14ac:dyDescent="0.35">
      <c r="B9">
        <v>8</v>
      </c>
      <c r="C9">
        <v>0</v>
      </c>
      <c r="D9">
        <v>9</v>
      </c>
      <c r="H9" s="7"/>
      <c r="I9" s="7">
        <v>8</v>
      </c>
      <c r="J9" s="7">
        <v>150</v>
      </c>
      <c r="K9" s="7">
        <v>0</v>
      </c>
      <c r="L9" s="7">
        <v>9</v>
      </c>
      <c r="M9" s="8">
        <v>0</v>
      </c>
      <c r="N9" s="7">
        <v>1</v>
      </c>
      <c r="O9" s="7">
        <v>0</v>
      </c>
      <c r="P9" s="7">
        <v>0</v>
      </c>
      <c r="Q9" s="7">
        <v>0</v>
      </c>
      <c r="R9" s="7"/>
    </row>
    <row r="10" spans="2:18" x14ac:dyDescent="0.35">
      <c r="B10">
        <v>10</v>
      </c>
      <c r="C10">
        <v>2</v>
      </c>
      <c r="D10">
        <v>11</v>
      </c>
      <c r="H10" s="7"/>
      <c r="I10" s="7">
        <v>10</v>
      </c>
      <c r="J10" s="7">
        <v>141</v>
      </c>
      <c r="K10" s="7">
        <v>2</v>
      </c>
      <c r="L10" s="7">
        <v>11</v>
      </c>
      <c r="M10" s="8">
        <v>1.4200000000000001E-2</v>
      </c>
      <c r="N10" s="7">
        <v>0.98599999999999999</v>
      </c>
      <c r="O10" s="7">
        <v>0</v>
      </c>
      <c r="P10" s="7">
        <v>0.01</v>
      </c>
      <c r="Q10" s="7">
        <v>0.14199999999999999</v>
      </c>
      <c r="R10" s="7"/>
    </row>
    <row r="11" spans="2:18" x14ac:dyDescent="0.35">
      <c r="B11">
        <v>12</v>
      </c>
      <c r="C11">
        <v>5</v>
      </c>
      <c r="D11">
        <v>3</v>
      </c>
      <c r="H11" s="7"/>
      <c r="I11" s="7">
        <v>12</v>
      </c>
      <c r="J11" s="7">
        <v>128</v>
      </c>
      <c r="K11" s="7">
        <v>5</v>
      </c>
      <c r="L11" s="7">
        <v>3</v>
      </c>
      <c r="M11" s="8">
        <v>5.2699999999999997E-2</v>
      </c>
      <c r="N11" s="7">
        <v>0.94699999999999995</v>
      </c>
      <c r="O11" s="7">
        <v>0</v>
      </c>
      <c r="P11" s="7">
        <v>1.9E-2</v>
      </c>
      <c r="Q11" s="7">
        <v>0.60399999999999998</v>
      </c>
      <c r="R11" s="7"/>
    </row>
    <row r="12" spans="2:18" x14ac:dyDescent="0.35">
      <c r="B12">
        <v>14</v>
      </c>
      <c r="C12">
        <v>4</v>
      </c>
      <c r="D12">
        <v>3</v>
      </c>
      <c r="H12" s="7"/>
      <c r="I12" s="7">
        <v>14</v>
      </c>
      <c r="J12" s="7">
        <v>120</v>
      </c>
      <c r="K12" s="7">
        <v>4</v>
      </c>
      <c r="L12" s="7">
        <v>3</v>
      </c>
      <c r="M12" s="8">
        <v>8.43E-2</v>
      </c>
      <c r="N12" s="7">
        <v>0.91600000000000004</v>
      </c>
      <c r="O12" s="7">
        <v>1E-3</v>
      </c>
      <c r="P12" s="7">
        <v>2.4E-2</v>
      </c>
      <c r="Q12" s="7">
        <v>1.046</v>
      </c>
    </row>
    <row r="13" spans="2:18" x14ac:dyDescent="0.35">
      <c r="B13">
        <v>16</v>
      </c>
      <c r="C13">
        <v>11</v>
      </c>
      <c r="D13">
        <v>2</v>
      </c>
      <c r="H13" s="7"/>
      <c r="I13" s="7">
        <v>16</v>
      </c>
      <c r="J13" s="7">
        <v>113</v>
      </c>
      <c r="K13" s="7">
        <v>11</v>
      </c>
      <c r="L13" s="7">
        <v>2</v>
      </c>
      <c r="M13" s="8">
        <v>0.1734</v>
      </c>
      <c r="N13" s="7">
        <v>0.82699999999999996</v>
      </c>
      <c r="O13" s="7">
        <v>1E-3</v>
      </c>
      <c r="P13" s="7">
        <v>3.4000000000000002E-2</v>
      </c>
      <c r="Q13" s="7">
        <v>2.472</v>
      </c>
    </row>
    <row r="14" spans="2:18" x14ac:dyDescent="0.35">
      <c r="B14">
        <v>18</v>
      </c>
      <c r="C14">
        <v>16</v>
      </c>
      <c r="D14">
        <v>0</v>
      </c>
      <c r="H14" s="7"/>
      <c r="I14" s="7">
        <v>18</v>
      </c>
      <c r="J14" s="7">
        <v>100</v>
      </c>
      <c r="K14" s="7">
        <v>16</v>
      </c>
      <c r="L14" s="7">
        <v>0</v>
      </c>
      <c r="M14" s="8">
        <v>0.30570000000000003</v>
      </c>
      <c r="N14" s="7">
        <v>0.69399999999999995</v>
      </c>
      <c r="O14" s="7">
        <v>2E-3</v>
      </c>
      <c r="P14" s="7">
        <v>4.1000000000000002E-2</v>
      </c>
      <c r="Q14" s="7">
        <v>4.8529999999999998</v>
      </c>
    </row>
    <row r="15" spans="2:18" x14ac:dyDescent="0.35">
      <c r="B15">
        <v>20</v>
      </c>
      <c r="C15">
        <v>22</v>
      </c>
      <c r="D15">
        <v>0</v>
      </c>
      <c r="H15" s="7"/>
      <c r="I15" s="7">
        <v>20</v>
      </c>
      <c r="J15" s="7">
        <v>84</v>
      </c>
      <c r="K15" s="7">
        <v>22</v>
      </c>
      <c r="L15" s="7">
        <v>0</v>
      </c>
      <c r="M15" s="8">
        <v>0.48749999999999999</v>
      </c>
      <c r="N15" s="7">
        <v>0.51200000000000001</v>
      </c>
      <c r="O15" s="7">
        <v>2E-3</v>
      </c>
      <c r="P15" s="7">
        <v>4.4999999999999998E-2</v>
      </c>
      <c r="Q15" s="7">
        <v>8.49</v>
      </c>
    </row>
    <row r="16" spans="2:18" x14ac:dyDescent="0.35">
      <c r="B16">
        <v>22</v>
      </c>
      <c r="C16">
        <v>34</v>
      </c>
      <c r="D16">
        <v>0</v>
      </c>
      <c r="H16" s="7"/>
      <c r="I16" s="7">
        <v>22</v>
      </c>
      <c r="J16" s="7">
        <v>62</v>
      </c>
      <c r="K16" s="7">
        <v>34</v>
      </c>
      <c r="L16" s="7">
        <v>0</v>
      </c>
      <c r="M16" s="8">
        <v>0.76859999999999995</v>
      </c>
      <c r="N16" s="7">
        <v>0.23100000000000001</v>
      </c>
      <c r="O16" s="7">
        <v>1E-3</v>
      </c>
      <c r="P16" s="7">
        <v>3.7999999999999999E-2</v>
      </c>
      <c r="Q16" s="7">
        <v>14.673</v>
      </c>
    </row>
    <row r="17" spans="2:18" x14ac:dyDescent="0.35">
      <c r="B17">
        <v>24</v>
      </c>
      <c r="C17">
        <v>20</v>
      </c>
      <c r="D17">
        <v>0</v>
      </c>
      <c r="H17" s="7"/>
      <c r="I17" s="7">
        <v>24</v>
      </c>
      <c r="J17" s="7">
        <v>28</v>
      </c>
      <c r="K17" s="7">
        <v>20</v>
      </c>
      <c r="L17" s="7">
        <v>0</v>
      </c>
      <c r="M17" s="8">
        <v>0.93389999999999995</v>
      </c>
      <c r="N17" s="7">
        <v>6.6000000000000003E-2</v>
      </c>
      <c r="O17" s="7">
        <v>1E-3</v>
      </c>
      <c r="P17" s="7">
        <v>2.3E-2</v>
      </c>
      <c r="Q17" s="7">
        <v>18.64</v>
      </c>
      <c r="R17" s="7"/>
    </row>
    <row r="18" spans="2:18" x14ac:dyDescent="0.35">
      <c r="B18">
        <v>26</v>
      </c>
      <c r="C18">
        <v>5</v>
      </c>
      <c r="D18">
        <v>0</v>
      </c>
      <c r="H18" s="7"/>
      <c r="I18" s="7">
        <v>26</v>
      </c>
      <c r="J18" s="7">
        <v>8</v>
      </c>
      <c r="K18" s="7">
        <v>5</v>
      </c>
      <c r="L18" s="7">
        <v>0</v>
      </c>
      <c r="M18" s="8">
        <v>0.97519999999999996</v>
      </c>
      <c r="N18" s="7">
        <v>2.5000000000000001E-2</v>
      </c>
      <c r="O18" s="7">
        <v>0</v>
      </c>
      <c r="P18" s="7">
        <v>1.4E-2</v>
      </c>
      <c r="Q18" s="7">
        <v>19.715</v>
      </c>
      <c r="R18" s="7"/>
    </row>
    <row r="19" spans="2:18" x14ac:dyDescent="0.35">
      <c r="B19">
        <v>28</v>
      </c>
      <c r="C19">
        <v>3</v>
      </c>
      <c r="D19">
        <v>0</v>
      </c>
      <c r="H19" s="7"/>
      <c r="I19" s="7">
        <v>28</v>
      </c>
      <c r="J19" s="7">
        <v>3</v>
      </c>
      <c r="K19" s="7">
        <v>3</v>
      </c>
      <c r="L19" s="7">
        <v>0</v>
      </c>
      <c r="M19" s="8">
        <v>1</v>
      </c>
      <c r="N19" s="7">
        <v>0</v>
      </c>
      <c r="O19" s="7">
        <v>0</v>
      </c>
      <c r="P19" s="7">
        <v>0</v>
      </c>
      <c r="Q19" s="7">
        <v>20.408999999999999</v>
      </c>
      <c r="R19" s="7"/>
    </row>
    <row r="20" spans="2:18" x14ac:dyDescent="0.35">
      <c r="E20">
        <f>SUM(C6:D19)</f>
        <v>160</v>
      </c>
      <c r="H20" s="7"/>
      <c r="I20" s="7"/>
      <c r="J20" s="7"/>
      <c r="K20" s="7"/>
      <c r="L20" s="7"/>
      <c r="M20" s="8"/>
      <c r="N20" s="7"/>
      <c r="O20" s="7"/>
      <c r="P20" s="7"/>
      <c r="Q20" s="7"/>
      <c r="R20" s="7"/>
    </row>
    <row r="21" spans="2:18" x14ac:dyDescent="0.35">
      <c r="I21" s="7"/>
      <c r="J21" s="7"/>
      <c r="K21" s="7"/>
      <c r="L21" s="7"/>
      <c r="M21" s="8"/>
      <c r="N21" s="7"/>
      <c r="O21" s="7"/>
      <c r="P21" s="7"/>
      <c r="Q21" s="7"/>
      <c r="R21" s="7"/>
    </row>
    <row r="22" spans="2:18" x14ac:dyDescent="0.35">
      <c r="B22" t="s">
        <v>394</v>
      </c>
      <c r="G22" s="7"/>
      <c r="I22" s="7"/>
      <c r="J22" s="7"/>
      <c r="K22" s="7"/>
      <c r="L22" s="7"/>
      <c r="M22" s="8"/>
      <c r="N22" s="7"/>
      <c r="O22" s="7"/>
      <c r="P22" s="7"/>
      <c r="Q22" s="7"/>
      <c r="R22" s="7"/>
    </row>
    <row r="23" spans="2:18" ht="37.5" x14ac:dyDescent="0.35">
      <c r="B23" t="s">
        <v>391</v>
      </c>
      <c r="C23" t="s">
        <v>392</v>
      </c>
      <c r="D23" t="s">
        <v>393</v>
      </c>
      <c r="G23" s="7"/>
      <c r="H23" s="7"/>
      <c r="I23" s="7" t="s">
        <v>160</v>
      </c>
      <c r="J23" s="7" t="s">
        <v>161</v>
      </c>
      <c r="K23" s="7" t="s">
        <v>162</v>
      </c>
      <c r="L23" s="7" t="s">
        <v>163</v>
      </c>
      <c r="M23" s="7" t="s">
        <v>164</v>
      </c>
      <c r="N23" s="7" t="s">
        <v>165</v>
      </c>
      <c r="O23" s="7" t="s">
        <v>166</v>
      </c>
      <c r="P23" s="7" t="s">
        <v>167</v>
      </c>
      <c r="Q23" s="7" t="s">
        <v>168</v>
      </c>
      <c r="R23" s="7"/>
    </row>
    <row r="24" spans="2:18" x14ac:dyDescent="0.35">
      <c r="B24">
        <v>0</v>
      </c>
      <c r="C24">
        <v>0</v>
      </c>
      <c r="D24">
        <v>0</v>
      </c>
      <c r="G24" s="7"/>
      <c r="H24" s="7"/>
      <c r="I24" s="7">
        <v>0</v>
      </c>
      <c r="J24" s="7">
        <v>160</v>
      </c>
      <c r="K24" s="7">
        <v>0</v>
      </c>
      <c r="L24" s="7">
        <v>0</v>
      </c>
      <c r="M24" s="8">
        <v>0</v>
      </c>
      <c r="N24" s="7">
        <v>1</v>
      </c>
      <c r="O24" s="7">
        <v>0</v>
      </c>
      <c r="P24" s="7">
        <v>0</v>
      </c>
      <c r="Q24" s="7">
        <v>0</v>
      </c>
      <c r="R24" s="7"/>
    </row>
    <row r="25" spans="2:18" x14ac:dyDescent="0.35">
      <c r="B25">
        <v>2</v>
      </c>
      <c r="C25">
        <v>0</v>
      </c>
      <c r="D25">
        <v>1</v>
      </c>
      <c r="G25" s="7"/>
      <c r="H25" s="7"/>
      <c r="I25" s="7">
        <v>2</v>
      </c>
      <c r="J25" s="7">
        <v>160</v>
      </c>
      <c r="K25" s="7">
        <v>0</v>
      </c>
      <c r="L25" s="7">
        <v>1</v>
      </c>
      <c r="M25" s="8">
        <v>0</v>
      </c>
      <c r="N25" s="7">
        <v>1</v>
      </c>
      <c r="O25" s="7">
        <v>0</v>
      </c>
      <c r="P25" s="7">
        <v>0</v>
      </c>
      <c r="Q25" s="7">
        <v>0</v>
      </c>
      <c r="R25" s="7"/>
    </row>
    <row r="26" spans="2:18" x14ac:dyDescent="0.35">
      <c r="B26">
        <v>4</v>
      </c>
      <c r="C26">
        <v>0</v>
      </c>
      <c r="D26">
        <v>3</v>
      </c>
      <c r="G26" s="7"/>
      <c r="H26" s="7"/>
      <c r="I26" s="7">
        <v>4</v>
      </c>
      <c r="J26" s="7">
        <v>159</v>
      </c>
      <c r="K26" s="7">
        <v>0</v>
      </c>
      <c r="L26" s="7">
        <v>3</v>
      </c>
      <c r="M26" s="8">
        <v>0</v>
      </c>
      <c r="N26" s="7">
        <v>1</v>
      </c>
      <c r="O26" s="7">
        <v>0</v>
      </c>
      <c r="P26" s="7">
        <v>0</v>
      </c>
      <c r="Q26" s="7">
        <v>0</v>
      </c>
    </row>
    <row r="27" spans="2:18" x14ac:dyDescent="0.35">
      <c r="B27">
        <v>6</v>
      </c>
      <c r="C27">
        <v>0</v>
      </c>
      <c r="D27">
        <v>15</v>
      </c>
      <c r="G27" s="7"/>
      <c r="H27" s="7"/>
      <c r="I27" s="7">
        <v>6</v>
      </c>
      <c r="J27" s="7">
        <v>156</v>
      </c>
      <c r="K27" s="7">
        <v>0</v>
      </c>
      <c r="L27" s="7">
        <v>15</v>
      </c>
      <c r="M27" s="8">
        <v>0</v>
      </c>
      <c r="N27" s="7">
        <v>1</v>
      </c>
      <c r="O27" s="7">
        <v>0</v>
      </c>
      <c r="P27" s="7">
        <v>0</v>
      </c>
      <c r="Q27" s="7">
        <v>0</v>
      </c>
    </row>
    <row r="28" spans="2:18" x14ac:dyDescent="0.35">
      <c r="B28">
        <v>8</v>
      </c>
      <c r="C28">
        <v>0</v>
      </c>
      <c r="D28">
        <v>5</v>
      </c>
      <c r="G28" s="7"/>
      <c r="H28" s="7"/>
      <c r="I28" s="7">
        <v>8</v>
      </c>
      <c r="J28" s="7">
        <v>141</v>
      </c>
      <c r="K28" s="7">
        <v>0</v>
      </c>
      <c r="L28" s="7">
        <v>5</v>
      </c>
      <c r="M28" s="8">
        <v>0</v>
      </c>
      <c r="N28" s="7">
        <v>1</v>
      </c>
      <c r="O28" s="7">
        <v>0</v>
      </c>
      <c r="P28" s="7">
        <v>0</v>
      </c>
      <c r="Q28" s="7">
        <v>0</v>
      </c>
    </row>
    <row r="29" spans="2:18" x14ac:dyDescent="0.35">
      <c r="B29">
        <v>10</v>
      </c>
      <c r="C29">
        <v>2</v>
      </c>
      <c r="D29">
        <v>3</v>
      </c>
      <c r="G29" s="7"/>
      <c r="H29" s="7"/>
      <c r="I29" s="7">
        <v>10</v>
      </c>
      <c r="J29" s="7">
        <v>136</v>
      </c>
      <c r="K29" s="7">
        <v>2</v>
      </c>
      <c r="L29" s="7">
        <v>3</v>
      </c>
      <c r="M29" s="8">
        <v>1.47E-2</v>
      </c>
      <c r="N29" s="7">
        <v>0.98499999999999999</v>
      </c>
      <c r="O29" s="7">
        <v>0</v>
      </c>
      <c r="P29" s="7">
        <v>0.01</v>
      </c>
      <c r="Q29" s="7">
        <v>0.14699999999999999</v>
      </c>
    </row>
    <row r="30" spans="2:18" x14ac:dyDescent="0.35">
      <c r="B30">
        <v>12</v>
      </c>
      <c r="C30">
        <v>4</v>
      </c>
      <c r="D30">
        <v>5</v>
      </c>
      <c r="G30" s="7"/>
      <c r="H30" s="7"/>
      <c r="I30" s="7">
        <v>12</v>
      </c>
      <c r="J30" s="7">
        <v>131</v>
      </c>
      <c r="K30" s="7">
        <v>4</v>
      </c>
      <c r="L30" s="7">
        <v>5</v>
      </c>
      <c r="M30" s="8">
        <v>4.48E-2</v>
      </c>
      <c r="N30" s="7">
        <v>0.95499999999999996</v>
      </c>
      <c r="O30" s="7">
        <v>0</v>
      </c>
      <c r="P30" s="7">
        <v>1.7999999999999999E-2</v>
      </c>
      <c r="Q30" s="7">
        <v>0.50800000000000001</v>
      </c>
    </row>
    <row r="31" spans="2:18" x14ac:dyDescent="0.35">
      <c r="B31">
        <v>14</v>
      </c>
      <c r="C31">
        <v>6</v>
      </c>
      <c r="D31">
        <v>1</v>
      </c>
      <c r="H31" s="7"/>
      <c r="I31" s="7">
        <v>14</v>
      </c>
      <c r="J31" s="7">
        <v>122</v>
      </c>
      <c r="K31" s="7">
        <v>6</v>
      </c>
      <c r="L31" s="7">
        <v>1</v>
      </c>
      <c r="M31" s="8">
        <v>9.1800000000000007E-2</v>
      </c>
      <c r="N31" s="7">
        <v>0.90800000000000003</v>
      </c>
      <c r="O31" s="7">
        <v>1E-3</v>
      </c>
      <c r="P31" s="7">
        <v>2.5000000000000001E-2</v>
      </c>
      <c r="Q31" s="7">
        <v>1.1659999999999999</v>
      </c>
    </row>
    <row r="32" spans="2:18" x14ac:dyDescent="0.35">
      <c r="B32">
        <v>16</v>
      </c>
      <c r="C32">
        <v>9</v>
      </c>
      <c r="D32">
        <v>0</v>
      </c>
      <c r="H32" s="7"/>
      <c r="I32" s="7">
        <v>16</v>
      </c>
      <c r="J32" s="7">
        <v>115</v>
      </c>
      <c r="K32" s="7">
        <v>9</v>
      </c>
      <c r="L32" s="7">
        <v>0</v>
      </c>
      <c r="M32" s="8">
        <v>0.1628</v>
      </c>
      <c r="N32" s="7">
        <v>0.83699999999999997</v>
      </c>
      <c r="O32" s="7">
        <v>1E-3</v>
      </c>
      <c r="P32" s="7">
        <v>3.3000000000000002E-2</v>
      </c>
      <c r="Q32" s="7">
        <v>2.3029999999999999</v>
      </c>
    </row>
    <row r="33" spans="2:18" x14ac:dyDescent="0.35">
      <c r="B33">
        <v>18</v>
      </c>
      <c r="C33">
        <v>23</v>
      </c>
      <c r="D33">
        <v>0</v>
      </c>
      <c r="H33" s="7"/>
      <c r="I33" s="7">
        <v>18</v>
      </c>
      <c r="J33" s="7">
        <v>106</v>
      </c>
      <c r="K33" s="7">
        <v>23</v>
      </c>
      <c r="L33" s="7">
        <v>0</v>
      </c>
      <c r="M33" s="8">
        <v>0.34449999999999997</v>
      </c>
      <c r="N33" s="7">
        <v>0.65600000000000003</v>
      </c>
      <c r="O33" s="7">
        <v>2E-3</v>
      </c>
      <c r="P33" s="7">
        <v>4.2000000000000003E-2</v>
      </c>
      <c r="Q33" s="7">
        <v>5.5730000000000004</v>
      </c>
    </row>
    <row r="34" spans="2:18" x14ac:dyDescent="0.35">
      <c r="B34">
        <v>20</v>
      </c>
      <c r="C34">
        <v>22</v>
      </c>
      <c r="D34">
        <v>0</v>
      </c>
      <c r="H34" s="7"/>
      <c r="I34" s="7">
        <v>20</v>
      </c>
      <c r="J34" s="7">
        <v>83</v>
      </c>
      <c r="K34" s="7">
        <v>22</v>
      </c>
      <c r="L34" s="7">
        <v>0</v>
      </c>
      <c r="M34" s="8">
        <v>0.51819999999999999</v>
      </c>
      <c r="N34" s="7">
        <v>0.48199999999999998</v>
      </c>
      <c r="O34" s="7">
        <v>2E-3</v>
      </c>
      <c r="P34" s="7">
        <v>4.3999999999999997E-2</v>
      </c>
      <c r="Q34" s="7">
        <v>9.048</v>
      </c>
    </row>
    <row r="35" spans="2:18" x14ac:dyDescent="0.35">
      <c r="B35">
        <v>22</v>
      </c>
      <c r="C35">
        <v>31</v>
      </c>
      <c r="D35">
        <v>0</v>
      </c>
      <c r="I35" s="7">
        <v>22</v>
      </c>
      <c r="J35" s="7">
        <v>61</v>
      </c>
      <c r="K35" s="7">
        <v>31</v>
      </c>
      <c r="L35" s="7">
        <v>0</v>
      </c>
      <c r="M35" s="8">
        <v>0.7631</v>
      </c>
      <c r="N35" s="7">
        <v>0.23699999999999999</v>
      </c>
      <c r="O35" s="7">
        <v>1E-3</v>
      </c>
      <c r="P35" s="7">
        <v>3.7999999999999999E-2</v>
      </c>
      <c r="Q35" s="7">
        <v>14.433999999999999</v>
      </c>
    </row>
    <row r="36" spans="2:18" x14ac:dyDescent="0.35">
      <c r="B36">
        <v>24</v>
      </c>
      <c r="C36">
        <v>18</v>
      </c>
      <c r="D36">
        <v>0</v>
      </c>
      <c r="H36" s="7"/>
      <c r="I36" s="7">
        <v>24</v>
      </c>
      <c r="J36" s="7">
        <v>30</v>
      </c>
      <c r="K36" s="7">
        <v>18</v>
      </c>
      <c r="L36" s="7">
        <v>0</v>
      </c>
      <c r="M36" s="8">
        <v>0.9052</v>
      </c>
      <c r="N36" s="7">
        <v>9.5000000000000001E-2</v>
      </c>
      <c r="O36" s="7">
        <v>1E-3</v>
      </c>
      <c r="P36" s="7">
        <v>2.5999999999999999E-2</v>
      </c>
      <c r="Q36" s="7">
        <v>17.846</v>
      </c>
    </row>
    <row r="37" spans="2:18" x14ac:dyDescent="0.35">
      <c r="B37">
        <v>26</v>
      </c>
      <c r="C37">
        <v>7</v>
      </c>
      <c r="D37">
        <v>0</v>
      </c>
      <c r="H37" s="7"/>
      <c r="I37" s="7">
        <v>26</v>
      </c>
      <c r="J37" s="7">
        <v>12</v>
      </c>
      <c r="K37" s="7">
        <v>7</v>
      </c>
      <c r="L37" s="7">
        <v>0</v>
      </c>
      <c r="M37" s="8">
        <v>0.96050000000000002</v>
      </c>
      <c r="N37" s="7">
        <v>3.9E-2</v>
      </c>
      <c r="O37" s="7">
        <v>0</v>
      </c>
      <c r="P37" s="7">
        <v>1.7000000000000001E-2</v>
      </c>
      <c r="Q37" s="7">
        <v>19.283000000000001</v>
      </c>
    </row>
    <row r="38" spans="2:18" x14ac:dyDescent="0.35">
      <c r="B38">
        <v>28</v>
      </c>
      <c r="C38">
        <v>4</v>
      </c>
      <c r="D38">
        <v>0</v>
      </c>
      <c r="H38" s="7"/>
      <c r="I38" s="7">
        <v>28</v>
      </c>
      <c r="J38" s="7">
        <v>5</v>
      </c>
      <c r="K38" s="7">
        <v>4</v>
      </c>
      <c r="L38" s="7">
        <v>0</v>
      </c>
      <c r="M38" s="8">
        <v>0.99209999999999998</v>
      </c>
      <c r="N38" s="7">
        <v>8.0000000000000002E-3</v>
      </c>
      <c r="O38" s="7">
        <v>0</v>
      </c>
      <c r="P38" s="7">
        <v>8.0000000000000002E-3</v>
      </c>
      <c r="Q38" s="7">
        <v>20.167999999999999</v>
      </c>
    </row>
    <row r="39" spans="2:18" x14ac:dyDescent="0.35">
      <c r="B39">
        <v>30</v>
      </c>
      <c r="C39">
        <v>1</v>
      </c>
      <c r="D39">
        <v>0</v>
      </c>
      <c r="E39">
        <f>SUM(C25:D39)</f>
        <v>160</v>
      </c>
      <c r="H39" s="7"/>
      <c r="I39" s="7">
        <v>30</v>
      </c>
      <c r="J39" s="7">
        <v>1</v>
      </c>
      <c r="K39" s="7">
        <v>1</v>
      </c>
      <c r="L39" s="7">
        <v>0</v>
      </c>
      <c r="M39" s="8">
        <v>1</v>
      </c>
      <c r="N39" s="7">
        <v>0</v>
      </c>
      <c r="O39" s="7">
        <v>0</v>
      </c>
      <c r="P39" s="7">
        <v>0</v>
      </c>
      <c r="Q39" s="7">
        <v>20.404</v>
      </c>
      <c r="R39" s="7"/>
    </row>
    <row r="40" spans="2:18" x14ac:dyDescent="0.35"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</row>
    <row r="41" spans="2:18" x14ac:dyDescent="0.35">
      <c r="B41" t="s">
        <v>395</v>
      </c>
      <c r="H41" s="7"/>
      <c r="I41" s="7"/>
      <c r="J41" s="7"/>
      <c r="K41" s="7"/>
      <c r="L41" s="7"/>
      <c r="M41" s="8"/>
      <c r="N41" s="7"/>
      <c r="O41" s="7"/>
      <c r="P41" s="7"/>
      <c r="Q41" s="7"/>
      <c r="R41" s="7"/>
    </row>
    <row r="42" spans="2:18" ht="37.5" x14ac:dyDescent="0.35">
      <c r="B42" t="s">
        <v>391</v>
      </c>
      <c r="C42" t="s">
        <v>392</v>
      </c>
      <c r="D42" t="s">
        <v>393</v>
      </c>
      <c r="G42" s="7"/>
      <c r="H42" s="7"/>
      <c r="I42" s="7" t="s">
        <v>160</v>
      </c>
      <c r="J42" s="7" t="s">
        <v>161</v>
      </c>
      <c r="K42" s="7" t="s">
        <v>162</v>
      </c>
      <c r="L42" s="7" t="s">
        <v>163</v>
      </c>
      <c r="M42" s="7" t="s">
        <v>164</v>
      </c>
      <c r="N42" s="7" t="s">
        <v>165</v>
      </c>
      <c r="O42" s="7" t="s">
        <v>166</v>
      </c>
      <c r="P42" s="7" t="s">
        <v>167</v>
      </c>
      <c r="Q42" s="7" t="s">
        <v>168</v>
      </c>
      <c r="R42" s="7"/>
    </row>
    <row r="43" spans="2:18" x14ac:dyDescent="0.35">
      <c r="B43">
        <v>0</v>
      </c>
      <c r="C43">
        <v>0</v>
      </c>
      <c r="D43">
        <v>0</v>
      </c>
      <c r="G43" s="7"/>
      <c r="H43" s="7"/>
      <c r="I43" s="7">
        <v>0</v>
      </c>
      <c r="J43" s="7">
        <v>160</v>
      </c>
      <c r="K43" s="7">
        <v>0</v>
      </c>
      <c r="L43" s="7">
        <v>0</v>
      </c>
      <c r="M43" s="8">
        <v>0</v>
      </c>
      <c r="N43" s="7">
        <v>1</v>
      </c>
      <c r="O43" s="7">
        <v>0</v>
      </c>
      <c r="P43" s="7">
        <v>0</v>
      </c>
      <c r="Q43" s="7">
        <v>0</v>
      </c>
      <c r="R43" s="7"/>
    </row>
    <row r="44" spans="2:18" x14ac:dyDescent="0.35">
      <c r="B44">
        <v>2</v>
      </c>
      <c r="C44">
        <v>0</v>
      </c>
      <c r="D44">
        <v>5</v>
      </c>
      <c r="G44" s="7"/>
      <c r="I44" s="7">
        <v>2</v>
      </c>
      <c r="J44" s="7">
        <v>160</v>
      </c>
      <c r="K44" s="7">
        <v>0</v>
      </c>
      <c r="L44" s="7">
        <v>5</v>
      </c>
      <c r="M44" s="8">
        <v>0</v>
      </c>
      <c r="N44" s="7">
        <v>1</v>
      </c>
      <c r="O44" s="7">
        <v>0</v>
      </c>
      <c r="P44" s="7">
        <v>0</v>
      </c>
      <c r="Q44" s="7">
        <v>0</v>
      </c>
      <c r="R44" s="7"/>
    </row>
    <row r="45" spans="2:18" x14ac:dyDescent="0.35">
      <c r="B45">
        <v>4</v>
      </c>
      <c r="C45">
        <v>0</v>
      </c>
      <c r="D45">
        <v>8</v>
      </c>
      <c r="G45" s="7"/>
      <c r="I45" s="7">
        <v>4</v>
      </c>
      <c r="J45" s="7">
        <v>155</v>
      </c>
      <c r="K45" s="7">
        <v>0</v>
      </c>
      <c r="L45" s="7">
        <v>8</v>
      </c>
      <c r="M45" s="8">
        <v>0</v>
      </c>
      <c r="N45" s="7">
        <v>1</v>
      </c>
      <c r="O45" s="7">
        <v>0</v>
      </c>
      <c r="P45" s="7">
        <v>0</v>
      </c>
      <c r="Q45" s="7">
        <v>0</v>
      </c>
      <c r="R45" s="7"/>
    </row>
    <row r="46" spans="2:18" x14ac:dyDescent="0.35">
      <c r="B46">
        <v>6</v>
      </c>
      <c r="C46">
        <v>0</v>
      </c>
      <c r="D46">
        <v>16</v>
      </c>
      <c r="G46" s="7"/>
      <c r="I46" s="7">
        <v>6</v>
      </c>
      <c r="J46" s="7">
        <v>147</v>
      </c>
      <c r="K46" s="7">
        <v>0</v>
      </c>
      <c r="L46" s="7">
        <v>16</v>
      </c>
      <c r="M46" s="8">
        <v>0</v>
      </c>
      <c r="N46" s="7">
        <v>1</v>
      </c>
      <c r="O46" s="7">
        <v>0</v>
      </c>
      <c r="P46" s="7">
        <v>0</v>
      </c>
      <c r="Q46" s="7">
        <v>0</v>
      </c>
      <c r="R46" s="7"/>
    </row>
    <row r="47" spans="2:18" x14ac:dyDescent="0.35">
      <c r="B47">
        <v>8</v>
      </c>
      <c r="C47">
        <v>0</v>
      </c>
      <c r="D47">
        <v>7</v>
      </c>
      <c r="G47" s="7"/>
      <c r="I47" s="7">
        <v>8</v>
      </c>
      <c r="J47" s="7">
        <v>131</v>
      </c>
      <c r="K47" s="7">
        <v>0</v>
      </c>
      <c r="L47" s="7">
        <v>7</v>
      </c>
      <c r="M47" s="8">
        <v>0</v>
      </c>
      <c r="N47" s="7">
        <v>1</v>
      </c>
      <c r="O47" s="7">
        <v>0</v>
      </c>
      <c r="P47" s="7">
        <v>0</v>
      </c>
      <c r="Q47" s="7">
        <v>0</v>
      </c>
      <c r="R47" s="7"/>
    </row>
    <row r="48" spans="2:18" x14ac:dyDescent="0.35">
      <c r="B48">
        <v>10</v>
      </c>
      <c r="C48">
        <v>0</v>
      </c>
      <c r="D48">
        <v>6</v>
      </c>
      <c r="G48" s="7"/>
      <c r="I48" s="7">
        <v>10</v>
      </c>
      <c r="J48" s="7">
        <v>124</v>
      </c>
      <c r="K48" s="7">
        <v>0</v>
      </c>
      <c r="L48" s="7">
        <v>6</v>
      </c>
      <c r="M48" s="8">
        <v>0</v>
      </c>
      <c r="N48" s="7">
        <v>1</v>
      </c>
      <c r="O48" s="7">
        <v>0</v>
      </c>
      <c r="P48" s="7">
        <v>0</v>
      </c>
      <c r="Q48" s="7">
        <v>0</v>
      </c>
      <c r="R48" s="7"/>
    </row>
    <row r="49" spans="2:18" x14ac:dyDescent="0.35">
      <c r="B49">
        <v>12</v>
      </c>
      <c r="C49">
        <v>1</v>
      </c>
      <c r="D49">
        <v>1</v>
      </c>
      <c r="G49" s="7"/>
      <c r="I49" s="7">
        <v>12</v>
      </c>
      <c r="J49" s="7">
        <v>118</v>
      </c>
      <c r="K49" s="7">
        <v>1</v>
      </c>
      <c r="L49" s="7">
        <v>1</v>
      </c>
      <c r="M49" s="8">
        <v>8.5000000000000006E-3</v>
      </c>
      <c r="N49" s="7">
        <v>0.99199999999999999</v>
      </c>
      <c r="O49" s="7">
        <v>0</v>
      </c>
      <c r="P49" s="7">
        <v>8.0000000000000002E-3</v>
      </c>
      <c r="Q49" s="7">
        <v>0.10199999999999999</v>
      </c>
      <c r="R49" s="7"/>
    </row>
    <row r="50" spans="2:18" x14ac:dyDescent="0.35">
      <c r="B50">
        <v>14</v>
      </c>
      <c r="C50">
        <v>4</v>
      </c>
      <c r="D50">
        <v>0</v>
      </c>
      <c r="G50" s="7"/>
      <c r="H50" s="7"/>
      <c r="I50" s="7">
        <v>14</v>
      </c>
      <c r="J50" s="7">
        <v>116</v>
      </c>
      <c r="K50" s="7">
        <v>4</v>
      </c>
      <c r="L50" s="7">
        <v>0</v>
      </c>
      <c r="M50" s="8">
        <v>4.2700000000000002E-2</v>
      </c>
      <c r="N50" s="7">
        <v>0.95699999999999996</v>
      </c>
      <c r="O50" s="7">
        <v>0</v>
      </c>
      <c r="P50" s="7">
        <v>1.9E-2</v>
      </c>
      <c r="Q50" s="7">
        <v>0.57999999999999996</v>
      </c>
    </row>
    <row r="51" spans="2:18" x14ac:dyDescent="0.35">
      <c r="B51">
        <v>16</v>
      </c>
      <c r="C51">
        <v>6</v>
      </c>
      <c r="D51">
        <v>1</v>
      </c>
      <c r="G51" s="7"/>
      <c r="I51" s="7">
        <v>16</v>
      </c>
      <c r="J51" s="7">
        <v>112</v>
      </c>
      <c r="K51" s="7">
        <v>6</v>
      </c>
      <c r="L51" s="7">
        <v>1</v>
      </c>
      <c r="M51" s="8">
        <v>9.4E-2</v>
      </c>
      <c r="N51" s="7">
        <v>0.90600000000000003</v>
      </c>
      <c r="O51" s="7">
        <v>1E-3</v>
      </c>
      <c r="P51" s="7">
        <v>2.7E-2</v>
      </c>
      <c r="Q51" s="7">
        <v>1.401</v>
      </c>
    </row>
    <row r="52" spans="2:18" x14ac:dyDescent="0.35">
      <c r="B52">
        <v>18</v>
      </c>
      <c r="C52">
        <v>10</v>
      </c>
      <c r="D52">
        <v>0</v>
      </c>
      <c r="G52" s="7"/>
      <c r="I52" s="7">
        <v>18</v>
      </c>
      <c r="J52" s="7">
        <v>105</v>
      </c>
      <c r="K52" s="7">
        <v>10</v>
      </c>
      <c r="L52" s="7">
        <v>0</v>
      </c>
      <c r="M52" s="8">
        <v>0.1802</v>
      </c>
      <c r="N52" s="7">
        <v>0.82</v>
      </c>
      <c r="O52" s="7">
        <v>1E-3</v>
      </c>
      <c r="P52" s="7">
        <v>3.5999999999999997E-2</v>
      </c>
      <c r="Q52" s="7">
        <v>2.9540000000000002</v>
      </c>
    </row>
    <row r="53" spans="2:18" x14ac:dyDescent="0.35">
      <c r="B53">
        <v>20</v>
      </c>
      <c r="C53">
        <v>17</v>
      </c>
      <c r="D53">
        <v>1</v>
      </c>
      <c r="G53" s="7"/>
      <c r="I53" s="7">
        <v>20</v>
      </c>
      <c r="J53" s="7">
        <v>95</v>
      </c>
      <c r="K53" s="7">
        <v>17</v>
      </c>
      <c r="L53" s="7">
        <v>1</v>
      </c>
      <c r="M53" s="8">
        <v>0.32690000000000002</v>
      </c>
      <c r="N53" s="7">
        <v>0.67300000000000004</v>
      </c>
      <c r="O53" s="7">
        <v>2E-3</v>
      </c>
      <c r="P53" s="7">
        <v>4.3999999999999997E-2</v>
      </c>
      <c r="Q53" s="7">
        <v>5.8879999999999999</v>
      </c>
    </row>
    <row r="54" spans="2:18" x14ac:dyDescent="0.35">
      <c r="B54">
        <v>22</v>
      </c>
      <c r="C54">
        <v>29</v>
      </c>
      <c r="D54">
        <v>0</v>
      </c>
      <c r="I54" s="7">
        <v>22</v>
      </c>
      <c r="J54" s="7">
        <v>77</v>
      </c>
      <c r="K54" s="7">
        <v>29</v>
      </c>
      <c r="L54" s="7">
        <v>0</v>
      </c>
      <c r="M54" s="8">
        <v>0.58040000000000003</v>
      </c>
      <c r="N54" s="7">
        <v>0.42</v>
      </c>
      <c r="O54" s="7">
        <v>2E-3</v>
      </c>
      <c r="P54" s="7">
        <v>4.5999999999999999E-2</v>
      </c>
      <c r="Q54" s="7">
        <v>11.465</v>
      </c>
      <c r="R54" s="7"/>
    </row>
    <row r="55" spans="2:18" x14ac:dyDescent="0.35">
      <c r="B55">
        <v>24</v>
      </c>
      <c r="C55">
        <v>18</v>
      </c>
      <c r="D55">
        <v>0</v>
      </c>
      <c r="I55" s="7">
        <v>24</v>
      </c>
      <c r="J55" s="7">
        <v>48</v>
      </c>
      <c r="K55" s="7">
        <v>18</v>
      </c>
      <c r="L55" s="7">
        <v>0</v>
      </c>
      <c r="M55" s="8">
        <v>0.73780000000000001</v>
      </c>
      <c r="N55" s="7">
        <v>0.26200000000000001</v>
      </c>
      <c r="O55" s="7">
        <v>2E-3</v>
      </c>
      <c r="P55" s="7">
        <v>4.1000000000000002E-2</v>
      </c>
      <c r="Q55" s="7">
        <v>15.241</v>
      </c>
      <c r="R55" s="7"/>
    </row>
    <row r="56" spans="2:18" x14ac:dyDescent="0.35">
      <c r="B56">
        <v>26</v>
      </c>
      <c r="C56">
        <v>14</v>
      </c>
      <c r="D56">
        <v>0</v>
      </c>
      <c r="I56" s="7">
        <v>26</v>
      </c>
      <c r="J56" s="7">
        <v>30</v>
      </c>
      <c r="K56" s="7">
        <v>14</v>
      </c>
      <c r="L56" s="7">
        <v>0</v>
      </c>
      <c r="M56" s="8">
        <v>0.86009999999999998</v>
      </c>
      <c r="N56" s="7">
        <v>0.14000000000000001</v>
      </c>
      <c r="O56" s="7">
        <v>1E-3</v>
      </c>
      <c r="P56" s="7">
        <v>3.2000000000000001E-2</v>
      </c>
      <c r="Q56" s="7">
        <v>18.422999999999998</v>
      </c>
      <c r="R56" s="7"/>
    </row>
    <row r="57" spans="2:18" x14ac:dyDescent="0.35">
      <c r="B57">
        <v>28</v>
      </c>
      <c r="C57">
        <v>7</v>
      </c>
      <c r="D57">
        <v>0</v>
      </c>
      <c r="I57" s="7">
        <v>28</v>
      </c>
      <c r="J57" s="7">
        <v>16</v>
      </c>
      <c r="K57" s="7">
        <v>7</v>
      </c>
      <c r="L57" s="7">
        <v>0</v>
      </c>
      <c r="M57" s="8">
        <v>0.92130000000000001</v>
      </c>
      <c r="N57" s="7">
        <v>7.9000000000000001E-2</v>
      </c>
      <c r="O57" s="7">
        <v>1E-3</v>
      </c>
      <c r="P57" s="7">
        <v>2.5000000000000001E-2</v>
      </c>
      <c r="Q57" s="7">
        <v>20.135999999999999</v>
      </c>
      <c r="R57" s="7"/>
    </row>
    <row r="58" spans="2:18" x14ac:dyDescent="0.35">
      <c r="B58">
        <v>30</v>
      </c>
      <c r="C58">
        <v>2</v>
      </c>
      <c r="D58">
        <v>0</v>
      </c>
      <c r="I58" s="7">
        <v>30</v>
      </c>
      <c r="J58" s="7">
        <v>9</v>
      </c>
      <c r="K58" s="7">
        <v>2</v>
      </c>
      <c r="L58" s="7">
        <v>0</v>
      </c>
      <c r="M58" s="8">
        <v>0.93879999999999997</v>
      </c>
      <c r="N58" s="7">
        <v>6.0999999999999999E-2</v>
      </c>
      <c r="O58" s="7">
        <v>1E-3</v>
      </c>
      <c r="P58" s="7">
        <v>2.1999999999999999E-2</v>
      </c>
      <c r="Q58" s="7">
        <v>20.661000000000001</v>
      </c>
      <c r="R58" s="7"/>
    </row>
    <row r="59" spans="2:18" x14ac:dyDescent="0.35">
      <c r="B59">
        <v>32</v>
      </c>
      <c r="C59">
        <v>3</v>
      </c>
      <c r="D59">
        <v>0</v>
      </c>
      <c r="I59" s="7">
        <v>32</v>
      </c>
      <c r="J59" s="7">
        <v>7</v>
      </c>
      <c r="K59" s="7">
        <v>3</v>
      </c>
      <c r="L59" s="7">
        <v>0</v>
      </c>
      <c r="M59" s="8">
        <v>0.96499999999999997</v>
      </c>
      <c r="N59" s="7">
        <v>3.5000000000000003E-2</v>
      </c>
      <c r="O59" s="7">
        <v>0</v>
      </c>
      <c r="P59" s="7">
        <v>1.7000000000000001E-2</v>
      </c>
      <c r="Q59" s="7">
        <v>21.5</v>
      </c>
      <c r="R59" s="7"/>
    </row>
    <row r="60" spans="2:18" x14ac:dyDescent="0.35">
      <c r="B60">
        <v>34</v>
      </c>
      <c r="C60">
        <v>3</v>
      </c>
      <c r="D60">
        <v>0</v>
      </c>
      <c r="I60" s="7">
        <v>34</v>
      </c>
      <c r="J60" s="7">
        <v>4</v>
      </c>
      <c r="K60" s="7">
        <v>3</v>
      </c>
      <c r="L60" s="7">
        <v>0</v>
      </c>
      <c r="M60" s="8">
        <v>0.99129999999999996</v>
      </c>
      <c r="N60" s="7">
        <v>8.9999999999999993E-3</v>
      </c>
      <c r="O60" s="7">
        <v>0</v>
      </c>
      <c r="P60" s="7">
        <v>8.9999999999999993E-3</v>
      </c>
      <c r="Q60" s="7">
        <v>22.390999999999998</v>
      </c>
      <c r="R60" s="7"/>
    </row>
    <row r="61" spans="2:18" x14ac:dyDescent="0.35">
      <c r="B61">
        <v>36</v>
      </c>
      <c r="C61">
        <v>1</v>
      </c>
      <c r="D61">
        <v>0</v>
      </c>
      <c r="E61">
        <f>SUM(C44:D61)</f>
        <v>160</v>
      </c>
      <c r="I61" s="7">
        <v>36</v>
      </c>
      <c r="J61" s="7">
        <v>1</v>
      </c>
      <c r="K61" s="7">
        <v>1</v>
      </c>
      <c r="L61" s="7">
        <v>0</v>
      </c>
      <c r="M61" s="8">
        <v>1</v>
      </c>
      <c r="N61" s="7">
        <v>0</v>
      </c>
      <c r="O61" s="7">
        <v>0</v>
      </c>
      <c r="P61" s="7">
        <v>0</v>
      </c>
      <c r="Q61" s="7">
        <v>22.706</v>
      </c>
      <c r="R61" s="7"/>
    </row>
    <row r="62" spans="2:18" x14ac:dyDescent="0.35">
      <c r="I62" s="7"/>
      <c r="J62" s="7"/>
      <c r="K62" s="7"/>
      <c r="L62" s="7"/>
      <c r="M62" s="8"/>
      <c r="N62" s="7"/>
      <c r="O62" s="7"/>
      <c r="P62" s="7"/>
      <c r="Q62" s="7"/>
      <c r="R62" s="7"/>
    </row>
    <row r="63" spans="2:18" x14ac:dyDescent="0.35">
      <c r="B63" t="s">
        <v>396</v>
      </c>
      <c r="I63" s="7"/>
      <c r="J63" s="7"/>
      <c r="K63" s="7"/>
      <c r="L63" s="7"/>
      <c r="M63" s="8"/>
      <c r="N63" s="7"/>
      <c r="O63" s="7"/>
      <c r="P63" s="7"/>
      <c r="Q63" s="7"/>
      <c r="R63" s="7"/>
    </row>
    <row r="64" spans="2:18" ht="37.5" x14ac:dyDescent="0.35">
      <c r="B64" t="s">
        <v>391</v>
      </c>
      <c r="C64" t="s">
        <v>392</v>
      </c>
      <c r="D64" t="s">
        <v>393</v>
      </c>
      <c r="I64" s="7" t="s">
        <v>160</v>
      </c>
      <c r="J64" s="7" t="s">
        <v>161</v>
      </c>
      <c r="K64" s="7" t="s">
        <v>162</v>
      </c>
      <c r="L64" s="7" t="s">
        <v>163</v>
      </c>
      <c r="M64" s="7" t="s">
        <v>164</v>
      </c>
      <c r="N64" s="7" t="s">
        <v>165</v>
      </c>
      <c r="O64" s="7" t="s">
        <v>166</v>
      </c>
      <c r="P64" s="7" t="s">
        <v>167</v>
      </c>
      <c r="Q64" s="7" t="s">
        <v>168</v>
      </c>
      <c r="R64" s="7"/>
    </row>
    <row r="65" spans="2:18" x14ac:dyDescent="0.35">
      <c r="B65">
        <v>0</v>
      </c>
      <c r="C65">
        <v>0</v>
      </c>
      <c r="D65">
        <v>0</v>
      </c>
      <c r="I65" s="7">
        <v>0</v>
      </c>
      <c r="J65" s="7">
        <v>160</v>
      </c>
      <c r="K65" s="7">
        <v>0</v>
      </c>
      <c r="L65" s="7">
        <v>0</v>
      </c>
      <c r="M65" s="8">
        <v>0</v>
      </c>
      <c r="N65" s="7">
        <v>1</v>
      </c>
      <c r="O65" s="7">
        <v>0</v>
      </c>
      <c r="P65" s="7">
        <v>0</v>
      </c>
      <c r="Q65" s="7">
        <v>0</v>
      </c>
      <c r="R65" s="7"/>
    </row>
    <row r="66" spans="2:18" x14ac:dyDescent="0.35">
      <c r="B66">
        <v>2</v>
      </c>
      <c r="C66">
        <v>0</v>
      </c>
      <c r="D66">
        <v>1</v>
      </c>
      <c r="I66" s="7">
        <v>2</v>
      </c>
      <c r="J66" s="7">
        <v>160</v>
      </c>
      <c r="K66" s="7">
        <v>0</v>
      </c>
      <c r="L66" s="7">
        <v>1</v>
      </c>
      <c r="M66" s="8">
        <v>0</v>
      </c>
      <c r="N66" s="7">
        <v>1</v>
      </c>
      <c r="O66" s="7">
        <v>0</v>
      </c>
      <c r="P66" s="7">
        <v>0</v>
      </c>
      <c r="Q66" s="7">
        <v>0</v>
      </c>
      <c r="R66" s="7"/>
    </row>
    <row r="67" spans="2:18" x14ac:dyDescent="0.35">
      <c r="B67">
        <v>4</v>
      </c>
      <c r="C67">
        <v>0</v>
      </c>
      <c r="D67">
        <v>2</v>
      </c>
      <c r="I67" s="7">
        <v>4</v>
      </c>
      <c r="J67" s="7">
        <v>159</v>
      </c>
      <c r="K67" s="7">
        <v>0</v>
      </c>
      <c r="L67" s="7">
        <v>2</v>
      </c>
      <c r="M67" s="8">
        <v>0</v>
      </c>
      <c r="N67" s="7">
        <v>1</v>
      </c>
      <c r="O67" s="7">
        <v>0</v>
      </c>
      <c r="P67" s="7">
        <v>0</v>
      </c>
      <c r="Q67" s="7">
        <v>0</v>
      </c>
      <c r="R67" s="7"/>
    </row>
    <row r="68" spans="2:18" x14ac:dyDescent="0.35">
      <c r="B68">
        <v>6</v>
      </c>
      <c r="C68">
        <v>0</v>
      </c>
      <c r="D68">
        <v>23</v>
      </c>
      <c r="H68" s="7"/>
      <c r="I68" s="7">
        <v>6</v>
      </c>
      <c r="J68" s="7">
        <v>157</v>
      </c>
      <c r="K68" s="7">
        <v>0</v>
      </c>
      <c r="L68" s="7">
        <v>23</v>
      </c>
      <c r="M68" s="8">
        <v>0</v>
      </c>
      <c r="N68" s="7">
        <v>1</v>
      </c>
      <c r="O68" s="7">
        <v>0</v>
      </c>
      <c r="P68" s="7">
        <v>0</v>
      </c>
      <c r="Q68" s="7">
        <v>0</v>
      </c>
      <c r="R68" s="7"/>
    </row>
    <row r="69" spans="2:18" x14ac:dyDescent="0.35">
      <c r="B69">
        <v>8</v>
      </c>
      <c r="C69">
        <v>1</v>
      </c>
      <c r="D69">
        <v>12</v>
      </c>
      <c r="I69" s="7">
        <v>8</v>
      </c>
      <c r="J69" s="7">
        <v>134</v>
      </c>
      <c r="K69" s="7">
        <v>1</v>
      </c>
      <c r="L69" s="7">
        <v>12</v>
      </c>
      <c r="M69" s="8">
        <v>7.4999999999999997E-3</v>
      </c>
      <c r="N69" s="7">
        <v>0.99299999999999999</v>
      </c>
      <c r="O69" s="7">
        <v>0</v>
      </c>
      <c r="P69" s="7">
        <v>7.0000000000000001E-3</v>
      </c>
      <c r="Q69" s="7">
        <v>0.06</v>
      </c>
      <c r="R69" s="7"/>
    </row>
    <row r="70" spans="2:18" x14ac:dyDescent="0.35">
      <c r="B70">
        <v>10</v>
      </c>
      <c r="C70">
        <v>0</v>
      </c>
      <c r="D70">
        <v>7</v>
      </c>
      <c r="I70" s="7">
        <v>10</v>
      </c>
      <c r="J70" s="7">
        <v>121</v>
      </c>
      <c r="K70" s="7">
        <v>0</v>
      </c>
      <c r="L70" s="7">
        <v>7</v>
      </c>
      <c r="M70" s="8">
        <v>7.4999999999999997E-3</v>
      </c>
      <c r="N70" s="7">
        <v>0.99299999999999999</v>
      </c>
      <c r="O70" s="7">
        <v>0</v>
      </c>
      <c r="P70" s="7">
        <v>7.0000000000000001E-3</v>
      </c>
      <c r="Q70" s="7">
        <v>0.06</v>
      </c>
    </row>
    <row r="71" spans="2:18" x14ac:dyDescent="0.35">
      <c r="B71">
        <v>12</v>
      </c>
      <c r="C71">
        <v>3</v>
      </c>
      <c r="D71">
        <v>1</v>
      </c>
      <c r="I71" s="7">
        <v>12</v>
      </c>
      <c r="J71" s="7">
        <v>114</v>
      </c>
      <c r="K71" s="7">
        <v>3</v>
      </c>
      <c r="L71" s="7">
        <v>1</v>
      </c>
      <c r="M71" s="8">
        <v>3.3599999999999998E-2</v>
      </c>
      <c r="N71" s="7">
        <v>0.96599999999999997</v>
      </c>
      <c r="O71" s="7">
        <v>0</v>
      </c>
      <c r="P71" s="7">
        <v>1.7000000000000001E-2</v>
      </c>
      <c r="Q71" s="7">
        <v>0.373</v>
      </c>
    </row>
    <row r="72" spans="2:18" x14ac:dyDescent="0.35">
      <c r="B72">
        <v>14</v>
      </c>
      <c r="C72">
        <v>10</v>
      </c>
      <c r="D72">
        <v>0</v>
      </c>
      <c r="I72" s="7">
        <v>14</v>
      </c>
      <c r="J72" s="7">
        <v>110</v>
      </c>
      <c r="K72" s="7">
        <v>10</v>
      </c>
      <c r="L72" s="7">
        <v>0</v>
      </c>
      <c r="M72" s="8">
        <v>0.12139999999999999</v>
      </c>
      <c r="N72" s="7">
        <v>0.879</v>
      </c>
      <c r="O72" s="7">
        <v>1E-3</v>
      </c>
      <c r="P72" s="7">
        <v>0.03</v>
      </c>
      <c r="Q72" s="7">
        <v>1.603</v>
      </c>
    </row>
    <row r="73" spans="2:18" x14ac:dyDescent="0.35">
      <c r="B73">
        <v>16</v>
      </c>
      <c r="C73">
        <v>21</v>
      </c>
      <c r="D73">
        <v>0</v>
      </c>
      <c r="I73" s="7">
        <v>16</v>
      </c>
      <c r="J73" s="7">
        <v>100</v>
      </c>
      <c r="K73" s="7">
        <v>21</v>
      </c>
      <c r="L73" s="7">
        <v>0</v>
      </c>
      <c r="M73" s="8">
        <v>0.30590000000000001</v>
      </c>
      <c r="N73" s="7">
        <v>0.69399999999999995</v>
      </c>
      <c r="O73" s="7">
        <v>2E-3</v>
      </c>
      <c r="P73" s="7">
        <v>4.2999999999999997E-2</v>
      </c>
      <c r="Q73" s="7">
        <v>4.5549999999999997</v>
      </c>
    </row>
    <row r="74" spans="2:18" x14ac:dyDescent="0.35">
      <c r="B74">
        <v>18</v>
      </c>
      <c r="C74">
        <v>26</v>
      </c>
      <c r="D74">
        <v>0</v>
      </c>
      <c r="I74" s="7">
        <v>18</v>
      </c>
      <c r="J74" s="7">
        <v>79</v>
      </c>
      <c r="K74" s="7">
        <v>26</v>
      </c>
      <c r="L74" s="7">
        <v>0</v>
      </c>
      <c r="M74" s="8">
        <v>0.53439999999999999</v>
      </c>
      <c r="N74" s="7">
        <v>0.46600000000000003</v>
      </c>
      <c r="O74" s="7">
        <v>2E-3</v>
      </c>
      <c r="P74" s="7">
        <v>4.7E-2</v>
      </c>
      <c r="Q74" s="7">
        <v>8.6669999999999998</v>
      </c>
      <c r="R74" s="7"/>
    </row>
    <row r="75" spans="2:18" x14ac:dyDescent="0.35">
      <c r="B75">
        <v>20</v>
      </c>
      <c r="C75">
        <v>25</v>
      </c>
      <c r="D75">
        <v>0</v>
      </c>
      <c r="I75" s="7">
        <v>20</v>
      </c>
      <c r="J75" s="7">
        <v>53</v>
      </c>
      <c r="K75" s="7">
        <v>25</v>
      </c>
      <c r="L75" s="7">
        <v>0</v>
      </c>
      <c r="M75" s="8">
        <v>0.754</v>
      </c>
      <c r="N75" s="7">
        <v>0.246</v>
      </c>
      <c r="O75" s="7">
        <v>2E-3</v>
      </c>
      <c r="P75" s="7">
        <v>0.04</v>
      </c>
      <c r="Q75" s="7">
        <v>13.06</v>
      </c>
      <c r="R75" s="7"/>
    </row>
    <row r="76" spans="2:18" x14ac:dyDescent="0.35">
      <c r="B76">
        <v>22</v>
      </c>
      <c r="C76">
        <v>21</v>
      </c>
      <c r="D76">
        <v>0</v>
      </c>
      <c r="I76" s="7">
        <v>22</v>
      </c>
      <c r="J76" s="7">
        <v>28</v>
      </c>
      <c r="K76" s="7">
        <v>21</v>
      </c>
      <c r="L76" s="7">
        <v>0</v>
      </c>
      <c r="M76" s="8">
        <v>0.9385</v>
      </c>
      <c r="N76" s="7">
        <v>6.0999999999999999E-2</v>
      </c>
      <c r="O76" s="7">
        <v>1E-3</v>
      </c>
      <c r="P76" s="7">
        <v>2.3E-2</v>
      </c>
      <c r="Q76" s="7">
        <v>17.119</v>
      </c>
      <c r="R76" s="7"/>
    </row>
    <row r="77" spans="2:18" x14ac:dyDescent="0.35">
      <c r="B77">
        <v>24</v>
      </c>
      <c r="C77">
        <v>6</v>
      </c>
      <c r="D77">
        <v>0</v>
      </c>
      <c r="I77" s="7">
        <v>24</v>
      </c>
      <c r="J77" s="7">
        <v>7</v>
      </c>
      <c r="K77" s="7">
        <v>6</v>
      </c>
      <c r="L77" s="7">
        <v>0</v>
      </c>
      <c r="M77" s="8">
        <v>0.99119999999999997</v>
      </c>
      <c r="N77" s="7">
        <v>8.9999999999999993E-3</v>
      </c>
      <c r="O77" s="7">
        <v>0</v>
      </c>
      <c r="P77" s="7">
        <v>8.9999999999999993E-3</v>
      </c>
      <c r="Q77" s="7">
        <v>18.384</v>
      </c>
      <c r="R77" s="7"/>
    </row>
    <row r="78" spans="2:18" x14ac:dyDescent="0.35">
      <c r="B78">
        <v>26</v>
      </c>
      <c r="C78">
        <v>1</v>
      </c>
      <c r="D78">
        <v>0</v>
      </c>
      <c r="H78" s="7"/>
      <c r="I78" s="7">
        <v>26</v>
      </c>
      <c r="J78" s="7">
        <v>1</v>
      </c>
      <c r="K78" s="7">
        <v>1</v>
      </c>
      <c r="L78" s="7">
        <v>0</v>
      </c>
      <c r="M78" s="8">
        <v>1</v>
      </c>
      <c r="N78" s="7">
        <v>0</v>
      </c>
      <c r="O78" s="7">
        <v>0</v>
      </c>
      <c r="P78" s="7">
        <v>0</v>
      </c>
      <c r="Q78" s="7">
        <v>18.611999999999998</v>
      </c>
    </row>
    <row r="79" spans="2:18" x14ac:dyDescent="0.35">
      <c r="E79">
        <f>SUM(C66:D78)</f>
        <v>160</v>
      </c>
      <c r="H79" s="7"/>
      <c r="I79" s="7"/>
      <c r="J79" s="7"/>
      <c r="K79" s="7"/>
      <c r="L79" s="7"/>
      <c r="M79" s="7"/>
      <c r="N79" s="7"/>
      <c r="O79" s="7"/>
      <c r="P79" s="7"/>
      <c r="R79" s="7"/>
    </row>
    <row r="80" spans="2:18" x14ac:dyDescent="0.35">
      <c r="H80" s="7"/>
      <c r="I80" s="7"/>
      <c r="J80" s="7"/>
      <c r="K80" s="7"/>
      <c r="L80" s="8"/>
      <c r="M80" s="7"/>
      <c r="N80" s="7"/>
      <c r="O80" s="7"/>
      <c r="P80" s="7"/>
      <c r="R80" s="7"/>
    </row>
    <row r="81" spans="2:18" x14ac:dyDescent="0.35">
      <c r="H81" s="7"/>
      <c r="I81" s="7"/>
      <c r="J81" s="7"/>
      <c r="K81" s="7"/>
      <c r="L81" s="8"/>
      <c r="M81" s="7"/>
      <c r="N81" s="7"/>
      <c r="O81" s="7"/>
      <c r="P81" s="7"/>
      <c r="R81" s="7"/>
    </row>
    <row r="82" spans="2:18" x14ac:dyDescent="0.35">
      <c r="B82" t="s">
        <v>397</v>
      </c>
      <c r="H82" s="7"/>
      <c r="I82" s="7"/>
      <c r="J82" s="7"/>
      <c r="K82" s="7"/>
      <c r="L82" s="8"/>
      <c r="M82" s="7"/>
      <c r="N82" s="7"/>
      <c r="O82" s="7"/>
      <c r="P82" s="7"/>
      <c r="R82" s="7"/>
    </row>
    <row r="83" spans="2:18" ht="37.5" x14ac:dyDescent="0.35">
      <c r="B83" t="s">
        <v>391</v>
      </c>
      <c r="C83" t="s">
        <v>392</v>
      </c>
      <c r="D83" t="s">
        <v>393</v>
      </c>
      <c r="H83" s="7"/>
      <c r="I83" s="7" t="s">
        <v>160</v>
      </c>
      <c r="J83" s="7" t="s">
        <v>161</v>
      </c>
      <c r="K83" s="7" t="s">
        <v>162</v>
      </c>
      <c r="L83" s="7" t="s">
        <v>163</v>
      </c>
      <c r="M83" s="7" t="s">
        <v>164</v>
      </c>
      <c r="N83" s="7" t="s">
        <v>165</v>
      </c>
      <c r="O83" s="7" t="s">
        <v>166</v>
      </c>
      <c r="P83" s="7" t="s">
        <v>167</v>
      </c>
      <c r="Q83" s="7" t="s">
        <v>168</v>
      </c>
      <c r="R83" s="7"/>
    </row>
    <row r="84" spans="2:18" x14ac:dyDescent="0.35">
      <c r="B84">
        <v>0</v>
      </c>
      <c r="C84">
        <v>0</v>
      </c>
      <c r="D84">
        <v>0</v>
      </c>
      <c r="H84" s="7"/>
      <c r="I84" s="7">
        <v>0</v>
      </c>
      <c r="J84" s="7">
        <v>160</v>
      </c>
      <c r="K84" s="7">
        <v>0</v>
      </c>
      <c r="L84" s="7">
        <v>0</v>
      </c>
      <c r="M84" s="8">
        <v>0</v>
      </c>
      <c r="N84" s="7">
        <v>1</v>
      </c>
      <c r="O84" s="7">
        <v>0</v>
      </c>
      <c r="P84" s="7">
        <v>0</v>
      </c>
      <c r="Q84" s="7">
        <v>0</v>
      </c>
      <c r="R84" s="7"/>
    </row>
    <row r="85" spans="2:18" x14ac:dyDescent="0.35">
      <c r="B85">
        <v>2</v>
      </c>
      <c r="C85">
        <v>0</v>
      </c>
      <c r="D85">
        <v>3</v>
      </c>
      <c r="H85" s="7"/>
      <c r="I85" s="7">
        <v>2</v>
      </c>
      <c r="J85" s="7">
        <v>160</v>
      </c>
      <c r="K85" s="7">
        <v>0</v>
      </c>
      <c r="L85" s="7">
        <v>3</v>
      </c>
      <c r="M85" s="8">
        <v>0</v>
      </c>
      <c r="N85" s="7">
        <v>1</v>
      </c>
      <c r="O85" s="7">
        <v>0</v>
      </c>
      <c r="P85" s="7">
        <v>0</v>
      </c>
      <c r="Q85" s="7">
        <v>0</v>
      </c>
      <c r="R85" s="7"/>
    </row>
    <row r="86" spans="2:18" x14ac:dyDescent="0.35">
      <c r="B86">
        <v>4</v>
      </c>
      <c r="C86">
        <v>0</v>
      </c>
      <c r="D86">
        <v>7</v>
      </c>
      <c r="H86" s="7"/>
      <c r="I86" s="7">
        <v>4</v>
      </c>
      <c r="J86" s="7">
        <v>157</v>
      </c>
      <c r="K86" s="7">
        <v>0</v>
      </c>
      <c r="L86" s="7">
        <v>7</v>
      </c>
      <c r="M86" s="8">
        <v>0</v>
      </c>
      <c r="N86" s="7">
        <v>1</v>
      </c>
      <c r="O86" s="7">
        <v>0</v>
      </c>
      <c r="P86" s="7">
        <v>0</v>
      </c>
      <c r="Q86" s="7">
        <v>0</v>
      </c>
      <c r="R86" s="7"/>
    </row>
    <row r="87" spans="2:18" x14ac:dyDescent="0.35">
      <c r="B87">
        <v>6</v>
      </c>
      <c r="C87">
        <v>0</v>
      </c>
      <c r="D87">
        <v>14</v>
      </c>
      <c r="H87" s="7"/>
      <c r="I87" s="7">
        <v>6</v>
      </c>
      <c r="J87" s="7">
        <v>150</v>
      </c>
      <c r="K87" s="7">
        <v>0</v>
      </c>
      <c r="L87" s="7">
        <v>14</v>
      </c>
      <c r="M87" s="8">
        <v>0</v>
      </c>
      <c r="N87" s="7">
        <v>1</v>
      </c>
      <c r="O87" s="7">
        <v>0</v>
      </c>
      <c r="P87" s="7">
        <v>0</v>
      </c>
      <c r="Q87" s="7">
        <v>0</v>
      </c>
      <c r="R87" s="7"/>
    </row>
    <row r="88" spans="2:18" x14ac:dyDescent="0.35">
      <c r="B88">
        <v>8</v>
      </c>
      <c r="C88">
        <v>0</v>
      </c>
      <c r="D88">
        <v>12</v>
      </c>
      <c r="H88" s="7"/>
      <c r="I88" s="7">
        <v>8</v>
      </c>
      <c r="J88" s="7">
        <v>136</v>
      </c>
      <c r="K88" s="7">
        <v>0</v>
      </c>
      <c r="L88" s="7">
        <v>12</v>
      </c>
      <c r="M88" s="8">
        <v>0</v>
      </c>
      <c r="N88" s="7">
        <v>1</v>
      </c>
      <c r="O88" s="7">
        <v>0</v>
      </c>
      <c r="P88" s="7">
        <v>0</v>
      </c>
      <c r="Q88" s="7">
        <v>0</v>
      </c>
      <c r="R88" s="7"/>
    </row>
    <row r="89" spans="2:18" x14ac:dyDescent="0.35">
      <c r="B89">
        <v>10</v>
      </c>
      <c r="C89">
        <v>0</v>
      </c>
      <c r="D89">
        <v>5</v>
      </c>
      <c r="H89" s="7"/>
      <c r="I89" s="7">
        <v>10</v>
      </c>
      <c r="J89" s="7">
        <v>124</v>
      </c>
      <c r="K89" s="7">
        <v>0</v>
      </c>
      <c r="L89" s="7">
        <v>5</v>
      </c>
      <c r="M89" s="8">
        <v>0</v>
      </c>
      <c r="N89" s="7">
        <v>1</v>
      </c>
      <c r="O89" s="7">
        <v>0</v>
      </c>
      <c r="P89" s="7">
        <v>0</v>
      </c>
      <c r="Q89" s="7">
        <v>0</v>
      </c>
    </row>
    <row r="90" spans="2:18" x14ac:dyDescent="0.35">
      <c r="B90">
        <v>12</v>
      </c>
      <c r="C90">
        <v>0</v>
      </c>
      <c r="D90">
        <v>1</v>
      </c>
      <c r="H90" s="7"/>
      <c r="I90" s="7">
        <v>12</v>
      </c>
      <c r="J90" s="7">
        <v>119</v>
      </c>
      <c r="K90" s="7">
        <v>0</v>
      </c>
      <c r="L90" s="7">
        <v>1</v>
      </c>
      <c r="M90" s="8">
        <v>0</v>
      </c>
      <c r="N90" s="7">
        <v>1</v>
      </c>
      <c r="O90" s="7">
        <v>0</v>
      </c>
      <c r="P90" s="7">
        <v>0</v>
      </c>
      <c r="Q90" s="7">
        <v>0</v>
      </c>
    </row>
    <row r="91" spans="2:18" x14ac:dyDescent="0.35">
      <c r="B91">
        <v>15</v>
      </c>
      <c r="C91">
        <v>2</v>
      </c>
      <c r="D91">
        <v>0</v>
      </c>
      <c r="H91" s="7"/>
      <c r="I91" s="7">
        <v>15</v>
      </c>
      <c r="J91" s="7">
        <v>118</v>
      </c>
      <c r="K91" s="7">
        <v>2</v>
      </c>
      <c r="L91" s="7">
        <v>0</v>
      </c>
      <c r="M91" s="8">
        <v>1.6899999999999998E-2</v>
      </c>
      <c r="N91" s="7">
        <v>0.98299999999999998</v>
      </c>
      <c r="O91" s="7">
        <v>0</v>
      </c>
      <c r="P91" s="7">
        <v>1.2E-2</v>
      </c>
      <c r="Q91" s="7">
        <v>0.254</v>
      </c>
    </row>
    <row r="92" spans="2:18" x14ac:dyDescent="0.35">
      <c r="B92">
        <v>18</v>
      </c>
      <c r="C92">
        <v>3</v>
      </c>
      <c r="D92">
        <v>0</v>
      </c>
      <c r="H92" s="7"/>
      <c r="I92" s="7">
        <v>18</v>
      </c>
      <c r="J92" s="7">
        <v>116</v>
      </c>
      <c r="K92" s="7">
        <v>3</v>
      </c>
      <c r="L92" s="7">
        <v>0</v>
      </c>
      <c r="M92" s="8">
        <v>4.24E-2</v>
      </c>
      <c r="N92" s="7">
        <v>0.95799999999999996</v>
      </c>
      <c r="O92" s="7">
        <v>0</v>
      </c>
      <c r="P92" s="7">
        <v>1.9E-2</v>
      </c>
      <c r="Q92" s="7">
        <v>0.71199999999999997</v>
      </c>
    </row>
    <row r="93" spans="2:18" x14ac:dyDescent="0.35">
      <c r="B93">
        <v>21</v>
      </c>
      <c r="C93">
        <v>4</v>
      </c>
      <c r="D93">
        <v>0</v>
      </c>
      <c r="H93" s="7"/>
      <c r="I93" s="7">
        <v>21</v>
      </c>
      <c r="J93" s="7">
        <v>113</v>
      </c>
      <c r="K93" s="7">
        <v>4</v>
      </c>
      <c r="L93" s="7">
        <v>0</v>
      </c>
      <c r="M93" s="8">
        <v>7.6300000000000007E-2</v>
      </c>
      <c r="N93" s="7">
        <v>0.92400000000000004</v>
      </c>
      <c r="O93" s="7">
        <v>1E-3</v>
      </c>
      <c r="P93" s="7">
        <v>2.4E-2</v>
      </c>
      <c r="Q93" s="7">
        <v>1.4239999999999999</v>
      </c>
      <c r="R93" s="7"/>
    </row>
    <row r="94" spans="2:18" x14ac:dyDescent="0.35">
      <c r="B94">
        <v>24</v>
      </c>
      <c r="C94">
        <v>4</v>
      </c>
      <c r="D94">
        <v>0</v>
      </c>
      <c r="H94" s="7"/>
      <c r="I94" s="7">
        <v>24</v>
      </c>
      <c r="J94" s="7">
        <v>109</v>
      </c>
      <c r="K94" s="7">
        <v>4</v>
      </c>
      <c r="L94" s="7">
        <v>0</v>
      </c>
      <c r="M94" s="8">
        <v>0.11020000000000001</v>
      </c>
      <c r="N94" s="7">
        <v>0.89</v>
      </c>
      <c r="O94" s="7">
        <v>1E-3</v>
      </c>
      <c r="P94" s="7">
        <v>2.9000000000000001E-2</v>
      </c>
      <c r="Q94" s="7">
        <v>2.2370000000000001</v>
      </c>
      <c r="R94" s="7"/>
    </row>
    <row r="95" spans="2:18" x14ac:dyDescent="0.35">
      <c r="B95">
        <v>27</v>
      </c>
      <c r="C95">
        <v>3</v>
      </c>
      <c r="D95">
        <v>0</v>
      </c>
      <c r="H95" s="7"/>
      <c r="I95" s="7">
        <v>27</v>
      </c>
      <c r="J95" s="7">
        <v>105</v>
      </c>
      <c r="K95" s="7">
        <v>3</v>
      </c>
      <c r="L95" s="7">
        <v>0</v>
      </c>
      <c r="M95" s="8">
        <v>0.1356</v>
      </c>
      <c r="N95" s="7">
        <v>0.86399999999999999</v>
      </c>
      <c r="O95" s="7">
        <v>1E-3</v>
      </c>
      <c r="P95" s="7">
        <v>3.2000000000000001E-2</v>
      </c>
      <c r="Q95" s="7">
        <v>2.9239999999999999</v>
      </c>
      <c r="R95" s="7"/>
    </row>
    <row r="96" spans="2:18" x14ac:dyDescent="0.35">
      <c r="B96">
        <v>30</v>
      </c>
      <c r="C96">
        <v>5</v>
      </c>
      <c r="D96">
        <v>0</v>
      </c>
      <c r="H96" s="7"/>
      <c r="I96" s="7">
        <v>30</v>
      </c>
      <c r="J96" s="7">
        <v>102</v>
      </c>
      <c r="K96" s="7">
        <v>5</v>
      </c>
      <c r="L96" s="7">
        <v>0</v>
      </c>
      <c r="M96" s="8">
        <v>0.17799999999999999</v>
      </c>
      <c r="N96" s="7">
        <v>0.82199999999999995</v>
      </c>
      <c r="O96" s="7">
        <v>1E-3</v>
      </c>
      <c r="P96" s="7">
        <v>3.5000000000000003E-2</v>
      </c>
      <c r="Q96" s="7">
        <v>4.1950000000000003</v>
      </c>
      <c r="R96" s="7"/>
    </row>
    <row r="97" spans="2:18" x14ac:dyDescent="0.35">
      <c r="B97">
        <v>33</v>
      </c>
      <c r="C97">
        <v>2</v>
      </c>
      <c r="D97">
        <v>0</v>
      </c>
      <c r="I97" s="7">
        <v>33</v>
      </c>
      <c r="J97" s="7">
        <v>97</v>
      </c>
      <c r="K97" s="7">
        <v>2</v>
      </c>
      <c r="L97" s="7">
        <v>0</v>
      </c>
      <c r="M97" s="8">
        <v>0.19489999999999999</v>
      </c>
      <c r="N97" s="7">
        <v>0.80500000000000005</v>
      </c>
      <c r="O97" s="7">
        <v>1E-3</v>
      </c>
      <c r="P97" s="7">
        <v>3.5999999999999997E-2</v>
      </c>
      <c r="Q97" s="7">
        <v>4.7539999999999996</v>
      </c>
      <c r="R97" s="7"/>
    </row>
    <row r="98" spans="2:18" x14ac:dyDescent="0.35">
      <c r="B98">
        <v>36</v>
      </c>
      <c r="C98">
        <v>1</v>
      </c>
      <c r="D98">
        <v>0</v>
      </c>
      <c r="I98" s="7">
        <v>36</v>
      </c>
      <c r="J98" s="7">
        <v>95</v>
      </c>
      <c r="K98" s="7">
        <v>1</v>
      </c>
      <c r="L98" s="7">
        <v>0</v>
      </c>
      <c r="M98" s="8">
        <v>0.2034</v>
      </c>
      <c r="N98" s="7">
        <v>0.79700000000000004</v>
      </c>
      <c r="O98" s="7">
        <v>1E-3</v>
      </c>
      <c r="P98" s="7">
        <v>3.6999999999999998E-2</v>
      </c>
      <c r="Q98" s="7">
        <v>5.0590000000000002</v>
      </c>
      <c r="R98" s="7"/>
    </row>
    <row r="99" spans="2:18" x14ac:dyDescent="0.35">
      <c r="B99">
        <v>39</v>
      </c>
      <c r="C99">
        <v>4</v>
      </c>
      <c r="D99">
        <v>0</v>
      </c>
      <c r="I99" s="7">
        <v>39</v>
      </c>
      <c r="J99" s="7">
        <v>94</v>
      </c>
      <c r="K99" s="7">
        <v>4</v>
      </c>
      <c r="L99" s="7">
        <v>0</v>
      </c>
      <c r="M99" s="8">
        <v>0.23730000000000001</v>
      </c>
      <c r="N99" s="7">
        <v>0.76300000000000001</v>
      </c>
      <c r="O99" s="7">
        <v>2E-3</v>
      </c>
      <c r="P99" s="7">
        <v>3.9E-2</v>
      </c>
      <c r="Q99" s="7">
        <v>6.3810000000000002</v>
      </c>
      <c r="R99" s="7"/>
    </row>
    <row r="100" spans="2:18" x14ac:dyDescent="0.35">
      <c r="B100">
        <v>42</v>
      </c>
      <c r="C100">
        <v>5</v>
      </c>
      <c r="D100">
        <v>0</v>
      </c>
      <c r="H100" s="7"/>
      <c r="I100" s="7">
        <v>42</v>
      </c>
      <c r="J100" s="7">
        <v>90</v>
      </c>
      <c r="K100" s="7">
        <v>5</v>
      </c>
      <c r="L100" s="7">
        <v>0</v>
      </c>
      <c r="M100" s="8">
        <v>0.2797</v>
      </c>
      <c r="N100" s="7">
        <v>0.72</v>
      </c>
      <c r="O100" s="7">
        <v>2E-3</v>
      </c>
      <c r="P100" s="7">
        <v>4.1000000000000002E-2</v>
      </c>
      <c r="Q100" s="7">
        <v>8.1609999999999996</v>
      </c>
      <c r="R100" s="7"/>
    </row>
    <row r="101" spans="2:18" x14ac:dyDescent="0.35">
      <c r="B101">
        <v>45</v>
      </c>
      <c r="C101">
        <v>5</v>
      </c>
      <c r="D101">
        <v>0</v>
      </c>
      <c r="H101" s="7"/>
      <c r="I101" s="7">
        <v>45</v>
      </c>
      <c r="J101" s="7">
        <v>85</v>
      </c>
      <c r="K101" s="7">
        <v>5</v>
      </c>
      <c r="L101" s="7">
        <v>0</v>
      </c>
      <c r="M101" s="8">
        <v>0.32200000000000001</v>
      </c>
      <c r="N101" s="7">
        <v>0.67800000000000005</v>
      </c>
      <c r="O101" s="7">
        <v>2E-3</v>
      </c>
      <c r="P101" s="7">
        <v>4.2999999999999997E-2</v>
      </c>
      <c r="Q101" s="7">
        <v>10.068</v>
      </c>
      <c r="R101" s="7"/>
    </row>
    <row r="102" spans="2:18" x14ac:dyDescent="0.35">
      <c r="B102">
        <v>48</v>
      </c>
      <c r="C102">
        <v>9</v>
      </c>
      <c r="D102">
        <v>0</v>
      </c>
      <c r="I102" s="7">
        <v>48</v>
      </c>
      <c r="J102" s="7">
        <v>80</v>
      </c>
      <c r="K102" s="7">
        <v>9</v>
      </c>
      <c r="L102" s="7">
        <v>0</v>
      </c>
      <c r="M102" s="8">
        <v>0.39829999999999999</v>
      </c>
      <c r="N102" s="7">
        <v>0.60199999999999998</v>
      </c>
      <c r="O102" s="7">
        <v>2E-3</v>
      </c>
      <c r="P102" s="7">
        <v>4.4999999999999998E-2</v>
      </c>
      <c r="Q102" s="7">
        <v>13.728999999999999</v>
      </c>
    </row>
    <row r="103" spans="2:18" x14ac:dyDescent="0.35">
      <c r="B103">
        <v>51</v>
      </c>
      <c r="C103">
        <v>9</v>
      </c>
      <c r="D103">
        <v>0</v>
      </c>
      <c r="I103" s="7">
        <v>51</v>
      </c>
      <c r="J103" s="7">
        <v>71</v>
      </c>
      <c r="K103" s="7">
        <v>9</v>
      </c>
      <c r="L103" s="7">
        <v>0</v>
      </c>
      <c r="M103" s="8">
        <v>0.47460000000000002</v>
      </c>
      <c r="N103" s="7">
        <v>0.52500000000000002</v>
      </c>
      <c r="O103" s="7">
        <v>2E-3</v>
      </c>
      <c r="P103" s="7">
        <v>4.5999999999999999E-2</v>
      </c>
      <c r="Q103" s="7">
        <v>17.619</v>
      </c>
    </row>
    <row r="104" spans="2:18" x14ac:dyDescent="0.35">
      <c r="B104">
        <v>54</v>
      </c>
      <c r="C104">
        <v>11</v>
      </c>
      <c r="D104">
        <v>0</v>
      </c>
      <c r="I104" s="7">
        <v>54</v>
      </c>
      <c r="J104" s="7">
        <v>62</v>
      </c>
      <c r="K104" s="7">
        <v>11</v>
      </c>
      <c r="L104" s="7">
        <v>0</v>
      </c>
      <c r="M104" s="8">
        <v>0.56779999999999997</v>
      </c>
      <c r="N104" s="7">
        <v>0.432</v>
      </c>
      <c r="O104" s="7">
        <v>2E-3</v>
      </c>
      <c r="P104" s="7">
        <v>4.5999999999999999E-2</v>
      </c>
      <c r="Q104" s="7">
        <v>22.652999999999999</v>
      </c>
    </row>
    <row r="105" spans="2:18" x14ac:dyDescent="0.35">
      <c r="B105">
        <v>57</v>
      </c>
      <c r="C105">
        <v>13</v>
      </c>
      <c r="D105">
        <v>0</v>
      </c>
      <c r="I105" s="7">
        <v>57</v>
      </c>
      <c r="J105" s="7">
        <v>51</v>
      </c>
      <c r="K105" s="7">
        <v>13</v>
      </c>
      <c r="L105" s="7">
        <v>0</v>
      </c>
      <c r="M105" s="8">
        <v>0.67800000000000005</v>
      </c>
      <c r="N105" s="7">
        <v>0.32200000000000001</v>
      </c>
      <c r="O105" s="7">
        <v>2E-3</v>
      </c>
      <c r="P105" s="7">
        <v>4.2999999999999997E-2</v>
      </c>
      <c r="Q105" s="7">
        <v>28.931999999999999</v>
      </c>
    </row>
    <row r="106" spans="2:18" x14ac:dyDescent="0.35">
      <c r="B106">
        <v>60</v>
      </c>
      <c r="C106">
        <v>17</v>
      </c>
      <c r="D106">
        <v>0</v>
      </c>
      <c r="I106" s="7">
        <v>60</v>
      </c>
      <c r="J106" s="7">
        <v>38</v>
      </c>
      <c r="K106" s="7">
        <v>17</v>
      </c>
      <c r="L106" s="7">
        <v>0</v>
      </c>
      <c r="M106" s="8">
        <v>0.82199999999999995</v>
      </c>
      <c r="N106" s="7">
        <v>0.17799999999999999</v>
      </c>
      <c r="O106" s="7">
        <v>1E-3</v>
      </c>
      <c r="P106" s="7">
        <v>3.5000000000000003E-2</v>
      </c>
      <c r="Q106" s="7">
        <v>37.576000000000001</v>
      </c>
    </row>
    <row r="107" spans="2:18" x14ac:dyDescent="0.35">
      <c r="B107">
        <v>63</v>
      </c>
      <c r="C107">
        <v>11</v>
      </c>
      <c r="D107">
        <v>0</v>
      </c>
      <c r="I107" s="7">
        <v>63</v>
      </c>
      <c r="J107" s="7">
        <v>21</v>
      </c>
      <c r="K107" s="7">
        <v>11</v>
      </c>
      <c r="L107" s="7">
        <v>0</v>
      </c>
      <c r="M107" s="8">
        <v>0.9153</v>
      </c>
      <c r="N107" s="7">
        <v>8.5000000000000006E-2</v>
      </c>
      <c r="O107" s="7">
        <v>1E-3</v>
      </c>
      <c r="P107" s="7">
        <v>2.5999999999999999E-2</v>
      </c>
      <c r="Q107" s="7">
        <v>43.448999999999998</v>
      </c>
    </row>
    <row r="108" spans="2:18" x14ac:dyDescent="0.35">
      <c r="B108">
        <v>66</v>
      </c>
      <c r="C108">
        <v>7</v>
      </c>
      <c r="D108">
        <v>0</v>
      </c>
      <c r="I108" s="7">
        <v>66</v>
      </c>
      <c r="J108" s="7">
        <v>10</v>
      </c>
      <c r="K108" s="7">
        <v>7</v>
      </c>
      <c r="L108" s="7">
        <v>0</v>
      </c>
      <c r="M108" s="8">
        <v>0.97460000000000002</v>
      </c>
      <c r="N108" s="7">
        <v>2.5000000000000001E-2</v>
      </c>
      <c r="O108" s="7">
        <v>0</v>
      </c>
      <c r="P108" s="7">
        <v>1.4E-2</v>
      </c>
      <c r="Q108" s="7">
        <v>47.363999999999997</v>
      </c>
    </row>
    <row r="109" spans="2:18" x14ac:dyDescent="0.35">
      <c r="B109">
        <v>69</v>
      </c>
      <c r="C109">
        <v>2</v>
      </c>
      <c r="D109">
        <v>0</v>
      </c>
      <c r="H109" s="7"/>
      <c r="I109" s="7">
        <v>69</v>
      </c>
      <c r="J109" s="7">
        <v>3</v>
      </c>
      <c r="K109" s="7">
        <v>2</v>
      </c>
      <c r="L109" s="7">
        <v>0</v>
      </c>
      <c r="M109" s="8">
        <v>0.99150000000000005</v>
      </c>
      <c r="N109" s="7">
        <v>8.0000000000000002E-3</v>
      </c>
      <c r="O109" s="7">
        <v>0</v>
      </c>
      <c r="P109" s="7">
        <v>8.0000000000000002E-3</v>
      </c>
      <c r="Q109" s="7">
        <v>48.533999999999999</v>
      </c>
      <c r="R109" s="7"/>
    </row>
    <row r="110" spans="2:18" x14ac:dyDescent="0.35">
      <c r="B110">
        <v>72</v>
      </c>
      <c r="C110">
        <v>1</v>
      </c>
      <c r="D110">
        <v>0</v>
      </c>
      <c r="H110" s="7"/>
      <c r="I110" s="7">
        <v>72</v>
      </c>
      <c r="J110" s="7">
        <v>1</v>
      </c>
      <c r="K110" s="7">
        <v>1</v>
      </c>
      <c r="L110" s="7">
        <v>0</v>
      </c>
      <c r="M110" s="8">
        <v>1</v>
      </c>
      <c r="N110" s="7">
        <v>0</v>
      </c>
      <c r="O110" s="7">
        <v>0</v>
      </c>
      <c r="P110" s="7">
        <v>0</v>
      </c>
      <c r="Q110" s="7">
        <v>49.143999999999998</v>
      </c>
      <c r="R110" s="7"/>
    </row>
    <row r="111" spans="2:18" x14ac:dyDescent="0.35">
      <c r="E111">
        <f>SUM(C84:D110)</f>
        <v>160</v>
      </c>
      <c r="H111" s="7"/>
      <c r="I111" s="7"/>
      <c r="J111" s="7"/>
      <c r="K111" s="7"/>
      <c r="L111" s="8"/>
      <c r="M111" s="7"/>
      <c r="N111" s="7"/>
      <c r="O111" s="7"/>
      <c r="P111" s="7"/>
      <c r="Q111" s="7"/>
      <c r="R111" s="7"/>
    </row>
    <row r="112" spans="2:18" x14ac:dyDescent="0.35">
      <c r="H112" s="7"/>
      <c r="I112" s="7"/>
      <c r="J112" s="7"/>
      <c r="K112" s="7"/>
      <c r="L112" s="8"/>
      <c r="M112" s="7"/>
      <c r="N112" s="7"/>
      <c r="O112" s="7"/>
      <c r="P112" s="7"/>
      <c r="Q112" s="7"/>
      <c r="R112" s="7"/>
    </row>
    <row r="113" spans="2:18" x14ac:dyDescent="0.35">
      <c r="B113" t="s">
        <v>398</v>
      </c>
      <c r="H113" s="7"/>
      <c r="I113" s="7"/>
      <c r="J113" s="7"/>
      <c r="K113" s="7"/>
      <c r="L113" s="8"/>
      <c r="M113" s="7"/>
      <c r="N113" s="7"/>
      <c r="O113" s="7"/>
      <c r="P113" s="7"/>
      <c r="Q113" s="7"/>
      <c r="R113" s="7"/>
    </row>
    <row r="114" spans="2:18" ht="37.5" x14ac:dyDescent="0.35">
      <c r="B114" t="s">
        <v>391</v>
      </c>
      <c r="C114" t="s">
        <v>392</v>
      </c>
      <c r="D114" t="s">
        <v>393</v>
      </c>
      <c r="H114" s="7"/>
      <c r="I114" s="7" t="s">
        <v>160</v>
      </c>
      <c r="J114" s="7" t="s">
        <v>161</v>
      </c>
      <c r="K114" s="7" t="s">
        <v>162</v>
      </c>
      <c r="L114" s="7" t="s">
        <v>163</v>
      </c>
      <c r="M114" s="7" t="s">
        <v>164</v>
      </c>
      <c r="N114" s="7" t="s">
        <v>165</v>
      </c>
      <c r="O114" s="7" t="s">
        <v>166</v>
      </c>
      <c r="P114" s="7" t="s">
        <v>167</v>
      </c>
      <c r="Q114" s="7" t="s">
        <v>168</v>
      </c>
    </row>
    <row r="115" spans="2:18" x14ac:dyDescent="0.35">
      <c r="B115">
        <v>0</v>
      </c>
      <c r="C115">
        <v>0</v>
      </c>
      <c r="D115">
        <v>0</v>
      </c>
      <c r="H115" s="7"/>
      <c r="I115" s="7">
        <v>0</v>
      </c>
      <c r="J115" s="7">
        <v>160</v>
      </c>
      <c r="K115" s="7">
        <v>0</v>
      </c>
      <c r="L115" s="7">
        <v>0</v>
      </c>
      <c r="M115" s="8">
        <v>0</v>
      </c>
      <c r="N115" s="7">
        <v>1</v>
      </c>
      <c r="O115" s="7">
        <v>0</v>
      </c>
      <c r="P115" s="7">
        <v>0</v>
      </c>
      <c r="Q115" s="7">
        <v>0</v>
      </c>
    </row>
    <row r="116" spans="2:18" x14ac:dyDescent="0.35">
      <c r="B116">
        <v>2</v>
      </c>
      <c r="C116">
        <v>0</v>
      </c>
      <c r="D116">
        <v>3</v>
      </c>
      <c r="H116" s="7"/>
      <c r="I116" s="7">
        <v>2</v>
      </c>
      <c r="J116" s="7">
        <v>160</v>
      </c>
      <c r="K116" s="7">
        <v>0</v>
      </c>
      <c r="L116" s="7">
        <v>3</v>
      </c>
      <c r="M116" s="8">
        <v>0</v>
      </c>
      <c r="N116" s="7">
        <v>1</v>
      </c>
      <c r="O116" s="7">
        <v>0</v>
      </c>
      <c r="P116" s="7">
        <v>0</v>
      </c>
      <c r="Q116" s="7">
        <v>0</v>
      </c>
    </row>
    <row r="117" spans="2:18" x14ac:dyDescent="0.35">
      <c r="B117">
        <v>4</v>
      </c>
      <c r="C117">
        <v>0</v>
      </c>
      <c r="D117">
        <v>9</v>
      </c>
      <c r="H117" s="7"/>
      <c r="I117" s="7">
        <v>4</v>
      </c>
      <c r="J117" s="7">
        <v>157</v>
      </c>
      <c r="K117" s="7">
        <v>0</v>
      </c>
      <c r="L117" s="7">
        <v>9</v>
      </c>
      <c r="M117" s="8">
        <v>0</v>
      </c>
      <c r="N117" s="7">
        <v>1</v>
      </c>
      <c r="O117" s="7">
        <v>0</v>
      </c>
      <c r="P117" s="7">
        <v>0</v>
      </c>
      <c r="Q117" s="7">
        <v>0</v>
      </c>
    </row>
    <row r="118" spans="2:18" x14ac:dyDescent="0.35">
      <c r="B118">
        <v>6</v>
      </c>
      <c r="C118">
        <v>0</v>
      </c>
      <c r="D118">
        <v>17</v>
      </c>
      <c r="H118" s="7"/>
      <c r="I118" s="7">
        <v>6</v>
      </c>
      <c r="J118" s="7">
        <v>148</v>
      </c>
      <c r="K118" s="7">
        <v>0</v>
      </c>
      <c r="L118" s="7">
        <v>17</v>
      </c>
      <c r="M118" s="8">
        <v>0</v>
      </c>
      <c r="N118" s="7">
        <v>1</v>
      </c>
      <c r="O118" s="7">
        <v>0</v>
      </c>
      <c r="P118" s="7">
        <v>0</v>
      </c>
      <c r="Q118" s="7">
        <v>0</v>
      </c>
    </row>
    <row r="119" spans="2:18" x14ac:dyDescent="0.35">
      <c r="B119">
        <v>8</v>
      </c>
      <c r="C119">
        <v>0</v>
      </c>
      <c r="D119">
        <v>11</v>
      </c>
      <c r="H119" s="7"/>
      <c r="I119" s="7">
        <v>8</v>
      </c>
      <c r="J119" s="7">
        <v>131</v>
      </c>
      <c r="K119" s="7">
        <v>0</v>
      </c>
      <c r="L119" s="7">
        <v>11</v>
      </c>
      <c r="M119" s="8">
        <v>0</v>
      </c>
      <c r="N119" s="7">
        <v>1</v>
      </c>
      <c r="O119" s="7">
        <v>0</v>
      </c>
      <c r="P119" s="7">
        <v>0</v>
      </c>
      <c r="Q119" s="7">
        <v>0</v>
      </c>
    </row>
    <row r="120" spans="2:18" x14ac:dyDescent="0.35">
      <c r="B120">
        <v>10</v>
      </c>
      <c r="C120">
        <v>0</v>
      </c>
      <c r="D120">
        <v>2</v>
      </c>
      <c r="H120" s="7"/>
      <c r="I120" s="7">
        <v>10</v>
      </c>
      <c r="J120" s="7">
        <v>120</v>
      </c>
      <c r="K120" s="7">
        <v>0</v>
      </c>
      <c r="L120" s="7">
        <v>2</v>
      </c>
      <c r="M120" s="8">
        <v>0</v>
      </c>
      <c r="N120" s="7">
        <v>1</v>
      </c>
      <c r="O120" s="7">
        <v>0</v>
      </c>
      <c r="P120" s="7">
        <v>0</v>
      </c>
      <c r="Q120" s="7">
        <v>0</v>
      </c>
    </row>
    <row r="121" spans="2:18" x14ac:dyDescent="0.35">
      <c r="B121">
        <v>12</v>
      </c>
      <c r="C121">
        <v>0</v>
      </c>
      <c r="D121">
        <v>8</v>
      </c>
      <c r="H121" s="7"/>
      <c r="I121" s="7">
        <v>12</v>
      </c>
      <c r="J121" s="7">
        <v>118</v>
      </c>
      <c r="K121" s="7">
        <v>0</v>
      </c>
      <c r="L121" s="7">
        <v>8</v>
      </c>
      <c r="M121" s="8">
        <v>0</v>
      </c>
      <c r="N121" s="7">
        <v>1</v>
      </c>
      <c r="O121" s="7">
        <v>0</v>
      </c>
      <c r="P121" s="7">
        <v>0</v>
      </c>
      <c r="Q121" s="7">
        <v>0</v>
      </c>
    </row>
    <row r="122" spans="2:18" x14ac:dyDescent="0.35">
      <c r="B122">
        <v>15</v>
      </c>
      <c r="C122">
        <v>0</v>
      </c>
      <c r="D122">
        <v>1</v>
      </c>
      <c r="H122" s="7"/>
      <c r="I122" s="7">
        <v>15</v>
      </c>
      <c r="J122" s="7">
        <v>110</v>
      </c>
      <c r="K122" s="7">
        <v>0</v>
      </c>
      <c r="L122" s="7">
        <v>1</v>
      </c>
      <c r="M122" s="8">
        <v>0</v>
      </c>
      <c r="N122" s="7">
        <v>1</v>
      </c>
      <c r="O122" s="7">
        <v>0</v>
      </c>
      <c r="P122" s="7">
        <v>0</v>
      </c>
      <c r="Q122" s="7">
        <v>0</v>
      </c>
    </row>
    <row r="123" spans="2:18" x14ac:dyDescent="0.35">
      <c r="B123">
        <v>18</v>
      </c>
      <c r="C123">
        <v>3</v>
      </c>
      <c r="D123">
        <v>1</v>
      </c>
      <c r="H123" s="7"/>
      <c r="I123" s="7">
        <v>18</v>
      </c>
      <c r="J123" s="7">
        <v>109</v>
      </c>
      <c r="K123" s="7">
        <v>3</v>
      </c>
      <c r="L123" s="7">
        <v>1</v>
      </c>
      <c r="M123" s="8">
        <v>2.75E-2</v>
      </c>
      <c r="N123" s="7">
        <v>0.97199999999999998</v>
      </c>
      <c r="O123" s="7">
        <v>0</v>
      </c>
      <c r="P123" s="7">
        <v>1.6E-2</v>
      </c>
      <c r="Q123" s="7">
        <v>0.495</v>
      </c>
    </row>
    <row r="124" spans="2:18" x14ac:dyDescent="0.35">
      <c r="B124">
        <v>21</v>
      </c>
      <c r="C124">
        <v>3</v>
      </c>
      <c r="D124">
        <v>0</v>
      </c>
      <c r="H124" s="7"/>
      <c r="I124" s="7">
        <v>21</v>
      </c>
      <c r="J124" s="7">
        <v>105</v>
      </c>
      <c r="K124" s="7">
        <v>3</v>
      </c>
      <c r="L124" s="7">
        <v>0</v>
      </c>
      <c r="M124" s="8">
        <v>5.5300000000000002E-2</v>
      </c>
      <c r="N124" s="7">
        <v>0.94499999999999995</v>
      </c>
      <c r="O124" s="7">
        <v>0</v>
      </c>
      <c r="P124" s="7">
        <v>2.1999999999999999E-2</v>
      </c>
      <c r="Q124" s="7">
        <v>1.079</v>
      </c>
    </row>
    <row r="125" spans="2:18" x14ac:dyDescent="0.35">
      <c r="B125">
        <v>24</v>
      </c>
      <c r="C125">
        <v>3</v>
      </c>
      <c r="D125">
        <v>0</v>
      </c>
      <c r="H125" s="7"/>
      <c r="I125" s="7">
        <v>24</v>
      </c>
      <c r="J125" s="7">
        <v>102</v>
      </c>
      <c r="K125" s="7">
        <v>3</v>
      </c>
      <c r="L125" s="7">
        <v>0</v>
      </c>
      <c r="M125" s="8">
        <v>8.3099999999999993E-2</v>
      </c>
      <c r="N125" s="7">
        <v>0.91700000000000004</v>
      </c>
      <c r="O125" s="7">
        <v>1E-3</v>
      </c>
      <c r="P125" s="7">
        <v>2.7E-2</v>
      </c>
      <c r="Q125" s="7">
        <v>1.746</v>
      </c>
    </row>
    <row r="126" spans="2:18" x14ac:dyDescent="0.35">
      <c r="B126">
        <v>27</v>
      </c>
      <c r="C126">
        <v>1</v>
      </c>
      <c r="D126">
        <v>0</v>
      </c>
      <c r="H126" s="7"/>
      <c r="I126" s="7">
        <v>27</v>
      </c>
      <c r="J126" s="7">
        <v>99</v>
      </c>
      <c r="K126" s="7">
        <v>1</v>
      </c>
      <c r="L126" s="7">
        <v>0</v>
      </c>
      <c r="M126" s="8">
        <v>9.2399999999999996E-2</v>
      </c>
      <c r="N126" s="7">
        <v>0.90800000000000003</v>
      </c>
      <c r="O126" s="7">
        <v>1E-3</v>
      </c>
      <c r="P126" s="7">
        <v>2.8000000000000001E-2</v>
      </c>
      <c r="Q126" s="7">
        <v>1.996</v>
      </c>
    </row>
    <row r="127" spans="2:18" x14ac:dyDescent="0.35">
      <c r="B127">
        <v>30</v>
      </c>
      <c r="C127">
        <v>3</v>
      </c>
      <c r="D127">
        <v>0</v>
      </c>
      <c r="H127" s="7"/>
      <c r="I127" s="7">
        <v>30</v>
      </c>
      <c r="J127" s="7">
        <v>98</v>
      </c>
      <c r="K127" s="7">
        <v>3</v>
      </c>
      <c r="L127" s="7">
        <v>0</v>
      </c>
      <c r="M127" s="8">
        <v>0.1201</v>
      </c>
      <c r="N127" s="7">
        <v>0.88</v>
      </c>
      <c r="O127" s="7">
        <v>1E-3</v>
      </c>
      <c r="P127" s="7">
        <v>3.1E-2</v>
      </c>
      <c r="Q127" s="7">
        <v>2.8290000000000002</v>
      </c>
    </row>
    <row r="128" spans="2:18" x14ac:dyDescent="0.35">
      <c r="B128">
        <v>33</v>
      </c>
      <c r="C128">
        <v>2</v>
      </c>
      <c r="D128">
        <v>0</v>
      </c>
      <c r="H128" s="7"/>
      <c r="I128" s="7">
        <v>33</v>
      </c>
      <c r="J128" s="7">
        <v>95</v>
      </c>
      <c r="K128" s="7">
        <v>2</v>
      </c>
      <c r="L128" s="7">
        <v>0</v>
      </c>
      <c r="M128" s="8">
        <v>0.13869999999999999</v>
      </c>
      <c r="N128" s="7">
        <v>0.86099999999999999</v>
      </c>
      <c r="O128" s="7">
        <v>1E-3</v>
      </c>
      <c r="P128" s="7">
        <v>3.3000000000000002E-2</v>
      </c>
      <c r="Q128" s="7">
        <v>3.4409999999999998</v>
      </c>
    </row>
    <row r="129" spans="2:17" x14ac:dyDescent="0.35">
      <c r="B129">
        <v>36</v>
      </c>
      <c r="C129">
        <v>1</v>
      </c>
      <c r="D129">
        <v>0</v>
      </c>
      <c r="H129" s="7"/>
      <c r="I129" s="7">
        <v>36</v>
      </c>
      <c r="J129" s="7">
        <v>93</v>
      </c>
      <c r="K129" s="7">
        <v>1</v>
      </c>
      <c r="L129" s="7">
        <v>0</v>
      </c>
      <c r="M129" s="8">
        <v>0.1479</v>
      </c>
      <c r="N129" s="7">
        <v>0.85199999999999998</v>
      </c>
      <c r="O129" s="7">
        <v>1E-3</v>
      </c>
      <c r="P129" s="7">
        <v>3.4000000000000002E-2</v>
      </c>
      <c r="Q129" s="7">
        <v>3.774</v>
      </c>
    </row>
    <row r="130" spans="2:17" x14ac:dyDescent="0.35">
      <c r="B130">
        <v>39</v>
      </c>
      <c r="C130">
        <v>4</v>
      </c>
      <c r="D130">
        <v>0</v>
      </c>
      <c r="I130" s="7">
        <v>39</v>
      </c>
      <c r="J130" s="7">
        <v>92</v>
      </c>
      <c r="K130" s="7">
        <v>4</v>
      </c>
      <c r="L130" s="7">
        <v>0</v>
      </c>
      <c r="M130" s="8">
        <v>0.185</v>
      </c>
      <c r="N130" s="7">
        <v>0.81499999999999995</v>
      </c>
      <c r="O130" s="7">
        <v>1E-3</v>
      </c>
      <c r="P130" s="7">
        <v>3.6999999999999998E-2</v>
      </c>
      <c r="Q130" s="7">
        <v>5.2190000000000003</v>
      </c>
    </row>
    <row r="131" spans="2:17" x14ac:dyDescent="0.35">
      <c r="B131">
        <v>42</v>
      </c>
      <c r="C131">
        <v>5</v>
      </c>
      <c r="D131">
        <v>0</v>
      </c>
      <c r="I131" s="7">
        <v>42</v>
      </c>
      <c r="J131" s="7">
        <v>88</v>
      </c>
      <c r="K131" s="7">
        <v>5</v>
      </c>
      <c r="L131" s="7">
        <v>0</v>
      </c>
      <c r="M131" s="8">
        <v>0.23130000000000001</v>
      </c>
      <c r="N131" s="7">
        <v>0.76900000000000002</v>
      </c>
      <c r="O131" s="7">
        <v>2E-3</v>
      </c>
      <c r="P131" s="7">
        <v>4.1000000000000002E-2</v>
      </c>
      <c r="Q131" s="7">
        <v>7.1639999999999997</v>
      </c>
    </row>
    <row r="132" spans="2:17" x14ac:dyDescent="0.35">
      <c r="B132">
        <v>45</v>
      </c>
      <c r="C132">
        <v>7</v>
      </c>
      <c r="D132">
        <v>0</v>
      </c>
      <c r="I132" s="7">
        <v>45</v>
      </c>
      <c r="J132" s="7">
        <v>83</v>
      </c>
      <c r="K132" s="7">
        <v>7</v>
      </c>
      <c r="L132" s="7">
        <v>0</v>
      </c>
      <c r="M132" s="8">
        <v>0.29609999999999997</v>
      </c>
      <c r="N132" s="7">
        <v>0.70399999999999996</v>
      </c>
      <c r="O132" s="7">
        <v>2E-3</v>
      </c>
      <c r="P132" s="7">
        <v>4.3999999999999997E-2</v>
      </c>
      <c r="Q132" s="7">
        <v>10.081</v>
      </c>
    </row>
    <row r="133" spans="2:17" x14ac:dyDescent="0.35">
      <c r="B133">
        <v>48</v>
      </c>
      <c r="C133">
        <v>4</v>
      </c>
      <c r="D133">
        <v>0</v>
      </c>
      <c r="I133" s="7">
        <v>48</v>
      </c>
      <c r="J133" s="7">
        <v>76</v>
      </c>
      <c r="K133" s="7">
        <v>4</v>
      </c>
      <c r="L133" s="7">
        <v>0</v>
      </c>
      <c r="M133" s="8">
        <v>0.3332</v>
      </c>
      <c r="N133" s="7">
        <v>0.66700000000000004</v>
      </c>
      <c r="O133" s="7">
        <v>2E-3</v>
      </c>
      <c r="P133" s="7">
        <v>4.4999999999999998E-2</v>
      </c>
      <c r="Q133" s="7">
        <v>11.86</v>
      </c>
    </row>
    <row r="134" spans="2:17" x14ac:dyDescent="0.35">
      <c r="B134">
        <v>51</v>
      </c>
      <c r="C134">
        <v>6</v>
      </c>
      <c r="D134">
        <v>0</v>
      </c>
      <c r="I134" s="7">
        <v>51</v>
      </c>
      <c r="J134" s="7">
        <v>72</v>
      </c>
      <c r="K134" s="7">
        <v>6</v>
      </c>
      <c r="L134" s="7">
        <v>0</v>
      </c>
      <c r="M134" s="8">
        <v>0.38869999999999999</v>
      </c>
      <c r="N134" s="7">
        <v>0.61099999999999999</v>
      </c>
      <c r="O134" s="7">
        <v>2E-3</v>
      </c>
      <c r="P134" s="7">
        <v>4.7E-2</v>
      </c>
      <c r="Q134" s="7">
        <v>14.694000000000001</v>
      </c>
    </row>
    <row r="135" spans="2:17" x14ac:dyDescent="0.35">
      <c r="B135">
        <v>54</v>
      </c>
      <c r="C135">
        <v>9</v>
      </c>
      <c r="D135">
        <v>0</v>
      </c>
      <c r="I135" s="7">
        <v>54</v>
      </c>
      <c r="J135" s="7">
        <v>66</v>
      </c>
      <c r="K135" s="7">
        <v>9</v>
      </c>
      <c r="L135" s="7">
        <v>0</v>
      </c>
      <c r="M135" s="8">
        <v>0.47210000000000002</v>
      </c>
      <c r="N135" s="7">
        <v>0.52800000000000002</v>
      </c>
      <c r="O135" s="7">
        <v>2E-3</v>
      </c>
      <c r="P135" s="7">
        <v>4.8000000000000001E-2</v>
      </c>
      <c r="Q135" s="7">
        <v>19.195</v>
      </c>
    </row>
    <row r="136" spans="2:17" x14ac:dyDescent="0.35">
      <c r="B136">
        <v>57</v>
      </c>
      <c r="C136">
        <v>15</v>
      </c>
      <c r="D136">
        <v>0</v>
      </c>
      <c r="I136" s="7">
        <v>57</v>
      </c>
      <c r="J136" s="7">
        <v>57</v>
      </c>
      <c r="K136" s="7">
        <v>15</v>
      </c>
      <c r="L136" s="7">
        <v>0</v>
      </c>
      <c r="M136" s="8">
        <v>0.61099999999999999</v>
      </c>
      <c r="N136" s="7">
        <v>0.38900000000000001</v>
      </c>
      <c r="O136" s="7">
        <v>2E-3</v>
      </c>
      <c r="P136" s="7">
        <v>4.7E-2</v>
      </c>
      <c r="Q136" s="7">
        <v>27.113</v>
      </c>
    </row>
    <row r="137" spans="2:17" x14ac:dyDescent="0.35">
      <c r="B137">
        <v>60</v>
      </c>
      <c r="C137">
        <v>19</v>
      </c>
      <c r="D137">
        <v>0</v>
      </c>
      <c r="I137" s="7">
        <v>60</v>
      </c>
      <c r="J137" s="7">
        <v>42</v>
      </c>
      <c r="K137" s="7">
        <v>19</v>
      </c>
      <c r="L137" s="7">
        <v>0</v>
      </c>
      <c r="M137" s="8">
        <v>0.78700000000000003</v>
      </c>
      <c r="N137" s="7">
        <v>0.21299999999999999</v>
      </c>
      <c r="O137" s="7">
        <v>2E-3</v>
      </c>
      <c r="P137" s="7">
        <v>3.9E-2</v>
      </c>
      <c r="Q137" s="7">
        <v>37.671999999999997</v>
      </c>
    </row>
    <row r="138" spans="2:17" x14ac:dyDescent="0.35">
      <c r="B138">
        <v>63</v>
      </c>
      <c r="C138">
        <v>10</v>
      </c>
      <c r="D138">
        <v>0</v>
      </c>
      <c r="I138" s="7">
        <v>63</v>
      </c>
      <c r="J138" s="7">
        <v>23</v>
      </c>
      <c r="K138" s="7">
        <v>10</v>
      </c>
      <c r="L138" s="7">
        <v>0</v>
      </c>
      <c r="M138" s="8">
        <v>0.87960000000000005</v>
      </c>
      <c r="N138" s="7">
        <v>0.12</v>
      </c>
      <c r="O138" s="7">
        <v>1E-3</v>
      </c>
      <c r="P138" s="7">
        <v>3.1E-2</v>
      </c>
      <c r="Q138" s="7">
        <v>43.506999999999998</v>
      </c>
    </row>
    <row r="139" spans="2:17" x14ac:dyDescent="0.35">
      <c r="B139">
        <v>66</v>
      </c>
      <c r="C139">
        <v>8</v>
      </c>
      <c r="D139">
        <v>0</v>
      </c>
      <c r="I139" s="7">
        <v>66</v>
      </c>
      <c r="J139" s="7">
        <v>13</v>
      </c>
      <c r="K139" s="7">
        <v>8</v>
      </c>
      <c r="L139" s="7">
        <v>0</v>
      </c>
      <c r="M139" s="8">
        <v>0.95369999999999999</v>
      </c>
      <c r="N139" s="7">
        <v>4.5999999999999999E-2</v>
      </c>
      <c r="O139" s="7">
        <v>0</v>
      </c>
      <c r="P139" s="7">
        <v>0.02</v>
      </c>
      <c r="Q139" s="7">
        <v>48.396999999999998</v>
      </c>
    </row>
    <row r="140" spans="2:17" x14ac:dyDescent="0.35">
      <c r="B140">
        <v>69</v>
      </c>
      <c r="C140">
        <v>3</v>
      </c>
      <c r="D140">
        <v>0</v>
      </c>
      <c r="I140" s="7">
        <v>69</v>
      </c>
      <c r="J140" s="7">
        <v>5</v>
      </c>
      <c r="K140" s="7">
        <v>3</v>
      </c>
      <c r="L140" s="7">
        <v>0</v>
      </c>
      <c r="M140" s="8">
        <v>0.98150000000000004</v>
      </c>
      <c r="N140" s="7">
        <v>1.9E-2</v>
      </c>
      <c r="O140" s="7">
        <v>0</v>
      </c>
      <c r="P140" s="7">
        <v>1.2999999999999999E-2</v>
      </c>
      <c r="Q140" s="7">
        <v>50.314</v>
      </c>
    </row>
    <row r="141" spans="2:17" x14ac:dyDescent="0.35">
      <c r="B141">
        <v>72</v>
      </c>
      <c r="C141">
        <v>1</v>
      </c>
      <c r="D141">
        <v>0</v>
      </c>
      <c r="H141" s="7"/>
      <c r="I141" s="7">
        <v>72</v>
      </c>
      <c r="J141" s="7">
        <v>2</v>
      </c>
      <c r="K141" s="7">
        <v>1</v>
      </c>
      <c r="L141" s="7">
        <v>0</v>
      </c>
      <c r="M141" s="8">
        <v>0.99070000000000003</v>
      </c>
      <c r="N141" s="7">
        <v>8.9999999999999993E-3</v>
      </c>
      <c r="O141" s="7">
        <v>0</v>
      </c>
      <c r="P141" s="7">
        <v>8.9999999999999993E-3</v>
      </c>
      <c r="Q141" s="7">
        <v>50.981000000000002</v>
      </c>
    </row>
    <row r="142" spans="2:17" x14ac:dyDescent="0.35">
      <c r="B142">
        <v>75</v>
      </c>
      <c r="C142">
        <v>1</v>
      </c>
      <c r="D142">
        <v>0</v>
      </c>
      <c r="H142" s="7"/>
      <c r="I142" s="7">
        <v>75</v>
      </c>
      <c r="J142" s="7">
        <v>1</v>
      </c>
      <c r="K142" s="7">
        <v>1</v>
      </c>
      <c r="L142" s="7">
        <v>0</v>
      </c>
      <c r="M142" s="8">
        <v>1</v>
      </c>
      <c r="N142" s="7">
        <v>0</v>
      </c>
      <c r="O142" s="7">
        <v>0</v>
      </c>
      <c r="P142" s="7">
        <v>0</v>
      </c>
      <c r="Q142" s="7">
        <v>51.674999999999997</v>
      </c>
    </row>
    <row r="143" spans="2:17" x14ac:dyDescent="0.35">
      <c r="E143">
        <f>SUM(C115:D142)</f>
        <v>160</v>
      </c>
      <c r="H143" s="7"/>
      <c r="I143" s="7"/>
      <c r="J143" s="7"/>
      <c r="K143" s="7"/>
      <c r="L143" s="8"/>
      <c r="M143" s="7"/>
      <c r="N143" s="7"/>
      <c r="O143" s="7"/>
      <c r="P143" s="7"/>
    </row>
    <row r="144" spans="2:17" x14ac:dyDescent="0.35">
      <c r="H144" s="7"/>
      <c r="I144" s="7"/>
      <c r="J144" s="7"/>
      <c r="K144" s="7"/>
      <c r="L144" s="8"/>
      <c r="M144" s="7"/>
      <c r="N144" s="7"/>
      <c r="O144" s="7"/>
      <c r="P144" s="7"/>
    </row>
    <row r="145" spans="2:17" x14ac:dyDescent="0.35">
      <c r="B145" t="s">
        <v>399</v>
      </c>
      <c r="H145" s="7"/>
      <c r="I145" s="7"/>
      <c r="J145" s="7"/>
      <c r="K145" s="7"/>
      <c r="L145" s="8"/>
      <c r="M145" s="7"/>
      <c r="N145" s="7"/>
      <c r="O145" s="7"/>
      <c r="P145" s="7"/>
    </row>
    <row r="146" spans="2:17" ht="37.5" x14ac:dyDescent="0.35">
      <c r="B146" t="s">
        <v>391</v>
      </c>
      <c r="C146" t="s">
        <v>392</v>
      </c>
      <c r="D146" t="s">
        <v>393</v>
      </c>
      <c r="H146" s="7"/>
      <c r="I146" s="7" t="s">
        <v>160</v>
      </c>
      <c r="J146" s="7" t="s">
        <v>161</v>
      </c>
      <c r="K146" s="7" t="s">
        <v>162</v>
      </c>
      <c r="L146" s="7" t="s">
        <v>163</v>
      </c>
      <c r="M146" s="7" t="s">
        <v>164</v>
      </c>
      <c r="N146" s="7" t="s">
        <v>165</v>
      </c>
      <c r="O146" s="7" t="s">
        <v>166</v>
      </c>
      <c r="P146" s="7" t="s">
        <v>167</v>
      </c>
      <c r="Q146" s="7" t="s">
        <v>168</v>
      </c>
    </row>
    <row r="147" spans="2:17" x14ac:dyDescent="0.35">
      <c r="B147">
        <v>0</v>
      </c>
      <c r="C147">
        <v>0</v>
      </c>
      <c r="D147">
        <v>0</v>
      </c>
      <c r="H147" s="7"/>
      <c r="I147" s="7">
        <v>0</v>
      </c>
      <c r="J147" s="7">
        <v>160</v>
      </c>
      <c r="K147" s="7">
        <v>0</v>
      </c>
      <c r="L147" s="7">
        <v>0</v>
      </c>
      <c r="M147" s="8">
        <v>0</v>
      </c>
      <c r="N147" s="7">
        <v>1</v>
      </c>
      <c r="O147" s="7">
        <v>0</v>
      </c>
      <c r="P147" s="7">
        <v>0</v>
      </c>
      <c r="Q147" s="7">
        <v>0</v>
      </c>
    </row>
    <row r="148" spans="2:17" x14ac:dyDescent="0.35">
      <c r="B148">
        <v>2</v>
      </c>
      <c r="C148">
        <v>0</v>
      </c>
      <c r="D148">
        <v>1</v>
      </c>
      <c r="H148" s="7"/>
      <c r="I148" s="7">
        <v>2</v>
      </c>
      <c r="J148" s="7">
        <v>160</v>
      </c>
      <c r="K148" s="7">
        <v>0</v>
      </c>
      <c r="L148" s="7">
        <v>1</v>
      </c>
      <c r="M148" s="8">
        <v>0</v>
      </c>
      <c r="N148" s="7">
        <v>1</v>
      </c>
      <c r="O148" s="7">
        <v>0</v>
      </c>
      <c r="P148" s="7">
        <v>0</v>
      </c>
      <c r="Q148" s="7">
        <v>0</v>
      </c>
    </row>
    <row r="149" spans="2:17" x14ac:dyDescent="0.35">
      <c r="B149">
        <v>4</v>
      </c>
      <c r="C149">
        <v>0</v>
      </c>
      <c r="D149">
        <v>11</v>
      </c>
      <c r="H149" s="7"/>
      <c r="I149" s="7">
        <v>4</v>
      </c>
      <c r="J149" s="7">
        <v>159</v>
      </c>
      <c r="K149" s="7">
        <v>0</v>
      </c>
      <c r="L149" s="7">
        <v>11</v>
      </c>
      <c r="M149" s="8">
        <v>0</v>
      </c>
      <c r="N149" s="7">
        <v>1</v>
      </c>
      <c r="O149" s="7">
        <v>0</v>
      </c>
      <c r="P149" s="7">
        <v>0</v>
      </c>
      <c r="Q149" s="7">
        <v>0</v>
      </c>
    </row>
    <row r="150" spans="2:17" x14ac:dyDescent="0.35">
      <c r="B150">
        <v>6</v>
      </c>
      <c r="C150">
        <v>0</v>
      </c>
      <c r="D150">
        <v>9</v>
      </c>
      <c r="H150" s="7"/>
      <c r="I150" s="7">
        <v>6</v>
      </c>
      <c r="J150" s="7">
        <v>148</v>
      </c>
      <c r="K150" s="7">
        <v>0</v>
      </c>
      <c r="L150" s="7">
        <v>9</v>
      </c>
      <c r="M150" s="8">
        <v>0</v>
      </c>
      <c r="N150" s="7">
        <v>1</v>
      </c>
      <c r="O150" s="7">
        <v>0</v>
      </c>
      <c r="P150" s="7">
        <v>0</v>
      </c>
      <c r="Q150" s="7">
        <v>0</v>
      </c>
    </row>
    <row r="151" spans="2:17" x14ac:dyDescent="0.35">
      <c r="B151">
        <v>8</v>
      </c>
      <c r="C151">
        <v>0</v>
      </c>
      <c r="D151">
        <v>6</v>
      </c>
      <c r="H151" s="7"/>
      <c r="I151" s="7">
        <v>8</v>
      </c>
      <c r="J151" s="7">
        <v>139</v>
      </c>
      <c r="K151" s="7">
        <v>0</v>
      </c>
      <c r="L151" s="7">
        <v>6</v>
      </c>
      <c r="M151" s="8">
        <v>0</v>
      </c>
      <c r="N151" s="7">
        <v>1</v>
      </c>
      <c r="O151" s="7">
        <v>0</v>
      </c>
      <c r="P151" s="7">
        <v>0</v>
      </c>
      <c r="Q151" s="7">
        <v>0</v>
      </c>
    </row>
    <row r="152" spans="2:17" x14ac:dyDescent="0.35">
      <c r="B152">
        <v>10</v>
      </c>
      <c r="C152">
        <v>2</v>
      </c>
      <c r="D152">
        <v>4</v>
      </c>
      <c r="H152" s="7"/>
      <c r="I152" s="7">
        <v>10</v>
      </c>
      <c r="J152" s="7">
        <v>133</v>
      </c>
      <c r="K152" s="7">
        <v>2</v>
      </c>
      <c r="L152" s="7">
        <v>4</v>
      </c>
      <c r="M152" s="8">
        <v>1.4999999999999999E-2</v>
      </c>
      <c r="N152" s="7">
        <v>0.98499999999999999</v>
      </c>
      <c r="O152" s="7">
        <v>0</v>
      </c>
      <c r="P152" s="7">
        <v>1.0999999999999999E-2</v>
      </c>
      <c r="Q152" s="7">
        <v>0.15</v>
      </c>
    </row>
    <row r="153" spans="2:17" x14ac:dyDescent="0.35">
      <c r="B153">
        <v>12</v>
      </c>
      <c r="C153">
        <v>5</v>
      </c>
      <c r="D153">
        <v>3</v>
      </c>
      <c r="H153" s="7"/>
      <c r="I153" s="7">
        <v>12</v>
      </c>
      <c r="J153" s="7">
        <v>127</v>
      </c>
      <c r="K153" s="7">
        <v>5</v>
      </c>
      <c r="L153" s="7">
        <v>3</v>
      </c>
      <c r="M153" s="8">
        <v>5.3800000000000001E-2</v>
      </c>
      <c r="N153" s="7">
        <v>0.94599999999999995</v>
      </c>
      <c r="O153" s="7">
        <v>0</v>
      </c>
      <c r="P153" s="7">
        <v>0.02</v>
      </c>
      <c r="Q153" s="7">
        <v>0.61599999999999999</v>
      </c>
    </row>
    <row r="154" spans="2:17" x14ac:dyDescent="0.35">
      <c r="B154">
        <v>15</v>
      </c>
      <c r="C154">
        <v>11</v>
      </c>
      <c r="D154">
        <v>3</v>
      </c>
      <c r="H154" s="7"/>
      <c r="I154" s="7">
        <v>15</v>
      </c>
      <c r="J154" s="7">
        <v>119</v>
      </c>
      <c r="K154" s="7">
        <v>11</v>
      </c>
      <c r="L154" s="7">
        <v>3</v>
      </c>
      <c r="M154" s="8">
        <v>0.14130000000000001</v>
      </c>
      <c r="N154" s="7">
        <v>0.85899999999999999</v>
      </c>
      <c r="O154" s="7">
        <v>1E-3</v>
      </c>
      <c r="P154" s="7">
        <v>3.1E-2</v>
      </c>
      <c r="Q154" s="7">
        <v>1.9279999999999999</v>
      </c>
    </row>
    <row r="155" spans="2:17" x14ac:dyDescent="0.35">
      <c r="B155">
        <v>18</v>
      </c>
      <c r="C155">
        <v>6</v>
      </c>
      <c r="D155">
        <v>3</v>
      </c>
      <c r="H155" s="7"/>
      <c r="I155" s="7">
        <v>18</v>
      </c>
      <c r="J155" s="7">
        <v>105</v>
      </c>
      <c r="K155" s="7">
        <v>6</v>
      </c>
      <c r="L155" s="7">
        <v>3</v>
      </c>
      <c r="M155" s="8">
        <v>0.1903</v>
      </c>
      <c r="N155" s="7">
        <v>0.81</v>
      </c>
      <c r="O155" s="7">
        <v>1E-3</v>
      </c>
      <c r="P155" s="7">
        <v>3.5000000000000003E-2</v>
      </c>
      <c r="Q155" s="7">
        <v>2.8109999999999999</v>
      </c>
    </row>
    <row r="156" spans="2:17" x14ac:dyDescent="0.35">
      <c r="B156">
        <v>21</v>
      </c>
      <c r="C156">
        <v>9</v>
      </c>
      <c r="D156">
        <v>0</v>
      </c>
      <c r="H156" s="7"/>
      <c r="I156" s="7">
        <v>21</v>
      </c>
      <c r="J156" s="7">
        <v>96</v>
      </c>
      <c r="K156" s="7">
        <v>9</v>
      </c>
      <c r="L156" s="7">
        <v>0</v>
      </c>
      <c r="M156" s="8">
        <v>0.26629999999999998</v>
      </c>
      <c r="N156" s="7">
        <v>0.73399999999999999</v>
      </c>
      <c r="O156" s="7">
        <v>2E-3</v>
      </c>
      <c r="P156" s="7">
        <v>0.04</v>
      </c>
      <c r="Q156" s="7">
        <v>4.4050000000000002</v>
      </c>
    </row>
    <row r="157" spans="2:17" x14ac:dyDescent="0.35">
      <c r="B157">
        <v>24</v>
      </c>
      <c r="C157">
        <v>13</v>
      </c>
      <c r="D157">
        <v>0</v>
      </c>
      <c r="H157" s="7"/>
      <c r="I157" s="7">
        <v>24</v>
      </c>
      <c r="J157" s="7">
        <v>87</v>
      </c>
      <c r="K157" s="7">
        <v>13</v>
      </c>
      <c r="L157" s="7">
        <v>0</v>
      </c>
      <c r="M157" s="8">
        <v>0.37590000000000001</v>
      </c>
      <c r="N157" s="7">
        <v>0.624</v>
      </c>
      <c r="O157" s="7">
        <v>2E-3</v>
      </c>
      <c r="P157" s="7">
        <v>4.3999999999999997E-2</v>
      </c>
      <c r="Q157" s="7">
        <v>7.0359999999999996</v>
      </c>
    </row>
    <row r="158" spans="2:17" x14ac:dyDescent="0.35">
      <c r="B158">
        <v>27</v>
      </c>
      <c r="C158">
        <v>20</v>
      </c>
      <c r="D158">
        <v>0</v>
      </c>
      <c r="I158" s="7">
        <v>27</v>
      </c>
      <c r="J158" s="7">
        <v>74</v>
      </c>
      <c r="K158" s="7">
        <v>20</v>
      </c>
      <c r="L158" s="7">
        <v>0</v>
      </c>
      <c r="M158" s="8">
        <v>0.54459999999999997</v>
      </c>
      <c r="N158" s="7">
        <v>0.45500000000000002</v>
      </c>
      <c r="O158" s="7">
        <v>2E-3</v>
      </c>
      <c r="P158" s="7">
        <v>4.4999999999999998E-2</v>
      </c>
      <c r="Q158" s="7">
        <v>11.590999999999999</v>
      </c>
    </row>
    <row r="159" spans="2:17" x14ac:dyDescent="0.35">
      <c r="B159">
        <v>30</v>
      </c>
      <c r="C159">
        <v>21</v>
      </c>
      <c r="D159">
        <v>0</v>
      </c>
      <c r="I159" s="7">
        <v>30</v>
      </c>
      <c r="J159" s="7">
        <v>54</v>
      </c>
      <c r="K159" s="7">
        <v>21</v>
      </c>
      <c r="L159" s="7">
        <v>0</v>
      </c>
      <c r="M159" s="8">
        <v>0.72170000000000001</v>
      </c>
      <c r="N159" s="7">
        <v>0.27800000000000002</v>
      </c>
      <c r="O159" s="7">
        <v>2E-3</v>
      </c>
      <c r="P159" s="7">
        <v>4.1000000000000002E-2</v>
      </c>
      <c r="Q159" s="7">
        <v>16.904</v>
      </c>
    </row>
    <row r="160" spans="2:17" x14ac:dyDescent="0.35">
      <c r="B160">
        <v>33</v>
      </c>
      <c r="C160">
        <v>16</v>
      </c>
      <c r="D160">
        <v>0</v>
      </c>
      <c r="I160" s="7">
        <v>33</v>
      </c>
      <c r="J160" s="7">
        <v>33</v>
      </c>
      <c r="K160" s="7">
        <v>16</v>
      </c>
      <c r="L160" s="7">
        <v>0</v>
      </c>
      <c r="M160" s="8">
        <v>0.85660000000000003</v>
      </c>
      <c r="N160" s="7">
        <v>0.14299999999999999</v>
      </c>
      <c r="O160" s="7">
        <v>1E-3</v>
      </c>
      <c r="P160" s="7">
        <v>3.2000000000000001E-2</v>
      </c>
      <c r="Q160" s="7">
        <v>21.356999999999999</v>
      </c>
    </row>
    <row r="161" spans="2:17" x14ac:dyDescent="0.35">
      <c r="B161">
        <v>36</v>
      </c>
      <c r="C161">
        <v>10</v>
      </c>
      <c r="D161">
        <v>0</v>
      </c>
      <c r="I161" s="7">
        <v>36</v>
      </c>
      <c r="J161" s="7">
        <v>17</v>
      </c>
      <c r="K161" s="7">
        <v>10</v>
      </c>
      <c r="L161" s="7">
        <v>0</v>
      </c>
      <c r="M161" s="8">
        <v>0.94099999999999995</v>
      </c>
      <c r="N161" s="7">
        <v>5.8999999999999997E-2</v>
      </c>
      <c r="O161" s="7">
        <v>0</v>
      </c>
      <c r="P161" s="7">
        <v>2.1999999999999999E-2</v>
      </c>
      <c r="Q161" s="7">
        <v>24.393000000000001</v>
      </c>
    </row>
    <row r="162" spans="2:17" x14ac:dyDescent="0.35">
      <c r="B162">
        <v>39</v>
      </c>
      <c r="C162">
        <v>6</v>
      </c>
      <c r="D162">
        <v>0</v>
      </c>
      <c r="I162" s="7">
        <v>39</v>
      </c>
      <c r="J162" s="7">
        <v>7</v>
      </c>
      <c r="K162" s="7">
        <v>6</v>
      </c>
      <c r="L162" s="7">
        <v>0</v>
      </c>
      <c r="M162" s="8">
        <v>0.99160000000000004</v>
      </c>
      <c r="N162" s="7">
        <v>8.0000000000000002E-3</v>
      </c>
      <c r="O162" s="7">
        <v>0</v>
      </c>
      <c r="P162" s="7">
        <v>8.0000000000000002E-3</v>
      </c>
      <c r="Q162" s="7">
        <v>26.367000000000001</v>
      </c>
    </row>
    <row r="163" spans="2:17" x14ac:dyDescent="0.35">
      <c r="B163">
        <v>42</v>
      </c>
      <c r="C163">
        <v>1</v>
      </c>
      <c r="D163">
        <v>0</v>
      </c>
      <c r="I163" s="7">
        <v>42</v>
      </c>
      <c r="J163" s="7">
        <v>1</v>
      </c>
      <c r="K163" s="7">
        <v>1</v>
      </c>
      <c r="L163" s="7">
        <v>0</v>
      </c>
      <c r="M163" s="8">
        <v>1</v>
      </c>
      <c r="N163" s="7">
        <v>0</v>
      </c>
      <c r="O163" s="7">
        <v>0</v>
      </c>
      <c r="P163" s="7">
        <v>0</v>
      </c>
      <c r="Q163" s="7">
        <v>26.721</v>
      </c>
    </row>
    <row r="164" spans="2:17" x14ac:dyDescent="0.35">
      <c r="E164">
        <f>SUM(C147:D180)</f>
        <v>160</v>
      </c>
    </row>
    <row r="168" spans="2:17" x14ac:dyDescent="0.35">
      <c r="I168" s="7"/>
      <c r="J168" s="7"/>
      <c r="K168" s="7"/>
      <c r="L168" s="7"/>
      <c r="M168" s="7"/>
      <c r="N168" s="7"/>
      <c r="O168" s="7"/>
      <c r="P168" s="7"/>
      <c r="Q168" s="7"/>
    </row>
    <row r="169" spans="2:17" x14ac:dyDescent="0.35">
      <c r="I169" s="7"/>
      <c r="J169" s="7"/>
      <c r="K169" s="7"/>
      <c r="L169" s="7"/>
      <c r="M169" s="8"/>
      <c r="N169" s="7"/>
      <c r="O169" s="7"/>
      <c r="P169" s="7"/>
      <c r="Q169" s="7"/>
    </row>
    <row r="170" spans="2:17" x14ac:dyDescent="0.35">
      <c r="I170" s="7"/>
      <c r="J170" s="7"/>
      <c r="K170" s="7"/>
      <c r="L170" s="7"/>
      <c r="M170" s="8"/>
      <c r="N170" s="7"/>
      <c r="O170" s="7"/>
      <c r="P170" s="7"/>
      <c r="Q170" s="7"/>
    </row>
    <row r="171" spans="2:17" x14ac:dyDescent="0.35">
      <c r="I171" s="7"/>
      <c r="J171" s="7"/>
      <c r="K171" s="7"/>
      <c r="L171" s="7"/>
      <c r="M171" s="8"/>
      <c r="N171" s="7"/>
      <c r="O171" s="7"/>
      <c r="P171" s="7"/>
      <c r="Q171" s="7"/>
    </row>
    <row r="172" spans="2:17" x14ac:dyDescent="0.35">
      <c r="I172" s="7"/>
      <c r="J172" s="7"/>
      <c r="K172" s="7"/>
      <c r="L172" s="7"/>
      <c r="M172" s="8"/>
      <c r="N172" s="7"/>
      <c r="O172" s="7"/>
      <c r="P172" s="7"/>
      <c r="Q172" s="7"/>
    </row>
    <row r="173" spans="2:17" x14ac:dyDescent="0.35">
      <c r="I173" s="7"/>
      <c r="J173" s="7"/>
      <c r="K173" s="7"/>
      <c r="L173" s="7"/>
      <c r="M173" s="8"/>
      <c r="N173" s="7"/>
      <c r="O173" s="7"/>
      <c r="P173" s="7"/>
      <c r="Q173" s="7"/>
    </row>
    <row r="174" spans="2:17" x14ac:dyDescent="0.35">
      <c r="I174" s="7"/>
      <c r="J174" s="7"/>
      <c r="K174" s="7"/>
      <c r="L174" s="7"/>
      <c r="M174" s="8"/>
      <c r="N174" s="7"/>
      <c r="O174" s="7"/>
      <c r="P174" s="7"/>
      <c r="Q174" s="7"/>
    </row>
    <row r="175" spans="2:17" x14ac:dyDescent="0.35">
      <c r="I175" s="7"/>
      <c r="J175" s="7"/>
      <c r="K175" s="7"/>
      <c r="L175" s="7"/>
      <c r="M175" s="8"/>
      <c r="N175" s="7"/>
      <c r="O175" s="7"/>
      <c r="P175" s="7"/>
      <c r="Q175" s="7"/>
    </row>
    <row r="176" spans="2:17" x14ac:dyDescent="0.35">
      <c r="I176" s="7"/>
      <c r="J176" s="7"/>
      <c r="K176" s="7"/>
      <c r="L176" s="7"/>
      <c r="M176" s="8"/>
      <c r="N176" s="7"/>
      <c r="O176" s="7"/>
      <c r="P176" s="7"/>
      <c r="Q176" s="7"/>
    </row>
    <row r="177" spans="9:17" x14ac:dyDescent="0.35">
      <c r="I177" s="7"/>
      <c r="J177" s="7"/>
      <c r="K177" s="7"/>
      <c r="L177" s="7"/>
      <c r="M177" s="8"/>
      <c r="N177" s="7"/>
      <c r="O177" s="7"/>
      <c r="P177" s="7"/>
      <c r="Q177" s="7"/>
    </row>
    <row r="178" spans="9:17" x14ac:dyDescent="0.35">
      <c r="I178" s="7"/>
      <c r="J178" s="7"/>
      <c r="K178" s="7"/>
      <c r="L178" s="7"/>
      <c r="M178" s="8"/>
      <c r="N178" s="7"/>
      <c r="O178" s="7"/>
      <c r="P178" s="7"/>
      <c r="Q178" s="7"/>
    </row>
    <row r="179" spans="9:17" x14ac:dyDescent="0.35">
      <c r="I179" s="7"/>
      <c r="J179" s="7"/>
      <c r="K179" s="7"/>
      <c r="L179" s="7"/>
      <c r="M179" s="8"/>
      <c r="N179" s="7"/>
      <c r="O179" s="7"/>
      <c r="P179" s="7"/>
      <c r="Q179" s="7"/>
    </row>
    <row r="183" spans="9:17" x14ac:dyDescent="0.35">
      <c r="I183" s="7"/>
      <c r="J183" s="7"/>
      <c r="K183" s="7"/>
      <c r="L183" s="7"/>
      <c r="M183" s="7"/>
      <c r="N183" s="7"/>
      <c r="O183" s="7"/>
      <c r="P183" s="7"/>
      <c r="Q183" s="7"/>
    </row>
    <row r="184" spans="9:17" x14ac:dyDescent="0.35">
      <c r="I184" s="7"/>
      <c r="J184" s="7"/>
      <c r="K184" s="7"/>
      <c r="L184" s="7"/>
      <c r="M184" s="8"/>
      <c r="N184" s="7"/>
      <c r="O184" s="7"/>
      <c r="P184" s="7"/>
      <c r="Q184" s="7"/>
    </row>
    <row r="185" spans="9:17" x14ac:dyDescent="0.35">
      <c r="I185" s="7"/>
      <c r="J185" s="7"/>
      <c r="K185" s="7"/>
      <c r="L185" s="7"/>
      <c r="M185" s="8"/>
      <c r="N185" s="7"/>
      <c r="O185" s="7"/>
      <c r="P185" s="7"/>
      <c r="Q185" s="7"/>
    </row>
    <row r="186" spans="9:17" x14ac:dyDescent="0.35">
      <c r="I186" s="7"/>
      <c r="J186" s="7"/>
      <c r="K186" s="7"/>
      <c r="L186" s="7"/>
      <c r="M186" s="8"/>
      <c r="N186" s="7"/>
      <c r="O186" s="7"/>
      <c r="P186" s="7"/>
      <c r="Q186" s="7"/>
    </row>
    <row r="187" spans="9:17" x14ac:dyDescent="0.35">
      <c r="I187" s="7"/>
      <c r="J187" s="7"/>
      <c r="K187" s="7"/>
      <c r="L187" s="7"/>
      <c r="M187" s="8"/>
      <c r="N187" s="7"/>
      <c r="O187" s="7"/>
      <c r="P187" s="7"/>
      <c r="Q187" s="7"/>
    </row>
    <row r="188" spans="9:17" x14ac:dyDescent="0.35">
      <c r="I188" s="7"/>
      <c r="J188" s="7"/>
      <c r="K188" s="7"/>
      <c r="L188" s="7"/>
      <c r="M188" s="8"/>
      <c r="N188" s="7"/>
      <c r="O188" s="7"/>
      <c r="P188" s="7"/>
      <c r="Q188" s="7"/>
    </row>
    <row r="189" spans="9:17" x14ac:dyDescent="0.35">
      <c r="I189" s="7"/>
      <c r="J189" s="7"/>
      <c r="K189" s="7"/>
      <c r="L189" s="7"/>
      <c r="M189" s="8"/>
      <c r="N189" s="7"/>
      <c r="O189" s="7"/>
      <c r="P189" s="7"/>
      <c r="Q189" s="7"/>
    </row>
    <row r="190" spans="9:17" x14ac:dyDescent="0.35">
      <c r="I190" s="7"/>
      <c r="J190" s="7"/>
      <c r="K190" s="7"/>
      <c r="L190" s="7"/>
      <c r="M190" s="8"/>
      <c r="N190" s="7"/>
      <c r="O190" s="7"/>
      <c r="P190" s="7"/>
      <c r="Q190" s="7"/>
    </row>
    <row r="191" spans="9:17" x14ac:dyDescent="0.35">
      <c r="I191" s="7"/>
      <c r="J191" s="7"/>
      <c r="K191" s="7"/>
      <c r="L191" s="7"/>
      <c r="M191" s="8"/>
      <c r="N191" s="7"/>
      <c r="O191" s="7"/>
      <c r="P191" s="7"/>
      <c r="Q191" s="7"/>
    </row>
    <row r="192" spans="9:17" x14ac:dyDescent="0.35">
      <c r="I192" s="7"/>
      <c r="J192" s="7"/>
      <c r="K192" s="7"/>
      <c r="L192" s="7"/>
      <c r="M192" s="8"/>
      <c r="N192" s="7"/>
      <c r="O192" s="7"/>
      <c r="P192" s="7"/>
      <c r="Q192" s="7"/>
    </row>
    <row r="193" spans="9:17" x14ac:dyDescent="0.35">
      <c r="I193" s="7"/>
      <c r="J193" s="7"/>
      <c r="K193" s="7"/>
      <c r="L193" s="7"/>
      <c r="M193" s="8"/>
      <c r="N193" s="7"/>
      <c r="O193" s="7"/>
      <c r="P193" s="7"/>
      <c r="Q193" s="7"/>
    </row>
    <row r="194" spans="9:17" x14ac:dyDescent="0.35">
      <c r="I194" s="7"/>
      <c r="J194" s="7"/>
      <c r="K194" s="7"/>
      <c r="L194" s="7"/>
      <c r="M194" s="8"/>
      <c r="N194" s="7"/>
      <c r="O194" s="7"/>
      <c r="P194" s="7"/>
      <c r="Q194" s="7"/>
    </row>
  </sheetData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T216"/>
  <sheetViews>
    <sheetView workbookViewId="0">
      <selection activeCell="G10" sqref="G10"/>
    </sheetView>
  </sheetViews>
  <sheetFormatPr defaultRowHeight="14.5" x14ac:dyDescent="0.35"/>
  <sheetData>
    <row r="3" spans="2:18" x14ac:dyDescent="0.35">
      <c r="B3" t="s">
        <v>400</v>
      </c>
    </row>
    <row r="4" spans="2:18" ht="37.5" x14ac:dyDescent="0.35">
      <c r="B4" t="s">
        <v>391</v>
      </c>
      <c r="C4" t="s">
        <v>392</v>
      </c>
      <c r="D4" t="s">
        <v>393</v>
      </c>
      <c r="H4" s="7"/>
      <c r="I4" s="7"/>
      <c r="J4" s="7" t="s">
        <v>160</v>
      </c>
      <c r="K4" s="7" t="s">
        <v>161</v>
      </c>
      <c r="L4" s="7" t="s">
        <v>162</v>
      </c>
      <c r="M4" s="7" t="s">
        <v>163</v>
      </c>
      <c r="N4" s="7" t="s">
        <v>164</v>
      </c>
      <c r="O4" s="7" t="s">
        <v>165</v>
      </c>
      <c r="P4" s="7" t="s">
        <v>166</v>
      </c>
      <c r="Q4" s="7" t="s">
        <v>167</v>
      </c>
      <c r="R4" s="7" t="s">
        <v>168</v>
      </c>
    </row>
    <row r="5" spans="2:18" x14ac:dyDescent="0.35">
      <c r="B5">
        <v>0</v>
      </c>
      <c r="C5">
        <v>0</v>
      </c>
      <c r="D5">
        <v>0</v>
      </c>
      <c r="H5" s="7"/>
      <c r="I5" s="7"/>
      <c r="J5" s="7">
        <v>0</v>
      </c>
      <c r="K5" s="7">
        <v>200</v>
      </c>
      <c r="L5" s="7">
        <v>0</v>
      </c>
      <c r="M5" s="7">
        <v>0</v>
      </c>
      <c r="N5" s="8">
        <v>0</v>
      </c>
      <c r="O5" s="7">
        <v>1</v>
      </c>
      <c r="P5" s="7">
        <v>0</v>
      </c>
      <c r="Q5" s="7">
        <v>0</v>
      </c>
      <c r="R5" s="7">
        <v>0</v>
      </c>
    </row>
    <row r="6" spans="2:18" x14ac:dyDescent="0.35">
      <c r="B6">
        <v>2</v>
      </c>
      <c r="C6">
        <v>0</v>
      </c>
      <c r="D6">
        <v>4</v>
      </c>
      <c r="H6" s="7"/>
      <c r="I6" s="7"/>
      <c r="J6" s="7">
        <v>2</v>
      </c>
      <c r="K6" s="7">
        <v>200</v>
      </c>
      <c r="L6" s="7">
        <v>0</v>
      </c>
      <c r="M6" s="7">
        <v>4</v>
      </c>
      <c r="N6" s="8">
        <v>0</v>
      </c>
      <c r="O6" s="7">
        <v>1</v>
      </c>
      <c r="P6" s="7">
        <v>0</v>
      </c>
      <c r="Q6" s="7">
        <v>0</v>
      </c>
      <c r="R6" s="7">
        <v>0</v>
      </c>
    </row>
    <row r="7" spans="2:18" x14ac:dyDescent="0.35">
      <c r="B7">
        <v>4</v>
      </c>
      <c r="C7">
        <v>0</v>
      </c>
      <c r="D7">
        <v>3</v>
      </c>
      <c r="H7" s="7"/>
      <c r="I7" s="7"/>
      <c r="J7" s="7">
        <v>4</v>
      </c>
      <c r="K7" s="7">
        <v>196</v>
      </c>
      <c r="L7" s="7">
        <v>0</v>
      </c>
      <c r="M7" s="7">
        <v>3</v>
      </c>
      <c r="N7" s="8">
        <v>0</v>
      </c>
      <c r="O7" s="7">
        <v>1</v>
      </c>
      <c r="P7" s="7">
        <v>0</v>
      </c>
      <c r="Q7" s="7">
        <v>0</v>
      </c>
      <c r="R7" s="7">
        <v>0</v>
      </c>
    </row>
    <row r="8" spans="2:18" x14ac:dyDescent="0.35">
      <c r="B8">
        <v>6</v>
      </c>
      <c r="C8">
        <v>0</v>
      </c>
      <c r="D8">
        <v>10</v>
      </c>
      <c r="H8" s="7"/>
      <c r="I8" s="7"/>
      <c r="J8" s="7">
        <v>6</v>
      </c>
      <c r="K8" s="7">
        <v>193</v>
      </c>
      <c r="L8" s="7">
        <v>0</v>
      </c>
      <c r="M8" s="7">
        <v>10</v>
      </c>
      <c r="N8" s="8">
        <v>0</v>
      </c>
      <c r="O8" s="7">
        <v>1</v>
      </c>
      <c r="P8" s="7">
        <v>0</v>
      </c>
      <c r="Q8" s="7">
        <v>0</v>
      </c>
      <c r="R8" s="7">
        <v>0</v>
      </c>
    </row>
    <row r="9" spans="2:18" x14ac:dyDescent="0.35">
      <c r="B9">
        <v>8</v>
      </c>
      <c r="C9">
        <v>0</v>
      </c>
      <c r="D9">
        <v>8</v>
      </c>
      <c r="H9" s="7"/>
      <c r="I9" s="7"/>
      <c r="J9" s="7">
        <v>8</v>
      </c>
      <c r="K9" s="7">
        <v>183</v>
      </c>
      <c r="L9" s="7">
        <v>0</v>
      </c>
      <c r="M9" s="7">
        <v>8</v>
      </c>
      <c r="N9" s="8">
        <v>0</v>
      </c>
      <c r="O9" s="7">
        <v>1</v>
      </c>
      <c r="P9" s="7">
        <v>0</v>
      </c>
      <c r="Q9" s="7">
        <v>0</v>
      </c>
      <c r="R9" s="7">
        <v>0</v>
      </c>
    </row>
    <row r="10" spans="2:18" x14ac:dyDescent="0.35">
      <c r="B10">
        <v>10</v>
      </c>
      <c r="C10">
        <v>3</v>
      </c>
      <c r="D10">
        <v>9</v>
      </c>
      <c r="H10" s="7"/>
      <c r="I10" s="7"/>
      <c r="J10" s="7">
        <v>10</v>
      </c>
      <c r="K10" s="7">
        <v>175</v>
      </c>
      <c r="L10" s="7">
        <v>3</v>
      </c>
      <c r="M10" s="7">
        <v>9</v>
      </c>
      <c r="N10" s="8">
        <v>1.7100000000000001E-2</v>
      </c>
      <c r="O10" s="7">
        <v>0.98299999999999998</v>
      </c>
      <c r="P10" s="7">
        <v>0</v>
      </c>
      <c r="Q10" s="7">
        <v>0.01</v>
      </c>
      <c r="R10" s="7">
        <v>0.17100000000000001</v>
      </c>
    </row>
    <row r="11" spans="2:18" x14ac:dyDescent="0.35">
      <c r="B11">
        <v>12</v>
      </c>
      <c r="C11">
        <v>8</v>
      </c>
      <c r="D11">
        <v>5</v>
      </c>
      <c r="H11" s="7"/>
      <c r="I11" s="7"/>
      <c r="J11" s="7">
        <v>12</v>
      </c>
      <c r="K11" s="7">
        <v>163</v>
      </c>
      <c r="L11" s="7">
        <v>8</v>
      </c>
      <c r="M11" s="7">
        <v>5</v>
      </c>
      <c r="N11" s="8">
        <v>6.54E-2</v>
      </c>
      <c r="O11" s="7">
        <v>0.93500000000000005</v>
      </c>
      <c r="P11" s="7">
        <v>0</v>
      </c>
      <c r="Q11" s="7">
        <v>1.9E-2</v>
      </c>
      <c r="R11" s="7">
        <v>0.75</v>
      </c>
    </row>
    <row r="12" spans="2:18" x14ac:dyDescent="0.35">
      <c r="B12">
        <v>14</v>
      </c>
      <c r="C12">
        <v>15</v>
      </c>
      <c r="D12">
        <v>0</v>
      </c>
      <c r="H12" s="7"/>
      <c r="I12" s="7"/>
      <c r="J12" s="7">
        <v>14</v>
      </c>
      <c r="K12" s="7">
        <v>150</v>
      </c>
      <c r="L12" s="7">
        <v>15</v>
      </c>
      <c r="M12" s="7">
        <v>0</v>
      </c>
      <c r="N12" s="8">
        <v>0.1588</v>
      </c>
      <c r="O12" s="7">
        <v>0.84099999999999997</v>
      </c>
      <c r="P12" s="7">
        <v>1E-3</v>
      </c>
      <c r="Q12" s="7">
        <v>2.9000000000000001E-2</v>
      </c>
      <c r="R12" s="7">
        <v>2.0590000000000002</v>
      </c>
    </row>
    <row r="13" spans="2:18" x14ac:dyDescent="0.35">
      <c r="B13">
        <v>16</v>
      </c>
      <c r="C13">
        <v>5</v>
      </c>
      <c r="D13">
        <v>0</v>
      </c>
      <c r="H13" s="7"/>
      <c r="I13" s="7"/>
      <c r="J13" s="7">
        <v>16</v>
      </c>
      <c r="K13" s="7">
        <v>135</v>
      </c>
      <c r="L13" s="7">
        <v>5</v>
      </c>
      <c r="M13" s="7">
        <v>0</v>
      </c>
      <c r="N13" s="8">
        <v>0.19</v>
      </c>
      <c r="O13" s="7">
        <v>0.81</v>
      </c>
      <c r="P13" s="7">
        <v>1E-3</v>
      </c>
      <c r="Q13" s="7">
        <v>3.1E-2</v>
      </c>
      <c r="R13" s="7">
        <v>2.5569999999999999</v>
      </c>
    </row>
    <row r="14" spans="2:18" x14ac:dyDescent="0.35">
      <c r="B14">
        <v>18</v>
      </c>
      <c r="C14">
        <v>15</v>
      </c>
      <c r="D14">
        <v>0</v>
      </c>
      <c r="H14" s="7"/>
      <c r="I14" s="7"/>
      <c r="J14" s="7">
        <v>18</v>
      </c>
      <c r="K14" s="7">
        <v>130</v>
      </c>
      <c r="L14" s="7">
        <v>15</v>
      </c>
      <c r="M14" s="7">
        <v>0</v>
      </c>
      <c r="N14" s="8">
        <v>0.28349999999999997</v>
      </c>
      <c r="O14" s="7">
        <v>0.71699999999999997</v>
      </c>
      <c r="P14" s="7">
        <v>1E-3</v>
      </c>
      <c r="Q14" s="7">
        <v>3.5000000000000003E-2</v>
      </c>
      <c r="R14" s="7">
        <v>4.24</v>
      </c>
    </row>
    <row r="15" spans="2:18" x14ac:dyDescent="0.35">
      <c r="B15">
        <v>20</v>
      </c>
      <c r="C15">
        <v>29</v>
      </c>
      <c r="D15">
        <v>0</v>
      </c>
      <c r="H15" s="7"/>
      <c r="I15" s="7"/>
      <c r="J15" s="7">
        <v>20</v>
      </c>
      <c r="K15" s="7">
        <v>115</v>
      </c>
      <c r="L15" s="7">
        <v>29</v>
      </c>
      <c r="M15" s="7">
        <v>0</v>
      </c>
      <c r="N15" s="8">
        <v>0.4642</v>
      </c>
      <c r="O15" s="7">
        <v>0.53600000000000003</v>
      </c>
      <c r="P15" s="7">
        <v>2E-3</v>
      </c>
      <c r="Q15" s="7">
        <v>3.9E-2</v>
      </c>
      <c r="R15" s="7">
        <v>7.8529999999999998</v>
      </c>
    </row>
    <row r="16" spans="2:18" x14ac:dyDescent="0.35">
      <c r="B16">
        <v>22</v>
      </c>
      <c r="C16">
        <v>25</v>
      </c>
      <c r="D16">
        <v>1</v>
      </c>
      <c r="H16" s="7"/>
      <c r="I16" s="7"/>
      <c r="J16" s="7">
        <v>22</v>
      </c>
      <c r="K16" s="7">
        <v>86</v>
      </c>
      <c r="L16" s="7">
        <v>25</v>
      </c>
      <c r="M16" s="7">
        <v>1</v>
      </c>
      <c r="N16" s="8">
        <v>0.61990000000000001</v>
      </c>
      <c r="O16" s="7">
        <v>0.38</v>
      </c>
      <c r="P16" s="7">
        <v>1E-3</v>
      </c>
      <c r="Q16" s="7">
        <v>3.7999999999999999E-2</v>
      </c>
      <c r="R16" s="7">
        <v>11.28</v>
      </c>
    </row>
    <row r="17" spans="2:18" x14ac:dyDescent="0.35">
      <c r="B17">
        <v>24</v>
      </c>
      <c r="C17">
        <v>22</v>
      </c>
      <c r="D17">
        <v>0</v>
      </c>
      <c r="H17" s="7"/>
      <c r="I17" s="7"/>
      <c r="J17" s="7">
        <v>24</v>
      </c>
      <c r="K17" s="7">
        <v>60</v>
      </c>
      <c r="L17" s="7">
        <v>22</v>
      </c>
      <c r="M17" s="7">
        <v>0</v>
      </c>
      <c r="N17" s="8">
        <v>0.75929999999999997</v>
      </c>
      <c r="O17" s="7">
        <v>0.24099999999999999</v>
      </c>
      <c r="P17" s="7">
        <v>1E-3</v>
      </c>
      <c r="Q17" s="7">
        <v>3.4000000000000002E-2</v>
      </c>
      <c r="R17" s="7">
        <v>14.625</v>
      </c>
    </row>
    <row r="18" spans="2:18" x14ac:dyDescent="0.35">
      <c r="B18">
        <v>26</v>
      </c>
      <c r="C18">
        <v>23</v>
      </c>
      <c r="D18">
        <v>0</v>
      </c>
      <c r="H18" s="7"/>
      <c r="I18" s="7"/>
      <c r="J18" s="7">
        <v>26</v>
      </c>
      <c r="K18" s="7">
        <v>38</v>
      </c>
      <c r="L18" s="7">
        <v>23</v>
      </c>
      <c r="M18" s="7">
        <v>0</v>
      </c>
      <c r="N18" s="8">
        <v>0.90500000000000003</v>
      </c>
      <c r="O18" s="7">
        <v>9.5000000000000001E-2</v>
      </c>
      <c r="P18" s="7">
        <v>1E-3</v>
      </c>
      <c r="Q18" s="7">
        <v>2.3E-2</v>
      </c>
      <c r="R18" s="7">
        <v>18.413</v>
      </c>
    </row>
    <row r="19" spans="2:18" x14ac:dyDescent="0.35">
      <c r="B19">
        <v>28</v>
      </c>
      <c r="C19">
        <v>11</v>
      </c>
      <c r="D19">
        <v>0</v>
      </c>
      <c r="H19" s="7"/>
      <c r="I19" s="7"/>
      <c r="J19" s="7">
        <v>28</v>
      </c>
      <c r="K19" s="7">
        <v>15</v>
      </c>
      <c r="L19" s="7">
        <v>11</v>
      </c>
      <c r="M19" s="7">
        <v>0</v>
      </c>
      <c r="N19" s="8">
        <v>0.97470000000000001</v>
      </c>
      <c r="O19" s="7">
        <v>2.5000000000000001E-2</v>
      </c>
      <c r="P19" s="7">
        <v>0</v>
      </c>
      <c r="Q19" s="7">
        <v>1.2999999999999999E-2</v>
      </c>
      <c r="R19" s="7">
        <v>20.364000000000001</v>
      </c>
    </row>
    <row r="20" spans="2:18" x14ac:dyDescent="0.35">
      <c r="B20">
        <v>30</v>
      </c>
      <c r="C20">
        <v>4</v>
      </c>
      <c r="D20">
        <v>0</v>
      </c>
      <c r="H20" s="7"/>
      <c r="I20" s="7"/>
      <c r="J20" s="7">
        <v>30</v>
      </c>
      <c r="K20" s="7">
        <v>4</v>
      </c>
      <c r="L20" s="7">
        <v>4</v>
      </c>
      <c r="M20" s="7">
        <v>0</v>
      </c>
      <c r="N20" s="8">
        <v>1</v>
      </c>
      <c r="O20" s="7">
        <v>0</v>
      </c>
      <c r="P20" s="7">
        <v>0</v>
      </c>
      <c r="Q20" s="7">
        <v>0</v>
      </c>
      <c r="R20" s="7">
        <v>21.123999999999999</v>
      </c>
    </row>
    <row r="21" spans="2:18" x14ac:dyDescent="0.35">
      <c r="E21">
        <f>SUM(C6:D21)</f>
        <v>200</v>
      </c>
      <c r="I21" s="7"/>
      <c r="J21" s="7"/>
      <c r="K21" s="7"/>
      <c r="L21" s="7"/>
      <c r="M21" s="8"/>
      <c r="N21" s="7"/>
      <c r="O21" s="7"/>
      <c r="P21" s="7"/>
      <c r="Q21" s="7"/>
      <c r="R21" s="7"/>
    </row>
    <row r="22" spans="2:18" x14ac:dyDescent="0.35">
      <c r="J22" s="7"/>
      <c r="K22" s="7"/>
      <c r="L22" s="7"/>
      <c r="M22" s="8"/>
      <c r="N22" s="7"/>
      <c r="O22" s="7"/>
      <c r="P22" s="7"/>
      <c r="Q22" s="7"/>
      <c r="R22" s="7"/>
    </row>
    <row r="23" spans="2:18" x14ac:dyDescent="0.35">
      <c r="J23" s="7"/>
      <c r="K23" s="7"/>
      <c r="L23" s="7"/>
      <c r="M23" s="7"/>
      <c r="N23" s="7"/>
      <c r="O23" s="7"/>
      <c r="P23" s="7"/>
      <c r="Q23" s="7"/>
      <c r="R23" s="7"/>
    </row>
    <row r="24" spans="2:18" x14ac:dyDescent="0.35">
      <c r="J24" s="7"/>
      <c r="K24" s="7"/>
      <c r="L24" s="7"/>
      <c r="M24" s="8"/>
      <c r="N24" s="7"/>
      <c r="O24" s="7"/>
      <c r="P24" s="7"/>
      <c r="Q24" s="7"/>
      <c r="R24" s="7"/>
    </row>
    <row r="25" spans="2:18" x14ac:dyDescent="0.35">
      <c r="B25" t="s">
        <v>401</v>
      </c>
      <c r="G25" s="7"/>
      <c r="I25" s="7"/>
      <c r="J25" s="7"/>
      <c r="K25" s="7"/>
      <c r="L25" s="7"/>
      <c r="M25" s="8"/>
      <c r="N25" s="7"/>
      <c r="O25" s="7"/>
      <c r="P25" s="7"/>
      <c r="Q25" s="7"/>
      <c r="R25" s="7"/>
    </row>
    <row r="26" spans="2:18" ht="37.5" x14ac:dyDescent="0.35">
      <c r="B26" t="s">
        <v>391</v>
      </c>
      <c r="C26" t="s">
        <v>392</v>
      </c>
      <c r="D26" t="s">
        <v>393</v>
      </c>
      <c r="G26" s="7"/>
      <c r="H26" s="7"/>
      <c r="I26" s="7"/>
      <c r="J26" s="7" t="s">
        <v>160</v>
      </c>
      <c r="K26" s="7" t="s">
        <v>161</v>
      </c>
      <c r="L26" s="7" t="s">
        <v>162</v>
      </c>
      <c r="M26" s="7" t="s">
        <v>163</v>
      </c>
      <c r="N26" s="7" t="s">
        <v>164</v>
      </c>
      <c r="O26" s="7" t="s">
        <v>165</v>
      </c>
      <c r="P26" s="7" t="s">
        <v>166</v>
      </c>
      <c r="Q26" s="7" t="s">
        <v>167</v>
      </c>
      <c r="R26" s="7" t="s">
        <v>168</v>
      </c>
    </row>
    <row r="27" spans="2:18" x14ac:dyDescent="0.35">
      <c r="B27">
        <v>0</v>
      </c>
      <c r="C27">
        <v>0</v>
      </c>
      <c r="D27">
        <v>0</v>
      </c>
      <c r="G27" s="7"/>
      <c r="H27" s="7"/>
      <c r="I27" s="7"/>
      <c r="J27" s="7">
        <v>0</v>
      </c>
      <c r="K27" s="7">
        <v>160</v>
      </c>
      <c r="L27" s="7">
        <v>0</v>
      </c>
      <c r="M27" s="7">
        <v>0</v>
      </c>
      <c r="N27" s="8">
        <v>0</v>
      </c>
      <c r="O27" s="7">
        <v>1</v>
      </c>
      <c r="P27" s="7">
        <v>0</v>
      </c>
      <c r="Q27" s="7">
        <v>0</v>
      </c>
      <c r="R27" s="7">
        <v>0</v>
      </c>
    </row>
    <row r="28" spans="2:18" x14ac:dyDescent="0.35">
      <c r="B28">
        <v>2</v>
      </c>
      <c r="C28">
        <v>0</v>
      </c>
      <c r="D28">
        <v>0</v>
      </c>
      <c r="G28" s="7"/>
      <c r="H28" s="7"/>
      <c r="I28" s="7"/>
      <c r="J28" s="7">
        <v>2</v>
      </c>
      <c r="K28" s="7">
        <v>160</v>
      </c>
      <c r="L28" s="7">
        <v>0</v>
      </c>
      <c r="M28" s="7">
        <v>0</v>
      </c>
      <c r="N28" s="8">
        <v>0</v>
      </c>
      <c r="O28" s="7">
        <v>1</v>
      </c>
      <c r="P28" s="7">
        <v>0</v>
      </c>
      <c r="Q28" s="7">
        <v>0</v>
      </c>
      <c r="R28" s="7">
        <v>0</v>
      </c>
    </row>
    <row r="29" spans="2:18" x14ac:dyDescent="0.35">
      <c r="B29">
        <v>4</v>
      </c>
      <c r="C29">
        <v>0</v>
      </c>
      <c r="D29">
        <v>4</v>
      </c>
      <c r="G29" s="7"/>
      <c r="H29" s="7"/>
      <c r="I29" s="7"/>
      <c r="J29" s="7">
        <v>4</v>
      </c>
      <c r="K29" s="7">
        <v>160</v>
      </c>
      <c r="L29" s="7">
        <v>0</v>
      </c>
      <c r="M29" s="7">
        <v>4</v>
      </c>
      <c r="N29" s="8">
        <v>0</v>
      </c>
      <c r="O29" s="7">
        <v>1</v>
      </c>
      <c r="P29" s="7">
        <v>0</v>
      </c>
      <c r="Q29" s="7">
        <v>0</v>
      </c>
      <c r="R29" s="7">
        <v>0</v>
      </c>
    </row>
    <row r="30" spans="2:18" x14ac:dyDescent="0.35">
      <c r="B30">
        <v>6</v>
      </c>
      <c r="C30">
        <v>1</v>
      </c>
      <c r="D30">
        <v>15</v>
      </c>
      <c r="G30" s="7"/>
      <c r="H30" s="7"/>
      <c r="I30" s="7"/>
      <c r="J30" s="7">
        <v>6</v>
      </c>
      <c r="K30" s="7">
        <v>156</v>
      </c>
      <c r="L30" s="7">
        <v>1</v>
      </c>
      <c r="M30" s="7">
        <v>15</v>
      </c>
      <c r="N30" s="8">
        <v>6.4000000000000003E-3</v>
      </c>
      <c r="O30" s="7">
        <v>0.99399999999999999</v>
      </c>
      <c r="P30" s="7">
        <v>0</v>
      </c>
      <c r="Q30" s="7">
        <v>6.0000000000000001E-3</v>
      </c>
      <c r="R30" s="7">
        <v>3.7999999999999999E-2</v>
      </c>
    </row>
    <row r="31" spans="2:18" x14ac:dyDescent="0.35">
      <c r="B31">
        <v>8</v>
      </c>
      <c r="C31">
        <v>0</v>
      </c>
      <c r="D31">
        <v>9</v>
      </c>
      <c r="G31" s="7"/>
      <c r="H31" s="7"/>
      <c r="I31" s="7"/>
      <c r="J31" s="7">
        <v>8</v>
      </c>
      <c r="K31" s="7">
        <v>140</v>
      </c>
      <c r="L31" s="7">
        <v>0</v>
      </c>
      <c r="M31" s="7">
        <v>9</v>
      </c>
      <c r="N31" s="8">
        <v>6.4000000000000003E-3</v>
      </c>
      <c r="O31" s="7">
        <v>0.99399999999999999</v>
      </c>
      <c r="P31" s="7">
        <v>0</v>
      </c>
      <c r="Q31" s="7">
        <v>6.0000000000000001E-3</v>
      </c>
      <c r="R31" s="7">
        <v>3.7999999999999999E-2</v>
      </c>
    </row>
    <row r="32" spans="2:18" x14ac:dyDescent="0.35">
      <c r="B32">
        <v>10</v>
      </c>
      <c r="C32">
        <v>1</v>
      </c>
      <c r="D32">
        <v>2</v>
      </c>
      <c r="G32" s="7"/>
      <c r="H32" s="7"/>
      <c r="I32" s="7"/>
      <c r="J32" s="7">
        <v>10</v>
      </c>
      <c r="K32" s="7">
        <v>131</v>
      </c>
      <c r="L32" s="7">
        <v>1</v>
      </c>
      <c r="M32" s="7">
        <v>2</v>
      </c>
      <c r="N32" s="8">
        <v>1.4E-2</v>
      </c>
      <c r="O32" s="7">
        <v>0.98599999999999999</v>
      </c>
      <c r="P32" s="7">
        <v>0</v>
      </c>
      <c r="Q32" s="7">
        <v>0.01</v>
      </c>
      <c r="R32" s="7">
        <v>0.114</v>
      </c>
    </row>
    <row r="33" spans="2:18" x14ac:dyDescent="0.35">
      <c r="B33">
        <v>12</v>
      </c>
      <c r="C33">
        <v>1</v>
      </c>
      <c r="D33">
        <v>6</v>
      </c>
      <c r="G33" s="7"/>
      <c r="H33" s="7"/>
      <c r="I33" s="7"/>
      <c r="J33" s="7">
        <v>12</v>
      </c>
      <c r="K33" s="7">
        <v>128</v>
      </c>
      <c r="L33" s="7">
        <v>1</v>
      </c>
      <c r="M33" s="7">
        <v>6</v>
      </c>
      <c r="N33" s="8">
        <v>2.1700000000000001E-2</v>
      </c>
      <c r="O33" s="7">
        <v>0.97799999999999998</v>
      </c>
      <c r="P33" s="7">
        <v>0</v>
      </c>
      <c r="Q33" s="7">
        <v>1.2E-2</v>
      </c>
      <c r="R33" s="7">
        <v>0.20699999999999999</v>
      </c>
    </row>
    <row r="34" spans="2:18" x14ac:dyDescent="0.35">
      <c r="B34">
        <v>14</v>
      </c>
      <c r="C34">
        <v>10</v>
      </c>
      <c r="D34">
        <v>1</v>
      </c>
      <c r="H34" s="7"/>
      <c r="I34" s="7"/>
      <c r="J34" s="7">
        <v>14</v>
      </c>
      <c r="K34" s="7">
        <v>121</v>
      </c>
      <c r="L34" s="7">
        <v>10</v>
      </c>
      <c r="M34" s="7">
        <v>1</v>
      </c>
      <c r="N34" s="8">
        <v>0.10249999999999999</v>
      </c>
      <c r="O34" s="7">
        <v>0.89700000000000002</v>
      </c>
      <c r="P34" s="7">
        <v>1E-3</v>
      </c>
      <c r="Q34" s="7">
        <v>2.7E-2</v>
      </c>
      <c r="R34" s="7">
        <v>1.339</v>
      </c>
    </row>
    <row r="35" spans="2:18" x14ac:dyDescent="0.35">
      <c r="B35">
        <v>16</v>
      </c>
      <c r="C35">
        <v>3</v>
      </c>
      <c r="D35">
        <v>0</v>
      </c>
      <c r="H35" s="7"/>
      <c r="I35" s="7"/>
      <c r="J35" s="7">
        <v>16</v>
      </c>
      <c r="K35" s="7">
        <v>110</v>
      </c>
      <c r="L35" s="7">
        <v>3</v>
      </c>
      <c r="M35" s="7">
        <v>0</v>
      </c>
      <c r="N35" s="8">
        <v>0.127</v>
      </c>
      <c r="O35" s="7">
        <v>0.873</v>
      </c>
      <c r="P35" s="7">
        <v>1E-3</v>
      </c>
      <c r="Q35" s="7">
        <v>0.03</v>
      </c>
      <c r="R35" s="7">
        <v>1.73</v>
      </c>
    </row>
    <row r="36" spans="2:18" x14ac:dyDescent="0.35">
      <c r="B36">
        <v>18</v>
      </c>
      <c r="C36">
        <v>14</v>
      </c>
      <c r="D36">
        <v>0</v>
      </c>
      <c r="H36" s="7"/>
      <c r="I36" s="7"/>
      <c r="J36" s="7">
        <v>18</v>
      </c>
      <c r="K36" s="7">
        <v>107</v>
      </c>
      <c r="L36" s="7">
        <v>14</v>
      </c>
      <c r="M36" s="7">
        <v>0</v>
      </c>
      <c r="N36" s="8">
        <v>0.2412</v>
      </c>
      <c r="O36" s="7">
        <v>0.75900000000000001</v>
      </c>
      <c r="P36" s="7">
        <v>1E-3</v>
      </c>
      <c r="Q36" s="7">
        <v>3.7999999999999999E-2</v>
      </c>
      <c r="R36" s="7">
        <v>3.786</v>
      </c>
    </row>
    <row r="37" spans="2:18" x14ac:dyDescent="0.35">
      <c r="B37">
        <v>20</v>
      </c>
      <c r="C37">
        <v>25</v>
      </c>
      <c r="D37">
        <v>0</v>
      </c>
      <c r="H37" s="7"/>
      <c r="I37" s="7"/>
      <c r="J37" s="7">
        <v>20</v>
      </c>
      <c r="K37" s="7">
        <v>93</v>
      </c>
      <c r="L37" s="7">
        <v>25</v>
      </c>
      <c r="M37" s="7">
        <v>0</v>
      </c>
      <c r="N37" s="8">
        <v>0.44519999999999998</v>
      </c>
      <c r="O37" s="7">
        <v>0.55500000000000005</v>
      </c>
      <c r="P37" s="7">
        <v>2E-3</v>
      </c>
      <c r="Q37" s="7">
        <v>4.4999999999999998E-2</v>
      </c>
      <c r="R37" s="7">
        <v>7.8659999999999997</v>
      </c>
    </row>
    <row r="38" spans="2:18" x14ac:dyDescent="0.35">
      <c r="B38">
        <v>22</v>
      </c>
      <c r="C38">
        <v>20</v>
      </c>
      <c r="D38">
        <v>0</v>
      </c>
      <c r="I38" s="7"/>
      <c r="J38" s="7">
        <v>22</v>
      </c>
      <c r="K38" s="7">
        <v>68</v>
      </c>
      <c r="L38" s="7">
        <v>20</v>
      </c>
      <c r="M38" s="7">
        <v>0</v>
      </c>
      <c r="N38" s="8">
        <v>0.60840000000000005</v>
      </c>
      <c r="O38" s="7">
        <v>0.39200000000000002</v>
      </c>
      <c r="P38" s="7">
        <v>2E-3</v>
      </c>
      <c r="Q38" s="7">
        <v>4.3999999999999997E-2</v>
      </c>
      <c r="R38" s="7">
        <v>11.455</v>
      </c>
    </row>
    <row r="39" spans="2:18" x14ac:dyDescent="0.35">
      <c r="B39">
        <v>24</v>
      </c>
      <c r="C39">
        <v>16</v>
      </c>
      <c r="D39">
        <v>0</v>
      </c>
      <c r="H39" s="7"/>
      <c r="I39" s="7"/>
      <c r="J39" s="7">
        <v>24</v>
      </c>
      <c r="K39" s="7">
        <v>48</v>
      </c>
      <c r="L39" s="7">
        <v>16</v>
      </c>
      <c r="M39" s="7">
        <v>0</v>
      </c>
      <c r="N39" s="8">
        <v>0.7389</v>
      </c>
      <c r="O39" s="7">
        <v>0.26100000000000001</v>
      </c>
      <c r="P39" s="7">
        <v>2E-3</v>
      </c>
      <c r="Q39" s="7">
        <v>0.04</v>
      </c>
      <c r="R39" s="7">
        <v>14.587999999999999</v>
      </c>
    </row>
    <row r="40" spans="2:18" x14ac:dyDescent="0.35">
      <c r="B40">
        <v>26</v>
      </c>
      <c r="C40">
        <v>16</v>
      </c>
      <c r="D40">
        <v>0</v>
      </c>
      <c r="H40" s="7"/>
      <c r="I40" s="7"/>
      <c r="J40" s="7">
        <v>26</v>
      </c>
      <c r="K40" s="7">
        <v>32</v>
      </c>
      <c r="L40" s="7">
        <v>16</v>
      </c>
      <c r="M40" s="7">
        <v>0</v>
      </c>
      <c r="N40" s="8">
        <v>0.86950000000000005</v>
      </c>
      <c r="O40" s="7">
        <v>0.13100000000000001</v>
      </c>
      <c r="P40" s="7">
        <v>1E-3</v>
      </c>
      <c r="Q40" s="7">
        <v>0.03</v>
      </c>
      <c r="R40" s="7">
        <v>17.981999999999999</v>
      </c>
    </row>
    <row r="41" spans="2:18" x14ac:dyDescent="0.35">
      <c r="B41">
        <v>28</v>
      </c>
      <c r="C41">
        <v>8</v>
      </c>
      <c r="D41">
        <v>0</v>
      </c>
      <c r="H41" s="7"/>
      <c r="I41" s="7"/>
      <c r="J41" s="7">
        <v>28</v>
      </c>
      <c r="K41" s="7">
        <v>16</v>
      </c>
      <c r="L41" s="7">
        <v>8</v>
      </c>
      <c r="M41" s="7">
        <v>0</v>
      </c>
      <c r="N41" s="8">
        <v>0.93469999999999998</v>
      </c>
      <c r="O41" s="7">
        <v>6.5000000000000002E-2</v>
      </c>
      <c r="P41" s="7">
        <v>0</v>
      </c>
      <c r="Q41" s="7">
        <v>2.1999999999999999E-2</v>
      </c>
      <c r="R41" s="7">
        <v>19.809999999999999</v>
      </c>
    </row>
    <row r="42" spans="2:18" x14ac:dyDescent="0.35">
      <c r="B42">
        <v>30</v>
      </c>
      <c r="C42">
        <v>6</v>
      </c>
      <c r="D42">
        <v>0</v>
      </c>
      <c r="H42" s="7"/>
      <c r="I42" s="7"/>
      <c r="J42" s="7">
        <v>30</v>
      </c>
      <c r="K42" s="7">
        <v>8</v>
      </c>
      <c r="L42" s="7">
        <v>6</v>
      </c>
      <c r="M42" s="7">
        <v>0</v>
      </c>
      <c r="N42" s="8">
        <v>0.98370000000000002</v>
      </c>
      <c r="O42" s="7">
        <v>1.6E-2</v>
      </c>
      <c r="P42" s="7">
        <v>0</v>
      </c>
      <c r="Q42" s="7">
        <v>1.0999999999999999E-2</v>
      </c>
      <c r="R42" s="7">
        <v>21.277999999999999</v>
      </c>
    </row>
    <row r="43" spans="2:18" x14ac:dyDescent="0.35">
      <c r="B43">
        <v>32</v>
      </c>
      <c r="C43">
        <v>2</v>
      </c>
      <c r="D43">
        <v>0</v>
      </c>
      <c r="H43" s="7"/>
      <c r="I43" s="7"/>
      <c r="J43" s="7">
        <v>32</v>
      </c>
      <c r="K43" s="7">
        <v>2</v>
      </c>
      <c r="L43" s="7">
        <v>2</v>
      </c>
      <c r="M43" s="7">
        <v>0</v>
      </c>
      <c r="N43" s="8">
        <v>1</v>
      </c>
      <c r="O43" s="7">
        <v>0</v>
      </c>
      <c r="P43" s="7">
        <v>0</v>
      </c>
      <c r="Q43" s="7">
        <v>0</v>
      </c>
      <c r="R43" s="7">
        <v>21.800999999999998</v>
      </c>
    </row>
    <row r="44" spans="2:18" x14ac:dyDescent="0.35">
      <c r="E44">
        <f>SUM(C28:D43)</f>
        <v>160</v>
      </c>
      <c r="H44" s="7"/>
      <c r="I44" s="7"/>
      <c r="J44" s="7"/>
      <c r="K44" s="7"/>
    </row>
    <row r="45" spans="2:18" x14ac:dyDescent="0.35">
      <c r="H45" s="7"/>
      <c r="I45" s="7"/>
      <c r="J45" s="7"/>
      <c r="K45" s="7"/>
    </row>
    <row r="46" spans="2:18" x14ac:dyDescent="0.35">
      <c r="B46" t="s">
        <v>402</v>
      </c>
      <c r="H46" s="7"/>
      <c r="I46" s="7"/>
      <c r="J46" s="7"/>
      <c r="K46" s="7"/>
    </row>
    <row r="47" spans="2:18" ht="37.5" x14ac:dyDescent="0.35">
      <c r="B47" t="s">
        <v>391</v>
      </c>
      <c r="C47" t="s">
        <v>392</v>
      </c>
      <c r="D47" t="s">
        <v>393</v>
      </c>
      <c r="G47" s="7"/>
      <c r="H47" s="7"/>
      <c r="I47" s="7"/>
      <c r="J47" s="7" t="s">
        <v>160</v>
      </c>
      <c r="K47" s="7" t="s">
        <v>161</v>
      </c>
      <c r="L47" s="7" t="s">
        <v>162</v>
      </c>
      <c r="M47" s="7" t="s">
        <v>163</v>
      </c>
      <c r="N47" s="7" t="s">
        <v>164</v>
      </c>
      <c r="O47" s="7" t="s">
        <v>165</v>
      </c>
      <c r="P47" s="7" t="s">
        <v>166</v>
      </c>
      <c r="Q47" s="7" t="s">
        <v>167</v>
      </c>
      <c r="R47" s="7" t="s">
        <v>168</v>
      </c>
    </row>
    <row r="48" spans="2:18" x14ac:dyDescent="0.35">
      <c r="B48">
        <v>0</v>
      </c>
      <c r="C48">
        <v>0</v>
      </c>
      <c r="D48">
        <v>0</v>
      </c>
      <c r="G48" s="7"/>
      <c r="H48" s="7"/>
      <c r="I48" s="7"/>
      <c r="J48" s="7">
        <v>0</v>
      </c>
      <c r="K48" s="7">
        <v>200</v>
      </c>
      <c r="L48" s="7">
        <v>0</v>
      </c>
      <c r="M48" s="7">
        <v>0</v>
      </c>
      <c r="N48" s="8">
        <v>0</v>
      </c>
      <c r="O48" s="7">
        <v>1</v>
      </c>
      <c r="P48" s="7">
        <v>0</v>
      </c>
      <c r="Q48" s="7">
        <v>0</v>
      </c>
      <c r="R48" s="7">
        <v>0</v>
      </c>
    </row>
    <row r="49" spans="2:18" x14ac:dyDescent="0.35">
      <c r="B49">
        <v>2</v>
      </c>
      <c r="C49">
        <v>0</v>
      </c>
      <c r="D49">
        <v>2</v>
      </c>
      <c r="G49" s="7"/>
      <c r="H49" s="7"/>
      <c r="I49" s="7"/>
      <c r="J49" s="7">
        <v>2</v>
      </c>
      <c r="K49" s="7">
        <v>200</v>
      </c>
      <c r="L49" s="7">
        <v>0</v>
      </c>
      <c r="M49" s="7">
        <v>2</v>
      </c>
      <c r="N49" s="8">
        <v>0</v>
      </c>
      <c r="O49" s="7">
        <v>1</v>
      </c>
      <c r="P49" s="7">
        <v>0</v>
      </c>
      <c r="Q49" s="7">
        <v>0</v>
      </c>
      <c r="R49" s="7">
        <v>0</v>
      </c>
    </row>
    <row r="50" spans="2:18" x14ac:dyDescent="0.35">
      <c r="B50">
        <v>4</v>
      </c>
      <c r="C50">
        <v>0</v>
      </c>
      <c r="D50">
        <v>4</v>
      </c>
      <c r="G50" s="7"/>
      <c r="H50" s="7"/>
      <c r="I50" s="7"/>
      <c r="J50" s="7">
        <v>4</v>
      </c>
      <c r="K50" s="7">
        <v>198</v>
      </c>
      <c r="L50" s="7">
        <v>0</v>
      </c>
      <c r="M50" s="7">
        <v>4</v>
      </c>
      <c r="N50" s="8">
        <v>0</v>
      </c>
      <c r="O50" s="7">
        <v>1</v>
      </c>
      <c r="P50" s="7">
        <v>0</v>
      </c>
      <c r="Q50" s="7">
        <v>0</v>
      </c>
      <c r="R50" s="7">
        <v>0</v>
      </c>
    </row>
    <row r="51" spans="2:18" x14ac:dyDescent="0.35">
      <c r="B51">
        <v>6</v>
      </c>
      <c r="C51">
        <v>0</v>
      </c>
      <c r="D51">
        <v>2</v>
      </c>
      <c r="G51" s="7"/>
      <c r="H51" s="7"/>
      <c r="I51" s="7"/>
      <c r="J51" s="7">
        <v>6</v>
      </c>
      <c r="K51" s="7">
        <v>194</v>
      </c>
      <c r="L51" s="7">
        <v>0</v>
      </c>
      <c r="M51" s="7">
        <v>2</v>
      </c>
      <c r="N51" s="8">
        <v>0</v>
      </c>
      <c r="O51" s="7">
        <v>1</v>
      </c>
      <c r="P51" s="7">
        <v>0</v>
      </c>
      <c r="Q51" s="7">
        <v>0</v>
      </c>
      <c r="R51" s="7">
        <v>0</v>
      </c>
    </row>
    <row r="52" spans="2:18" x14ac:dyDescent="0.35">
      <c r="B52">
        <v>8</v>
      </c>
      <c r="C52">
        <v>0</v>
      </c>
      <c r="D52">
        <v>3</v>
      </c>
      <c r="G52" s="7"/>
      <c r="I52" s="7"/>
      <c r="J52" s="7">
        <v>8</v>
      </c>
      <c r="K52" s="7">
        <v>192</v>
      </c>
      <c r="L52" s="7">
        <v>0</v>
      </c>
      <c r="M52" s="7">
        <v>3</v>
      </c>
      <c r="N52" s="8">
        <v>0</v>
      </c>
      <c r="O52" s="7">
        <v>1</v>
      </c>
      <c r="P52" s="7">
        <v>0</v>
      </c>
      <c r="Q52" s="7">
        <v>0</v>
      </c>
      <c r="R52" s="7">
        <v>0</v>
      </c>
    </row>
    <row r="53" spans="2:18" x14ac:dyDescent="0.35">
      <c r="B53">
        <v>10</v>
      </c>
      <c r="C53">
        <v>0</v>
      </c>
      <c r="D53">
        <v>2</v>
      </c>
      <c r="G53" s="7"/>
      <c r="I53" s="7"/>
      <c r="J53" s="7">
        <v>10</v>
      </c>
      <c r="K53" s="7">
        <v>189</v>
      </c>
      <c r="L53" s="7">
        <v>0</v>
      </c>
      <c r="M53" s="7">
        <v>2</v>
      </c>
      <c r="N53" s="8">
        <v>0</v>
      </c>
      <c r="O53" s="7">
        <v>1</v>
      </c>
      <c r="P53" s="7">
        <v>0</v>
      </c>
      <c r="Q53" s="7">
        <v>0</v>
      </c>
      <c r="R53" s="7">
        <v>0</v>
      </c>
    </row>
    <row r="54" spans="2:18" x14ac:dyDescent="0.35">
      <c r="B54">
        <v>12</v>
      </c>
      <c r="C54">
        <v>1</v>
      </c>
      <c r="D54">
        <v>2</v>
      </c>
      <c r="G54" s="7"/>
      <c r="I54" s="7"/>
      <c r="J54" s="7">
        <v>12</v>
      </c>
      <c r="K54" s="7">
        <v>187</v>
      </c>
      <c r="L54" s="7">
        <v>1</v>
      </c>
      <c r="M54" s="7">
        <v>2</v>
      </c>
      <c r="N54" s="8">
        <v>5.3E-3</v>
      </c>
      <c r="O54" s="7">
        <v>0.995</v>
      </c>
      <c r="P54" s="7">
        <v>0</v>
      </c>
      <c r="Q54" s="7">
        <v>5.0000000000000001E-3</v>
      </c>
      <c r="R54" s="7">
        <v>6.4000000000000001E-2</v>
      </c>
    </row>
    <row r="55" spans="2:18" x14ac:dyDescent="0.35">
      <c r="B55">
        <v>14</v>
      </c>
      <c r="C55">
        <v>2</v>
      </c>
      <c r="D55">
        <v>3</v>
      </c>
      <c r="G55" s="7"/>
      <c r="I55" s="7"/>
      <c r="J55" s="7">
        <v>14</v>
      </c>
      <c r="K55" s="7">
        <v>184</v>
      </c>
      <c r="L55" s="7">
        <v>2</v>
      </c>
      <c r="M55" s="7">
        <v>3</v>
      </c>
      <c r="N55" s="8">
        <v>1.6199999999999999E-2</v>
      </c>
      <c r="O55" s="7">
        <v>0.98399999999999999</v>
      </c>
      <c r="P55" s="7">
        <v>0</v>
      </c>
      <c r="Q55" s="7">
        <v>8.9999999999999993E-3</v>
      </c>
      <c r="R55" s="7">
        <v>0.216</v>
      </c>
    </row>
    <row r="56" spans="2:18" x14ac:dyDescent="0.35">
      <c r="B56">
        <v>16</v>
      </c>
      <c r="C56">
        <v>2</v>
      </c>
      <c r="D56">
        <v>0</v>
      </c>
      <c r="G56" s="7"/>
      <c r="I56" s="7"/>
      <c r="J56" s="7">
        <v>16</v>
      </c>
      <c r="K56" s="7">
        <v>179</v>
      </c>
      <c r="L56" s="7">
        <v>2</v>
      </c>
      <c r="M56" s="7">
        <v>0</v>
      </c>
      <c r="N56" s="8">
        <v>2.7199999999999998E-2</v>
      </c>
      <c r="O56" s="7">
        <v>0.97299999999999998</v>
      </c>
      <c r="P56" s="7">
        <v>0</v>
      </c>
      <c r="Q56" s="7">
        <v>1.2E-2</v>
      </c>
      <c r="R56" s="7">
        <v>0.39100000000000001</v>
      </c>
    </row>
    <row r="57" spans="2:18" x14ac:dyDescent="0.35">
      <c r="B57">
        <v>18</v>
      </c>
      <c r="C57">
        <v>3</v>
      </c>
      <c r="D57">
        <v>1</v>
      </c>
      <c r="G57" s="7"/>
      <c r="I57" s="7"/>
      <c r="J57" s="7">
        <v>18</v>
      </c>
      <c r="K57" s="7">
        <v>177</v>
      </c>
      <c r="L57" s="7">
        <v>3</v>
      </c>
      <c r="M57" s="7">
        <v>1</v>
      </c>
      <c r="N57" s="8">
        <v>4.36E-2</v>
      </c>
      <c r="O57" s="7">
        <v>0.95599999999999996</v>
      </c>
      <c r="P57" s="7">
        <v>0</v>
      </c>
      <c r="Q57" s="7">
        <v>1.4999999999999999E-2</v>
      </c>
      <c r="R57" s="7">
        <v>0.68799999999999994</v>
      </c>
    </row>
    <row r="58" spans="2:18" x14ac:dyDescent="0.35">
      <c r="B58">
        <v>20</v>
      </c>
      <c r="C58">
        <v>5</v>
      </c>
      <c r="D58">
        <v>0</v>
      </c>
      <c r="G58" s="7"/>
      <c r="I58" s="7"/>
      <c r="J58" s="7">
        <v>20</v>
      </c>
      <c r="K58" s="7">
        <v>173</v>
      </c>
      <c r="L58" s="7">
        <v>5</v>
      </c>
      <c r="M58" s="7">
        <v>0</v>
      </c>
      <c r="N58" s="8">
        <v>7.1300000000000002E-2</v>
      </c>
      <c r="O58" s="7">
        <v>0.92900000000000005</v>
      </c>
      <c r="P58" s="7">
        <v>0</v>
      </c>
      <c r="Q58" s="7">
        <v>1.9E-2</v>
      </c>
      <c r="R58" s="7">
        <v>1.2410000000000001</v>
      </c>
    </row>
    <row r="59" spans="2:18" x14ac:dyDescent="0.35">
      <c r="B59">
        <v>22</v>
      </c>
      <c r="C59">
        <v>14</v>
      </c>
      <c r="D59">
        <v>1</v>
      </c>
      <c r="I59" s="7"/>
      <c r="J59" s="7">
        <v>22</v>
      </c>
      <c r="K59" s="7">
        <v>168</v>
      </c>
      <c r="L59" s="7">
        <v>14</v>
      </c>
      <c r="M59" s="7">
        <v>1</v>
      </c>
      <c r="N59" s="8">
        <v>0.1487</v>
      </c>
      <c r="O59" s="7">
        <v>0.85099999999999998</v>
      </c>
      <c r="P59" s="7">
        <v>1E-3</v>
      </c>
      <c r="Q59" s="7">
        <v>2.5999999999999999E-2</v>
      </c>
      <c r="R59" s="7">
        <v>2.944</v>
      </c>
    </row>
    <row r="60" spans="2:18" x14ac:dyDescent="0.35">
      <c r="B60">
        <v>24</v>
      </c>
      <c r="C60">
        <v>14</v>
      </c>
      <c r="D60">
        <v>0</v>
      </c>
      <c r="I60" s="7"/>
      <c r="J60" s="7">
        <v>24</v>
      </c>
      <c r="K60" s="7">
        <v>153</v>
      </c>
      <c r="L60" s="7">
        <v>14</v>
      </c>
      <c r="M60" s="7">
        <v>0</v>
      </c>
      <c r="N60" s="8">
        <v>0.2266</v>
      </c>
      <c r="O60" s="7">
        <v>0.77300000000000002</v>
      </c>
      <c r="P60" s="7">
        <v>1E-3</v>
      </c>
      <c r="Q60" s="7">
        <v>3.1E-2</v>
      </c>
      <c r="R60" s="7">
        <v>4.8129999999999997</v>
      </c>
    </row>
    <row r="61" spans="2:18" x14ac:dyDescent="0.35">
      <c r="B61">
        <v>26</v>
      </c>
      <c r="C61">
        <v>30</v>
      </c>
      <c r="D61">
        <v>1</v>
      </c>
      <c r="I61" s="7"/>
      <c r="J61" s="7">
        <v>26</v>
      </c>
      <c r="K61" s="7">
        <v>139</v>
      </c>
      <c r="L61" s="7">
        <v>30</v>
      </c>
      <c r="M61" s="7">
        <v>1</v>
      </c>
      <c r="N61" s="8">
        <v>0.39350000000000002</v>
      </c>
      <c r="O61" s="7">
        <v>0.60599999999999998</v>
      </c>
      <c r="P61" s="7">
        <v>1E-3</v>
      </c>
      <c r="Q61" s="7">
        <v>3.5999999999999997E-2</v>
      </c>
      <c r="R61" s="7">
        <v>9.1530000000000005</v>
      </c>
    </row>
    <row r="62" spans="2:18" x14ac:dyDescent="0.35">
      <c r="B62">
        <v>28</v>
      </c>
      <c r="C62">
        <v>21</v>
      </c>
      <c r="D62">
        <v>1</v>
      </c>
      <c r="I62" s="7"/>
      <c r="J62" s="7">
        <v>28</v>
      </c>
      <c r="K62" s="7">
        <v>108</v>
      </c>
      <c r="L62" s="7">
        <v>21</v>
      </c>
      <c r="M62" s="7">
        <v>1</v>
      </c>
      <c r="N62" s="8">
        <v>0.51139999999999997</v>
      </c>
      <c r="O62" s="7">
        <v>0.48899999999999999</v>
      </c>
      <c r="P62" s="7">
        <v>1E-3</v>
      </c>
      <c r="Q62" s="7">
        <v>3.6999999999999998E-2</v>
      </c>
      <c r="R62" s="7">
        <v>12.455</v>
      </c>
    </row>
    <row r="63" spans="2:18" x14ac:dyDescent="0.35">
      <c r="B63">
        <v>30</v>
      </c>
      <c r="C63">
        <v>29</v>
      </c>
      <c r="D63">
        <v>0</v>
      </c>
      <c r="I63" s="7"/>
      <c r="J63" s="7">
        <v>30</v>
      </c>
      <c r="K63" s="7">
        <v>86</v>
      </c>
      <c r="L63" s="7">
        <v>29</v>
      </c>
      <c r="M63" s="7">
        <v>0</v>
      </c>
      <c r="N63" s="8">
        <v>0.67620000000000002</v>
      </c>
      <c r="O63" s="7">
        <v>0.32400000000000001</v>
      </c>
      <c r="P63" s="7">
        <v>1E-3</v>
      </c>
      <c r="Q63" s="7">
        <v>3.5000000000000003E-2</v>
      </c>
      <c r="R63" s="7">
        <v>17.398</v>
      </c>
    </row>
    <row r="64" spans="2:18" x14ac:dyDescent="0.35">
      <c r="B64">
        <v>32</v>
      </c>
      <c r="C64">
        <v>19</v>
      </c>
      <c r="D64">
        <v>0</v>
      </c>
      <c r="I64" s="7"/>
      <c r="J64" s="7">
        <v>32</v>
      </c>
      <c r="K64" s="7">
        <v>57</v>
      </c>
      <c r="L64" s="7">
        <v>19</v>
      </c>
      <c r="M64" s="7">
        <v>0</v>
      </c>
      <c r="N64" s="8">
        <v>0.78410000000000002</v>
      </c>
      <c r="O64" s="7">
        <v>0.216</v>
      </c>
      <c r="P64" s="7">
        <v>1E-3</v>
      </c>
      <c r="Q64" s="7">
        <v>3.1E-2</v>
      </c>
      <c r="R64" s="7">
        <v>20.852</v>
      </c>
    </row>
    <row r="65" spans="2:20" x14ac:dyDescent="0.35">
      <c r="B65">
        <v>34</v>
      </c>
      <c r="C65">
        <v>14</v>
      </c>
      <c r="D65">
        <v>0</v>
      </c>
      <c r="I65" s="7"/>
      <c r="J65" s="7">
        <v>34</v>
      </c>
      <c r="K65" s="7">
        <v>38</v>
      </c>
      <c r="L65" s="7">
        <v>14</v>
      </c>
      <c r="M65" s="7">
        <v>0</v>
      </c>
      <c r="N65" s="8">
        <v>0.86370000000000002</v>
      </c>
      <c r="O65" s="7">
        <v>0.13600000000000001</v>
      </c>
      <c r="P65" s="7">
        <v>1E-3</v>
      </c>
      <c r="Q65" s="7">
        <v>2.5999999999999999E-2</v>
      </c>
      <c r="R65" s="7">
        <v>23.556000000000001</v>
      </c>
    </row>
    <row r="66" spans="2:20" x14ac:dyDescent="0.35">
      <c r="B66">
        <v>36</v>
      </c>
      <c r="C66">
        <v>11</v>
      </c>
      <c r="D66">
        <v>0</v>
      </c>
      <c r="I66" s="7"/>
      <c r="J66" s="7">
        <v>36</v>
      </c>
      <c r="K66" s="7">
        <v>24</v>
      </c>
      <c r="L66" s="7">
        <v>11</v>
      </c>
      <c r="M66" s="7">
        <v>0</v>
      </c>
      <c r="N66" s="8">
        <v>0.92610000000000003</v>
      </c>
      <c r="O66" s="7">
        <v>7.3999999999999996E-2</v>
      </c>
      <c r="P66" s="7">
        <v>0</v>
      </c>
      <c r="Q66" s="7">
        <v>0.02</v>
      </c>
      <c r="R66" s="7">
        <v>25.806000000000001</v>
      </c>
    </row>
    <row r="67" spans="2:20" x14ac:dyDescent="0.35">
      <c r="B67">
        <v>38</v>
      </c>
      <c r="C67">
        <v>6</v>
      </c>
      <c r="D67">
        <v>0</v>
      </c>
      <c r="I67" s="7"/>
      <c r="J67" s="7">
        <v>38</v>
      </c>
      <c r="K67" s="7">
        <v>13</v>
      </c>
      <c r="L67" s="7">
        <v>6</v>
      </c>
      <c r="M67" s="7">
        <v>0</v>
      </c>
      <c r="N67" s="8">
        <v>0.96020000000000005</v>
      </c>
      <c r="O67" s="7">
        <v>0.04</v>
      </c>
      <c r="P67" s="7">
        <v>0</v>
      </c>
      <c r="Q67" s="7">
        <v>1.4999999999999999E-2</v>
      </c>
      <c r="R67" s="7">
        <v>27.100999999999999</v>
      </c>
    </row>
    <row r="68" spans="2:20" x14ac:dyDescent="0.35">
      <c r="B68">
        <v>40</v>
      </c>
      <c r="C68">
        <v>3</v>
      </c>
      <c r="D68">
        <v>0</v>
      </c>
      <c r="I68" s="7"/>
      <c r="J68" s="7">
        <v>40</v>
      </c>
      <c r="K68" s="7">
        <v>7</v>
      </c>
      <c r="L68" s="7">
        <v>3</v>
      </c>
      <c r="M68" s="7">
        <v>0</v>
      </c>
      <c r="N68" s="8">
        <v>0.97729999999999995</v>
      </c>
      <c r="O68" s="7">
        <v>2.3E-2</v>
      </c>
      <c r="P68" s="7">
        <v>0</v>
      </c>
      <c r="Q68" s="7">
        <v>1.0999999999999999E-2</v>
      </c>
      <c r="R68" s="7">
        <v>27.783000000000001</v>
      </c>
    </row>
    <row r="69" spans="2:20" x14ac:dyDescent="0.35">
      <c r="B69">
        <v>42</v>
      </c>
      <c r="C69">
        <v>3</v>
      </c>
      <c r="D69">
        <v>0</v>
      </c>
      <c r="I69" s="7"/>
      <c r="J69" s="7">
        <v>42</v>
      </c>
      <c r="K69" s="7">
        <v>4</v>
      </c>
      <c r="L69" s="7">
        <v>3</v>
      </c>
      <c r="M69" s="7">
        <v>0</v>
      </c>
      <c r="N69" s="8">
        <v>0.99429999999999996</v>
      </c>
      <c r="O69" s="7">
        <v>6.0000000000000001E-3</v>
      </c>
      <c r="P69" s="7">
        <v>0</v>
      </c>
      <c r="Q69" s="7">
        <v>6.0000000000000001E-3</v>
      </c>
      <c r="R69" s="7">
        <v>28.498999999999999</v>
      </c>
    </row>
    <row r="70" spans="2:20" x14ac:dyDescent="0.35">
      <c r="B70">
        <v>44</v>
      </c>
      <c r="C70">
        <v>1</v>
      </c>
      <c r="D70">
        <v>0</v>
      </c>
      <c r="J70" s="7">
        <v>44</v>
      </c>
      <c r="K70" s="7">
        <v>1</v>
      </c>
      <c r="L70" s="7">
        <v>1</v>
      </c>
      <c r="M70" s="7">
        <v>0</v>
      </c>
      <c r="N70" s="8">
        <v>1</v>
      </c>
      <c r="O70" s="7">
        <v>0</v>
      </c>
      <c r="P70" s="7">
        <v>0</v>
      </c>
      <c r="Q70" s="7">
        <v>0</v>
      </c>
      <c r="R70" s="7">
        <v>28.748999999999999</v>
      </c>
    </row>
    <row r="71" spans="2:20" x14ac:dyDescent="0.35">
      <c r="E71">
        <f>SUM(C49:D70)</f>
        <v>200</v>
      </c>
      <c r="J71" s="7"/>
      <c r="K71" s="7"/>
      <c r="S71" s="7"/>
      <c r="T71" s="7"/>
    </row>
    <row r="72" spans="2:20" x14ac:dyDescent="0.35">
      <c r="J72" s="7"/>
      <c r="K72" s="7"/>
    </row>
    <row r="73" spans="2:20" x14ac:dyDescent="0.35">
      <c r="J73" s="7"/>
      <c r="K73" s="7"/>
    </row>
    <row r="74" spans="2:20" x14ac:dyDescent="0.35">
      <c r="I74" s="7"/>
      <c r="K74" s="7"/>
    </row>
    <row r="75" spans="2:20" x14ac:dyDescent="0.35">
      <c r="B75" t="s">
        <v>403</v>
      </c>
      <c r="I75" s="7"/>
      <c r="K75" s="7"/>
    </row>
    <row r="76" spans="2:20" ht="37.5" x14ac:dyDescent="0.35">
      <c r="B76" t="s">
        <v>391</v>
      </c>
      <c r="C76" t="s">
        <v>392</v>
      </c>
      <c r="D76" t="s">
        <v>393</v>
      </c>
      <c r="I76" s="7"/>
      <c r="J76" s="7" t="s">
        <v>160</v>
      </c>
      <c r="K76" s="7" t="s">
        <v>161</v>
      </c>
      <c r="L76" s="7" t="s">
        <v>162</v>
      </c>
      <c r="M76" s="7" t="s">
        <v>163</v>
      </c>
      <c r="N76" s="7" t="s">
        <v>164</v>
      </c>
      <c r="O76" s="7" t="s">
        <v>165</v>
      </c>
      <c r="P76" s="7" t="s">
        <v>166</v>
      </c>
      <c r="Q76" s="7" t="s">
        <v>167</v>
      </c>
      <c r="R76" s="7" t="s">
        <v>168</v>
      </c>
    </row>
    <row r="77" spans="2:20" x14ac:dyDescent="0.35">
      <c r="B77">
        <v>0</v>
      </c>
      <c r="C77">
        <v>0</v>
      </c>
      <c r="D77">
        <v>0</v>
      </c>
      <c r="I77" s="7"/>
      <c r="J77" s="7">
        <v>0</v>
      </c>
      <c r="K77" s="7">
        <v>160</v>
      </c>
      <c r="L77" s="7">
        <v>0</v>
      </c>
      <c r="M77" s="7">
        <v>0</v>
      </c>
      <c r="N77" s="8">
        <v>0</v>
      </c>
      <c r="O77" s="7">
        <v>1</v>
      </c>
      <c r="P77" s="7">
        <v>0</v>
      </c>
      <c r="Q77" s="7">
        <v>0</v>
      </c>
      <c r="R77" s="7">
        <v>0</v>
      </c>
    </row>
    <row r="78" spans="2:20" x14ac:dyDescent="0.35">
      <c r="B78">
        <v>2</v>
      </c>
      <c r="C78">
        <v>0</v>
      </c>
      <c r="D78">
        <v>1</v>
      </c>
      <c r="G78" s="7"/>
      <c r="I78" s="7"/>
      <c r="J78" s="7">
        <v>2</v>
      </c>
      <c r="K78" s="7">
        <v>160</v>
      </c>
      <c r="L78" s="7">
        <v>0</v>
      </c>
      <c r="M78" s="7">
        <v>1</v>
      </c>
      <c r="N78" s="8">
        <v>0</v>
      </c>
      <c r="O78" s="7">
        <v>1</v>
      </c>
      <c r="P78" s="7">
        <v>0</v>
      </c>
      <c r="Q78" s="7">
        <v>0</v>
      </c>
      <c r="R78" s="7">
        <v>0</v>
      </c>
    </row>
    <row r="79" spans="2:20" x14ac:dyDescent="0.35">
      <c r="B79">
        <v>4</v>
      </c>
      <c r="C79">
        <v>0</v>
      </c>
      <c r="D79">
        <v>7</v>
      </c>
      <c r="I79" s="7"/>
      <c r="J79" s="7">
        <v>4</v>
      </c>
      <c r="K79" s="7">
        <v>159</v>
      </c>
      <c r="L79" s="7">
        <v>0</v>
      </c>
      <c r="M79" s="7">
        <v>7</v>
      </c>
      <c r="N79" s="8">
        <v>0</v>
      </c>
      <c r="O79" s="7">
        <v>1</v>
      </c>
      <c r="P79" s="7">
        <v>0</v>
      </c>
      <c r="Q79" s="7">
        <v>0</v>
      </c>
      <c r="R79" s="7">
        <v>0</v>
      </c>
    </row>
    <row r="80" spans="2:20" x14ac:dyDescent="0.35">
      <c r="B80">
        <v>6</v>
      </c>
      <c r="C80">
        <v>0</v>
      </c>
      <c r="D80">
        <v>16</v>
      </c>
      <c r="J80" s="7">
        <v>6</v>
      </c>
      <c r="K80" s="7">
        <v>152</v>
      </c>
      <c r="L80" s="7">
        <v>0</v>
      </c>
      <c r="M80" s="7">
        <v>16</v>
      </c>
      <c r="N80" s="8">
        <v>0</v>
      </c>
      <c r="O80" s="7">
        <v>1</v>
      </c>
      <c r="P80" s="7">
        <v>0</v>
      </c>
      <c r="Q80" s="7">
        <v>0</v>
      </c>
      <c r="R80" s="7">
        <v>0</v>
      </c>
    </row>
    <row r="81" spans="1:18" x14ac:dyDescent="0.35">
      <c r="B81">
        <v>8</v>
      </c>
      <c r="C81">
        <v>0</v>
      </c>
      <c r="D81">
        <v>9</v>
      </c>
      <c r="J81" s="7">
        <v>8</v>
      </c>
      <c r="K81" s="7">
        <v>136</v>
      </c>
      <c r="L81" s="7">
        <v>0</v>
      </c>
      <c r="M81" s="7">
        <v>9</v>
      </c>
      <c r="N81" s="8">
        <v>0</v>
      </c>
      <c r="O81" s="7">
        <v>1</v>
      </c>
      <c r="P81" s="7">
        <v>0</v>
      </c>
      <c r="Q81" s="7">
        <v>0</v>
      </c>
      <c r="R81" s="7">
        <v>0</v>
      </c>
    </row>
    <row r="82" spans="1:18" x14ac:dyDescent="0.35">
      <c r="B82">
        <v>10</v>
      </c>
      <c r="C82">
        <v>1</v>
      </c>
      <c r="D82">
        <v>4</v>
      </c>
      <c r="J82" s="7">
        <v>10</v>
      </c>
      <c r="K82" s="7">
        <v>127</v>
      </c>
      <c r="L82" s="7">
        <v>1</v>
      </c>
      <c r="M82" s="7">
        <v>4</v>
      </c>
      <c r="N82" s="8">
        <v>7.9000000000000008E-3</v>
      </c>
      <c r="O82" s="7">
        <v>0.99199999999999999</v>
      </c>
      <c r="P82" s="7">
        <v>0</v>
      </c>
      <c r="Q82" s="7">
        <v>8.0000000000000002E-3</v>
      </c>
      <c r="R82" s="7">
        <v>7.9000000000000001E-2</v>
      </c>
    </row>
    <row r="83" spans="1:18" x14ac:dyDescent="0.35">
      <c r="A83" s="7"/>
      <c r="B83">
        <v>12</v>
      </c>
      <c r="C83">
        <v>4</v>
      </c>
      <c r="D83">
        <v>3</v>
      </c>
      <c r="J83" s="7">
        <v>12</v>
      </c>
      <c r="K83" s="7">
        <v>122</v>
      </c>
      <c r="L83" s="7">
        <v>4</v>
      </c>
      <c r="M83" s="7">
        <v>3</v>
      </c>
      <c r="N83" s="8">
        <v>4.0399999999999998E-2</v>
      </c>
      <c r="O83" s="7">
        <v>0.96</v>
      </c>
      <c r="P83" s="7">
        <v>0</v>
      </c>
      <c r="Q83" s="7">
        <v>1.7999999999999999E-2</v>
      </c>
      <c r="R83" s="7">
        <v>0.46899999999999997</v>
      </c>
    </row>
    <row r="84" spans="1:18" x14ac:dyDescent="0.35">
      <c r="A84" s="7"/>
      <c r="B84">
        <v>14</v>
      </c>
      <c r="C84">
        <v>13</v>
      </c>
      <c r="D84">
        <v>0</v>
      </c>
      <c r="J84" s="7">
        <v>14</v>
      </c>
      <c r="K84" s="7">
        <v>115</v>
      </c>
      <c r="L84" s="7">
        <v>13</v>
      </c>
      <c r="M84" s="7">
        <v>0</v>
      </c>
      <c r="N84" s="8">
        <v>0.1489</v>
      </c>
      <c r="O84" s="7">
        <v>0.85099999999999998</v>
      </c>
      <c r="P84" s="7">
        <v>1E-3</v>
      </c>
      <c r="Q84" s="7">
        <v>3.2000000000000001E-2</v>
      </c>
      <c r="R84" s="7">
        <v>1.988</v>
      </c>
    </row>
    <row r="85" spans="1:18" x14ac:dyDescent="0.35">
      <c r="B85">
        <v>16</v>
      </c>
      <c r="C85">
        <v>14</v>
      </c>
      <c r="D85">
        <v>0</v>
      </c>
      <c r="J85" s="7">
        <v>16</v>
      </c>
      <c r="K85" s="7">
        <v>102</v>
      </c>
      <c r="L85" s="7">
        <v>14</v>
      </c>
      <c r="M85" s="7">
        <v>0</v>
      </c>
      <c r="N85" s="8">
        <v>0.26569999999999999</v>
      </c>
      <c r="O85" s="7">
        <v>0.73399999999999999</v>
      </c>
      <c r="P85" s="7">
        <v>2E-3</v>
      </c>
      <c r="Q85" s="7">
        <v>0.04</v>
      </c>
      <c r="R85" s="7">
        <v>3.8570000000000002</v>
      </c>
    </row>
    <row r="86" spans="1:18" x14ac:dyDescent="0.35">
      <c r="B86">
        <v>18</v>
      </c>
      <c r="C86">
        <v>17</v>
      </c>
      <c r="D86">
        <v>0</v>
      </c>
      <c r="J86" s="7">
        <v>18</v>
      </c>
      <c r="K86" s="7">
        <v>88</v>
      </c>
      <c r="L86" s="7">
        <v>17</v>
      </c>
      <c r="M86" s="7">
        <v>0</v>
      </c>
      <c r="N86" s="8">
        <v>0.40760000000000002</v>
      </c>
      <c r="O86" s="7">
        <v>0.59199999999999997</v>
      </c>
      <c r="P86" s="7">
        <v>2E-3</v>
      </c>
      <c r="Q86" s="7">
        <v>4.4999999999999998E-2</v>
      </c>
      <c r="R86" s="7">
        <v>6.41</v>
      </c>
    </row>
    <row r="87" spans="1:18" x14ac:dyDescent="0.35">
      <c r="B87">
        <v>20</v>
      </c>
      <c r="C87">
        <v>36</v>
      </c>
      <c r="D87">
        <v>0</v>
      </c>
      <c r="J87" s="7">
        <v>20</v>
      </c>
      <c r="K87" s="7">
        <v>71</v>
      </c>
      <c r="L87" s="7">
        <v>36</v>
      </c>
      <c r="M87" s="7">
        <v>0</v>
      </c>
      <c r="N87" s="8">
        <v>0.70789999999999997</v>
      </c>
      <c r="O87" s="7">
        <v>0.29199999999999998</v>
      </c>
      <c r="P87" s="7">
        <v>2E-3</v>
      </c>
      <c r="Q87" s="7">
        <v>4.2000000000000003E-2</v>
      </c>
      <c r="R87" s="7">
        <v>12.417999999999999</v>
      </c>
    </row>
    <row r="88" spans="1:18" x14ac:dyDescent="0.35">
      <c r="B88">
        <v>22</v>
      </c>
      <c r="C88">
        <v>17</v>
      </c>
      <c r="D88">
        <v>0</v>
      </c>
      <c r="J88" s="7">
        <v>22</v>
      </c>
      <c r="K88" s="7">
        <v>35</v>
      </c>
      <c r="L88" s="7">
        <v>17</v>
      </c>
      <c r="M88" s="7">
        <v>0</v>
      </c>
      <c r="N88" s="8">
        <v>0.8498</v>
      </c>
      <c r="O88" s="7">
        <v>0.15</v>
      </c>
      <c r="P88" s="7">
        <v>1E-3</v>
      </c>
      <c r="Q88" s="7">
        <v>3.3000000000000002E-2</v>
      </c>
      <c r="R88" s="7">
        <v>15.539</v>
      </c>
    </row>
    <row r="89" spans="1:18" x14ac:dyDescent="0.35">
      <c r="B89">
        <v>24</v>
      </c>
      <c r="C89">
        <v>10</v>
      </c>
      <c r="D89">
        <v>0</v>
      </c>
      <c r="J89" s="7">
        <v>24</v>
      </c>
      <c r="K89" s="7">
        <v>18</v>
      </c>
      <c r="L89" s="7">
        <v>10</v>
      </c>
      <c r="M89" s="7">
        <v>0</v>
      </c>
      <c r="N89" s="8">
        <v>0.93320000000000003</v>
      </c>
      <c r="O89" s="7">
        <v>6.7000000000000004E-2</v>
      </c>
      <c r="P89" s="7">
        <v>1E-3</v>
      </c>
      <c r="Q89" s="7">
        <v>2.3E-2</v>
      </c>
      <c r="R89" s="7">
        <v>17.542000000000002</v>
      </c>
    </row>
    <row r="90" spans="1:18" x14ac:dyDescent="0.35">
      <c r="B90">
        <v>26</v>
      </c>
      <c r="C90">
        <v>5</v>
      </c>
      <c r="D90">
        <v>0</v>
      </c>
      <c r="J90" s="7">
        <v>26</v>
      </c>
      <c r="K90" s="7">
        <v>8</v>
      </c>
      <c r="L90" s="7">
        <v>5</v>
      </c>
      <c r="M90" s="7">
        <v>0</v>
      </c>
      <c r="N90" s="8">
        <v>0.97499999999999998</v>
      </c>
      <c r="O90" s="7">
        <v>2.5000000000000001E-2</v>
      </c>
      <c r="P90" s="7">
        <v>0</v>
      </c>
      <c r="Q90" s="7">
        <v>1.4E-2</v>
      </c>
      <c r="R90" s="7">
        <v>18.626000000000001</v>
      </c>
    </row>
    <row r="91" spans="1:18" x14ac:dyDescent="0.35">
      <c r="B91">
        <v>28</v>
      </c>
      <c r="C91">
        <v>3</v>
      </c>
      <c r="D91">
        <v>0</v>
      </c>
      <c r="J91" s="7">
        <v>28</v>
      </c>
      <c r="K91" s="7">
        <v>3</v>
      </c>
      <c r="L91" s="7">
        <v>3</v>
      </c>
      <c r="M91" s="7">
        <v>0</v>
      </c>
      <c r="N91" s="8">
        <v>1</v>
      </c>
      <c r="O91" s="7">
        <v>0</v>
      </c>
      <c r="P91" s="7">
        <v>0</v>
      </c>
      <c r="Q91" s="7">
        <v>0</v>
      </c>
      <c r="R91" s="7">
        <v>19.327000000000002</v>
      </c>
    </row>
    <row r="92" spans="1:18" x14ac:dyDescent="0.35">
      <c r="E92">
        <f>SUM(C77:D91)</f>
        <v>160</v>
      </c>
      <c r="K92" s="7"/>
      <c r="L92" s="7"/>
      <c r="M92" s="8"/>
      <c r="N92" s="7"/>
      <c r="O92" s="7"/>
      <c r="P92" s="7"/>
      <c r="Q92" s="7"/>
    </row>
    <row r="93" spans="1:18" x14ac:dyDescent="0.35">
      <c r="K93" s="7"/>
      <c r="L93" s="7"/>
      <c r="M93" s="8"/>
      <c r="N93" s="7"/>
      <c r="O93" s="7"/>
      <c r="P93" s="7"/>
      <c r="Q93" s="7"/>
      <c r="R93" s="7"/>
    </row>
    <row r="94" spans="1:18" x14ac:dyDescent="0.35">
      <c r="B94" t="s">
        <v>404</v>
      </c>
      <c r="I94" s="7"/>
      <c r="K94" s="7"/>
      <c r="L94" s="7"/>
      <c r="M94" s="8"/>
      <c r="N94" s="7"/>
      <c r="O94" s="7"/>
      <c r="P94" s="7"/>
      <c r="Q94" s="7"/>
      <c r="R94" s="7"/>
    </row>
    <row r="95" spans="1:18" ht="37.5" x14ac:dyDescent="0.35">
      <c r="B95" t="s">
        <v>391</v>
      </c>
      <c r="C95" t="s">
        <v>392</v>
      </c>
      <c r="D95" t="s">
        <v>393</v>
      </c>
      <c r="I95" s="7"/>
      <c r="J95" s="7" t="s">
        <v>160</v>
      </c>
      <c r="K95" s="7" t="s">
        <v>161</v>
      </c>
      <c r="L95" s="7" t="s">
        <v>162</v>
      </c>
      <c r="M95" s="7" t="s">
        <v>163</v>
      </c>
      <c r="N95" s="7" t="s">
        <v>164</v>
      </c>
      <c r="O95" s="7" t="s">
        <v>165</v>
      </c>
      <c r="P95" s="7" t="s">
        <v>166</v>
      </c>
      <c r="Q95" s="7" t="s">
        <v>167</v>
      </c>
      <c r="R95" s="7" t="s">
        <v>168</v>
      </c>
    </row>
    <row r="96" spans="1:18" x14ac:dyDescent="0.35">
      <c r="B96">
        <v>0</v>
      </c>
      <c r="C96">
        <v>0</v>
      </c>
      <c r="D96">
        <v>0</v>
      </c>
      <c r="J96" s="7">
        <v>0</v>
      </c>
      <c r="K96" s="7">
        <v>160</v>
      </c>
      <c r="L96" s="7">
        <v>0</v>
      </c>
      <c r="M96" s="7">
        <v>0</v>
      </c>
      <c r="N96" s="8">
        <v>0</v>
      </c>
      <c r="O96" s="7">
        <v>1</v>
      </c>
      <c r="P96" s="7">
        <v>0</v>
      </c>
      <c r="Q96" s="7">
        <v>0</v>
      </c>
      <c r="R96" s="7">
        <v>0</v>
      </c>
    </row>
    <row r="97" spans="2:18" x14ac:dyDescent="0.35">
      <c r="B97">
        <v>2</v>
      </c>
      <c r="C97">
        <v>0</v>
      </c>
      <c r="D97">
        <v>1</v>
      </c>
      <c r="J97" s="7">
        <v>2</v>
      </c>
      <c r="K97" s="7">
        <v>160</v>
      </c>
      <c r="L97" s="7">
        <v>0</v>
      </c>
      <c r="M97" s="7">
        <v>1</v>
      </c>
      <c r="N97" s="8">
        <v>0</v>
      </c>
      <c r="O97" s="7">
        <v>1</v>
      </c>
      <c r="P97" s="7">
        <v>0</v>
      </c>
      <c r="Q97" s="7">
        <v>0</v>
      </c>
      <c r="R97" s="7">
        <v>0</v>
      </c>
    </row>
    <row r="98" spans="2:18" x14ac:dyDescent="0.35">
      <c r="B98">
        <v>4</v>
      </c>
      <c r="C98">
        <v>0</v>
      </c>
      <c r="D98">
        <v>1</v>
      </c>
      <c r="J98" s="7">
        <v>4</v>
      </c>
      <c r="K98" s="7">
        <v>159</v>
      </c>
      <c r="L98" s="7">
        <v>0</v>
      </c>
      <c r="M98" s="7">
        <v>1</v>
      </c>
      <c r="N98" s="8">
        <v>0</v>
      </c>
      <c r="O98" s="7">
        <v>1</v>
      </c>
      <c r="P98" s="7">
        <v>0</v>
      </c>
      <c r="Q98" s="7">
        <v>0</v>
      </c>
      <c r="R98" s="7">
        <v>0</v>
      </c>
    </row>
    <row r="99" spans="2:18" x14ac:dyDescent="0.35">
      <c r="B99">
        <v>6</v>
      </c>
      <c r="C99">
        <v>0</v>
      </c>
      <c r="D99">
        <v>1</v>
      </c>
      <c r="J99" s="7">
        <v>6</v>
      </c>
      <c r="K99" s="7">
        <v>158</v>
      </c>
      <c r="L99" s="7">
        <v>0</v>
      </c>
      <c r="M99" s="7">
        <v>1</v>
      </c>
      <c r="N99" s="8">
        <v>0</v>
      </c>
      <c r="O99" s="7">
        <v>1</v>
      </c>
      <c r="P99" s="7">
        <v>0</v>
      </c>
      <c r="Q99" s="7">
        <v>0</v>
      </c>
      <c r="R99" s="7">
        <v>0</v>
      </c>
    </row>
    <row r="100" spans="2:18" x14ac:dyDescent="0.35">
      <c r="B100">
        <v>8</v>
      </c>
      <c r="C100">
        <v>1</v>
      </c>
      <c r="D100">
        <v>0</v>
      </c>
      <c r="J100" s="7">
        <v>8</v>
      </c>
      <c r="K100" s="7">
        <v>157</v>
      </c>
      <c r="L100" s="7">
        <v>1</v>
      </c>
      <c r="M100" s="7">
        <v>0</v>
      </c>
      <c r="N100" s="8">
        <v>6.4000000000000003E-3</v>
      </c>
      <c r="O100" s="7">
        <v>0.99399999999999999</v>
      </c>
      <c r="P100" s="7">
        <v>0</v>
      </c>
      <c r="Q100" s="7">
        <v>6.0000000000000001E-3</v>
      </c>
      <c r="R100" s="7">
        <v>5.0999999999999997E-2</v>
      </c>
    </row>
    <row r="101" spans="2:18" x14ac:dyDescent="0.35">
      <c r="B101">
        <v>10</v>
      </c>
      <c r="C101">
        <v>4</v>
      </c>
      <c r="D101">
        <v>4</v>
      </c>
      <c r="J101" s="7">
        <v>10</v>
      </c>
      <c r="K101" s="7">
        <v>156</v>
      </c>
      <c r="L101" s="7">
        <v>4</v>
      </c>
      <c r="M101" s="7">
        <v>4</v>
      </c>
      <c r="N101" s="8">
        <v>3.1800000000000002E-2</v>
      </c>
      <c r="O101" s="7">
        <v>0.96799999999999997</v>
      </c>
      <c r="P101" s="7">
        <v>0</v>
      </c>
      <c r="Q101" s="7">
        <v>1.4E-2</v>
      </c>
      <c r="R101" s="7">
        <v>0.30599999999999999</v>
      </c>
    </row>
    <row r="102" spans="2:18" x14ac:dyDescent="0.35">
      <c r="B102">
        <v>12</v>
      </c>
      <c r="C102">
        <v>15</v>
      </c>
      <c r="D102">
        <v>0</v>
      </c>
      <c r="J102" s="7">
        <v>12</v>
      </c>
      <c r="K102" s="7">
        <v>148</v>
      </c>
      <c r="L102" s="7">
        <v>15</v>
      </c>
      <c r="M102" s="7">
        <v>0</v>
      </c>
      <c r="N102" s="8">
        <v>0.13</v>
      </c>
      <c r="O102" s="7">
        <v>0.87</v>
      </c>
      <c r="P102" s="7">
        <v>1E-3</v>
      </c>
      <c r="Q102" s="7">
        <v>2.7E-2</v>
      </c>
      <c r="R102" s="7">
        <v>1.4830000000000001</v>
      </c>
    </row>
    <row r="103" spans="2:18" x14ac:dyDescent="0.35">
      <c r="B103">
        <v>14</v>
      </c>
      <c r="C103">
        <v>13</v>
      </c>
      <c r="D103">
        <v>0</v>
      </c>
      <c r="J103" s="7">
        <v>14</v>
      </c>
      <c r="K103" s="7">
        <v>133</v>
      </c>
      <c r="L103" s="7">
        <v>13</v>
      </c>
      <c r="M103" s="7">
        <v>0</v>
      </c>
      <c r="N103" s="8">
        <v>0.215</v>
      </c>
      <c r="O103" s="7">
        <v>0.78500000000000003</v>
      </c>
      <c r="P103" s="7">
        <v>1E-3</v>
      </c>
      <c r="Q103" s="7">
        <v>3.3000000000000002E-2</v>
      </c>
      <c r="R103" s="7">
        <v>2.6739999999999999</v>
      </c>
    </row>
    <row r="104" spans="2:18" x14ac:dyDescent="0.35">
      <c r="B104">
        <v>16</v>
      </c>
      <c r="C104">
        <v>13</v>
      </c>
      <c r="D104">
        <v>0</v>
      </c>
      <c r="J104" s="7">
        <v>16</v>
      </c>
      <c r="K104" s="7">
        <v>120</v>
      </c>
      <c r="L104" s="7">
        <v>13</v>
      </c>
      <c r="M104" s="7">
        <v>0</v>
      </c>
      <c r="N104" s="8">
        <v>0.30009999999999998</v>
      </c>
      <c r="O104" s="7">
        <v>0.7</v>
      </c>
      <c r="P104" s="7">
        <v>1E-3</v>
      </c>
      <c r="Q104" s="7">
        <v>3.6999999999999998E-2</v>
      </c>
      <c r="R104" s="7">
        <v>4.0339999999999998</v>
      </c>
    </row>
    <row r="105" spans="2:18" x14ac:dyDescent="0.35">
      <c r="B105">
        <v>18</v>
      </c>
      <c r="C105">
        <v>26</v>
      </c>
      <c r="D105">
        <v>0</v>
      </c>
      <c r="J105" s="7">
        <v>18</v>
      </c>
      <c r="K105" s="7">
        <v>107</v>
      </c>
      <c r="L105" s="7">
        <v>26</v>
      </c>
      <c r="M105" s="7">
        <v>0</v>
      </c>
      <c r="N105" s="8">
        <v>0.47010000000000002</v>
      </c>
      <c r="O105" s="7">
        <v>0.53</v>
      </c>
      <c r="P105" s="7">
        <v>2E-3</v>
      </c>
      <c r="Q105" s="7">
        <v>0.04</v>
      </c>
      <c r="R105" s="7">
        <v>7.0960000000000001</v>
      </c>
    </row>
    <row r="106" spans="2:18" x14ac:dyDescent="0.35">
      <c r="B106">
        <v>20</v>
      </c>
      <c r="C106">
        <v>30</v>
      </c>
      <c r="D106">
        <v>0</v>
      </c>
      <c r="J106" s="7">
        <v>20</v>
      </c>
      <c r="K106" s="7">
        <v>81</v>
      </c>
      <c r="L106" s="7">
        <v>30</v>
      </c>
      <c r="M106" s="7">
        <v>0</v>
      </c>
      <c r="N106" s="8">
        <v>0.66639999999999999</v>
      </c>
      <c r="O106" s="7">
        <v>0.33400000000000002</v>
      </c>
      <c r="P106" s="7">
        <v>1E-3</v>
      </c>
      <c r="Q106" s="7">
        <v>3.7999999999999999E-2</v>
      </c>
      <c r="R106" s="7">
        <v>11.021000000000001</v>
      </c>
    </row>
    <row r="107" spans="2:18" x14ac:dyDescent="0.35">
      <c r="B107">
        <v>22</v>
      </c>
      <c r="C107">
        <v>21</v>
      </c>
      <c r="D107">
        <v>0</v>
      </c>
      <c r="J107" s="7">
        <v>22</v>
      </c>
      <c r="K107" s="7">
        <v>51</v>
      </c>
      <c r="L107" s="7">
        <v>21</v>
      </c>
      <c r="M107" s="7">
        <v>0</v>
      </c>
      <c r="N107" s="8">
        <v>0.80379999999999996</v>
      </c>
      <c r="O107" s="7">
        <v>0.19600000000000001</v>
      </c>
      <c r="P107" s="7">
        <v>1E-3</v>
      </c>
      <c r="Q107" s="7">
        <v>3.2000000000000001E-2</v>
      </c>
      <c r="R107" s="7">
        <v>14.042999999999999</v>
      </c>
    </row>
    <row r="108" spans="2:18" x14ac:dyDescent="0.35">
      <c r="B108">
        <v>24</v>
      </c>
      <c r="C108">
        <v>16</v>
      </c>
      <c r="D108">
        <v>0</v>
      </c>
      <c r="J108" s="7">
        <v>24</v>
      </c>
      <c r="K108" s="7">
        <v>30</v>
      </c>
      <c r="L108" s="7">
        <v>16</v>
      </c>
      <c r="M108" s="7">
        <v>0</v>
      </c>
      <c r="N108" s="8">
        <v>0.90839999999999999</v>
      </c>
      <c r="O108" s="7">
        <v>9.1999999999999998E-2</v>
      </c>
      <c r="P108" s="7">
        <v>1E-3</v>
      </c>
      <c r="Q108" s="7">
        <v>2.3E-2</v>
      </c>
      <c r="R108" s="7">
        <v>16.555</v>
      </c>
    </row>
    <row r="109" spans="2:18" x14ac:dyDescent="0.35">
      <c r="B109">
        <v>26</v>
      </c>
      <c r="C109">
        <v>7</v>
      </c>
      <c r="D109">
        <v>0</v>
      </c>
      <c r="J109" s="7">
        <v>26</v>
      </c>
      <c r="K109" s="7">
        <v>14</v>
      </c>
      <c r="L109" s="7">
        <v>7</v>
      </c>
      <c r="M109" s="7">
        <v>0</v>
      </c>
      <c r="N109" s="8">
        <v>0.95420000000000005</v>
      </c>
      <c r="O109" s="7">
        <v>4.5999999999999999E-2</v>
      </c>
      <c r="P109" s="7">
        <v>0</v>
      </c>
      <c r="Q109" s="7">
        <v>1.7000000000000001E-2</v>
      </c>
      <c r="R109" s="7">
        <v>17.745999999999999</v>
      </c>
    </row>
    <row r="110" spans="2:18" x14ac:dyDescent="0.35">
      <c r="B110">
        <v>28</v>
      </c>
      <c r="C110">
        <v>3</v>
      </c>
      <c r="D110">
        <v>0</v>
      </c>
      <c r="J110" s="7">
        <v>28</v>
      </c>
      <c r="K110" s="7">
        <v>7</v>
      </c>
      <c r="L110" s="7">
        <v>3</v>
      </c>
      <c r="M110" s="7">
        <v>0</v>
      </c>
      <c r="N110" s="8">
        <v>0.9738</v>
      </c>
      <c r="O110" s="7">
        <v>2.5999999999999999E-2</v>
      </c>
      <c r="P110" s="7">
        <v>0</v>
      </c>
      <c r="Q110" s="7">
        <v>1.2999999999999999E-2</v>
      </c>
      <c r="R110" s="7">
        <v>18.295000000000002</v>
      </c>
    </row>
    <row r="111" spans="2:18" x14ac:dyDescent="0.35">
      <c r="B111">
        <v>30</v>
      </c>
      <c r="C111">
        <v>3</v>
      </c>
      <c r="D111">
        <v>0</v>
      </c>
      <c r="J111" s="7">
        <v>30</v>
      </c>
      <c r="K111" s="7">
        <v>4</v>
      </c>
      <c r="L111" s="7">
        <v>3</v>
      </c>
      <c r="M111" s="7">
        <v>0</v>
      </c>
      <c r="N111" s="8">
        <v>0.99350000000000005</v>
      </c>
      <c r="O111" s="7">
        <v>7.0000000000000001E-3</v>
      </c>
      <c r="P111" s="7">
        <v>0</v>
      </c>
      <c r="Q111" s="7">
        <v>7.0000000000000001E-3</v>
      </c>
      <c r="R111" s="7">
        <v>18.884</v>
      </c>
    </row>
    <row r="112" spans="2:18" x14ac:dyDescent="0.35">
      <c r="B112">
        <v>32</v>
      </c>
      <c r="C112">
        <v>1</v>
      </c>
      <c r="D112">
        <v>0</v>
      </c>
      <c r="J112" s="7">
        <v>32</v>
      </c>
      <c r="K112" s="7">
        <v>1</v>
      </c>
      <c r="L112" s="7">
        <v>1</v>
      </c>
      <c r="M112" s="7">
        <v>0</v>
      </c>
      <c r="N112" s="8">
        <v>1</v>
      </c>
      <c r="O112" s="7">
        <v>0</v>
      </c>
      <c r="P112" s="7">
        <v>0</v>
      </c>
      <c r="Q112" s="7">
        <v>0</v>
      </c>
      <c r="R112" s="7">
        <v>19.093</v>
      </c>
    </row>
    <row r="113" spans="2:18" x14ac:dyDescent="0.35">
      <c r="E113">
        <f>SUM(C96:D112)</f>
        <v>160</v>
      </c>
      <c r="O113" s="7"/>
      <c r="P113" s="7"/>
      <c r="Q113" s="7"/>
    </row>
    <row r="114" spans="2:18" x14ac:dyDescent="0.35">
      <c r="O114" s="7"/>
      <c r="P114" s="7"/>
      <c r="Q114" s="7"/>
    </row>
    <row r="115" spans="2:18" x14ac:dyDescent="0.35">
      <c r="B115" t="s">
        <v>405</v>
      </c>
      <c r="O115" s="7"/>
      <c r="P115" s="7"/>
      <c r="Q115" s="7"/>
    </row>
    <row r="116" spans="2:18" ht="37.5" x14ac:dyDescent="0.35">
      <c r="B116" t="s">
        <v>391</v>
      </c>
      <c r="C116" t="s">
        <v>392</v>
      </c>
      <c r="D116" t="s">
        <v>393</v>
      </c>
      <c r="H116" s="7"/>
      <c r="J116" s="7" t="s">
        <v>406</v>
      </c>
      <c r="K116" s="7" t="s">
        <v>161</v>
      </c>
      <c r="L116" s="7" t="s">
        <v>162</v>
      </c>
      <c r="M116" s="7" t="s">
        <v>163</v>
      </c>
      <c r="N116" s="7" t="s">
        <v>164</v>
      </c>
      <c r="O116" s="7" t="s">
        <v>165</v>
      </c>
      <c r="P116" s="7" t="s">
        <v>166</v>
      </c>
      <c r="Q116" s="7" t="s">
        <v>167</v>
      </c>
      <c r="R116" s="7" t="s">
        <v>168</v>
      </c>
    </row>
    <row r="117" spans="2:18" x14ac:dyDescent="0.35">
      <c r="B117">
        <v>0</v>
      </c>
      <c r="C117">
        <v>0</v>
      </c>
      <c r="D117">
        <v>0</v>
      </c>
      <c r="H117" s="7"/>
      <c r="J117" s="7">
        <v>0</v>
      </c>
      <c r="K117" s="7">
        <v>200</v>
      </c>
      <c r="L117" s="7">
        <v>0</v>
      </c>
      <c r="M117" s="7">
        <v>0</v>
      </c>
      <c r="N117" s="8">
        <v>0</v>
      </c>
      <c r="O117" s="7">
        <v>1</v>
      </c>
      <c r="P117" s="7">
        <v>0</v>
      </c>
      <c r="Q117" s="7">
        <v>0</v>
      </c>
      <c r="R117" s="7">
        <v>0</v>
      </c>
    </row>
    <row r="118" spans="2:18" x14ac:dyDescent="0.35">
      <c r="B118">
        <v>2</v>
      </c>
      <c r="C118">
        <v>0</v>
      </c>
      <c r="D118">
        <v>1</v>
      </c>
      <c r="H118" s="7"/>
      <c r="I118" s="7"/>
      <c r="J118" s="7">
        <v>2</v>
      </c>
      <c r="K118" s="7">
        <v>200</v>
      </c>
      <c r="L118" s="7">
        <v>0</v>
      </c>
      <c r="M118" s="7">
        <v>1</v>
      </c>
      <c r="N118" s="8">
        <v>0</v>
      </c>
      <c r="O118" s="7">
        <v>1</v>
      </c>
      <c r="P118" s="7">
        <v>0</v>
      </c>
      <c r="Q118" s="7">
        <v>0</v>
      </c>
      <c r="R118" s="7">
        <v>0</v>
      </c>
    </row>
    <row r="119" spans="2:18" x14ac:dyDescent="0.35">
      <c r="B119">
        <v>4</v>
      </c>
      <c r="C119">
        <v>0</v>
      </c>
      <c r="D119">
        <v>2</v>
      </c>
      <c r="H119" s="7"/>
      <c r="J119" s="7">
        <v>4</v>
      </c>
      <c r="K119" s="7">
        <v>199</v>
      </c>
      <c r="L119" s="7">
        <v>0</v>
      </c>
      <c r="M119" s="7">
        <v>2</v>
      </c>
      <c r="N119" s="8">
        <v>0</v>
      </c>
      <c r="O119" s="7">
        <v>1</v>
      </c>
      <c r="P119" s="7">
        <v>0</v>
      </c>
      <c r="Q119" s="7">
        <v>0</v>
      </c>
      <c r="R119" s="7">
        <v>0</v>
      </c>
    </row>
    <row r="120" spans="2:18" x14ac:dyDescent="0.35">
      <c r="B120">
        <v>6</v>
      </c>
      <c r="C120">
        <v>0</v>
      </c>
      <c r="D120">
        <v>36</v>
      </c>
      <c r="H120" s="7"/>
      <c r="J120" s="7">
        <v>6</v>
      </c>
      <c r="K120" s="7">
        <v>197</v>
      </c>
      <c r="L120" s="7">
        <v>0</v>
      </c>
      <c r="M120" s="7">
        <v>36</v>
      </c>
      <c r="N120" s="8">
        <v>0</v>
      </c>
      <c r="O120" s="7">
        <v>1</v>
      </c>
      <c r="P120" s="7">
        <v>0</v>
      </c>
      <c r="Q120" s="7">
        <v>0</v>
      </c>
      <c r="R120" s="7">
        <v>0</v>
      </c>
    </row>
    <row r="121" spans="2:18" x14ac:dyDescent="0.35">
      <c r="B121">
        <v>8</v>
      </c>
      <c r="C121">
        <v>0</v>
      </c>
      <c r="D121">
        <v>9</v>
      </c>
      <c r="H121" s="7"/>
      <c r="J121" s="7">
        <v>8</v>
      </c>
      <c r="K121" s="7">
        <v>161</v>
      </c>
      <c r="L121" s="7">
        <v>0</v>
      </c>
      <c r="M121" s="7">
        <v>9</v>
      </c>
      <c r="N121" s="8">
        <v>0</v>
      </c>
      <c r="O121" s="7">
        <v>1</v>
      </c>
      <c r="P121" s="7">
        <v>0</v>
      </c>
      <c r="Q121" s="7">
        <v>0</v>
      </c>
      <c r="R121" s="7">
        <v>0</v>
      </c>
    </row>
    <row r="122" spans="2:18" x14ac:dyDescent="0.35">
      <c r="B122">
        <v>10</v>
      </c>
      <c r="C122">
        <v>0</v>
      </c>
      <c r="D122">
        <v>2</v>
      </c>
      <c r="H122" s="7"/>
      <c r="I122" s="7"/>
      <c r="J122" s="7">
        <v>10</v>
      </c>
      <c r="K122" s="7">
        <v>152</v>
      </c>
      <c r="L122" s="7">
        <v>0</v>
      </c>
      <c r="M122" s="7">
        <v>2</v>
      </c>
      <c r="N122" s="8">
        <v>0</v>
      </c>
      <c r="O122" s="7">
        <v>1</v>
      </c>
      <c r="P122" s="7">
        <v>0</v>
      </c>
      <c r="Q122" s="7">
        <v>0</v>
      </c>
      <c r="R122" s="7">
        <v>0</v>
      </c>
    </row>
    <row r="123" spans="2:18" x14ac:dyDescent="0.35">
      <c r="B123">
        <v>12</v>
      </c>
      <c r="C123">
        <v>0</v>
      </c>
      <c r="D123">
        <v>15</v>
      </c>
      <c r="H123" s="7"/>
      <c r="I123" s="7"/>
      <c r="J123" s="7">
        <v>12</v>
      </c>
      <c r="K123" s="7">
        <v>150</v>
      </c>
      <c r="L123" s="7">
        <v>0</v>
      </c>
      <c r="M123" s="7">
        <v>15</v>
      </c>
      <c r="N123" s="8">
        <v>0</v>
      </c>
      <c r="O123" s="7">
        <v>1</v>
      </c>
      <c r="P123" s="7">
        <v>0</v>
      </c>
      <c r="Q123" s="7">
        <v>0</v>
      </c>
      <c r="R123" s="7">
        <v>0</v>
      </c>
    </row>
    <row r="124" spans="2:18" x14ac:dyDescent="0.35">
      <c r="B124">
        <v>15</v>
      </c>
      <c r="C124">
        <v>1</v>
      </c>
      <c r="D124">
        <v>3</v>
      </c>
      <c r="H124" s="7"/>
      <c r="I124" s="7"/>
      <c r="J124" s="7">
        <v>15</v>
      </c>
      <c r="K124" s="7">
        <v>135</v>
      </c>
      <c r="L124" s="7">
        <v>1</v>
      </c>
      <c r="M124" s="7">
        <v>3</v>
      </c>
      <c r="N124" s="8">
        <v>7.4000000000000003E-3</v>
      </c>
      <c r="O124" s="7">
        <v>0.99299999999999999</v>
      </c>
      <c r="P124" s="7">
        <v>0</v>
      </c>
      <c r="Q124" s="7">
        <v>7.0000000000000001E-3</v>
      </c>
      <c r="R124" s="7">
        <v>0.111</v>
      </c>
    </row>
    <row r="125" spans="2:18" x14ac:dyDescent="0.35">
      <c r="B125">
        <v>18</v>
      </c>
      <c r="C125">
        <v>2</v>
      </c>
      <c r="D125">
        <v>3</v>
      </c>
      <c r="H125" s="7"/>
      <c r="I125" s="7"/>
      <c r="J125" s="7">
        <v>18</v>
      </c>
      <c r="K125" s="7">
        <v>131</v>
      </c>
      <c r="L125" s="7">
        <v>2</v>
      </c>
      <c r="M125" s="7">
        <v>3</v>
      </c>
      <c r="N125" s="8">
        <v>2.2599999999999999E-2</v>
      </c>
      <c r="O125" s="7">
        <v>0.97699999999999998</v>
      </c>
      <c r="P125" s="7">
        <v>0</v>
      </c>
      <c r="Q125" s="7">
        <v>1.2999999999999999E-2</v>
      </c>
      <c r="R125" s="7">
        <v>0.38400000000000001</v>
      </c>
    </row>
    <row r="126" spans="2:18" x14ac:dyDescent="0.35">
      <c r="B126">
        <v>21</v>
      </c>
      <c r="C126">
        <v>5</v>
      </c>
      <c r="D126">
        <v>1</v>
      </c>
      <c r="H126" s="7"/>
      <c r="I126" s="7"/>
      <c r="J126" s="7">
        <v>21</v>
      </c>
      <c r="K126" s="7">
        <v>126</v>
      </c>
      <c r="L126" s="7">
        <v>5</v>
      </c>
      <c r="M126" s="7">
        <v>1</v>
      </c>
      <c r="N126" s="8">
        <v>6.13E-2</v>
      </c>
      <c r="O126" s="7">
        <v>0.93899999999999995</v>
      </c>
      <c r="P126" s="7">
        <v>0</v>
      </c>
      <c r="Q126" s="7">
        <v>2.1000000000000001E-2</v>
      </c>
      <c r="R126" s="7">
        <v>1.198</v>
      </c>
    </row>
    <row r="127" spans="2:18" x14ac:dyDescent="0.35">
      <c r="B127">
        <v>24</v>
      </c>
      <c r="C127">
        <v>4</v>
      </c>
      <c r="D127">
        <v>0</v>
      </c>
      <c r="H127" s="7"/>
      <c r="I127" s="7"/>
      <c r="J127" s="7">
        <v>24</v>
      </c>
      <c r="K127" s="7">
        <v>120</v>
      </c>
      <c r="L127" s="7">
        <v>4</v>
      </c>
      <c r="M127" s="7">
        <v>0</v>
      </c>
      <c r="N127" s="8">
        <v>9.2600000000000002E-2</v>
      </c>
      <c r="O127" s="7">
        <v>0.90700000000000003</v>
      </c>
      <c r="P127" s="7">
        <v>1E-3</v>
      </c>
      <c r="Q127" s="7">
        <v>2.5000000000000001E-2</v>
      </c>
      <c r="R127" s="7">
        <v>1.9490000000000001</v>
      </c>
    </row>
    <row r="128" spans="2:18" x14ac:dyDescent="0.35">
      <c r="B128">
        <v>27</v>
      </c>
      <c r="C128">
        <v>6</v>
      </c>
      <c r="D128">
        <v>0</v>
      </c>
      <c r="I128" s="7"/>
      <c r="J128" s="7">
        <v>27</v>
      </c>
      <c r="K128" s="7">
        <v>116</v>
      </c>
      <c r="L128" s="7">
        <v>6</v>
      </c>
      <c r="M128" s="7">
        <v>0</v>
      </c>
      <c r="N128" s="8">
        <v>0.1396</v>
      </c>
      <c r="O128" s="7">
        <v>0.86</v>
      </c>
      <c r="P128" s="7">
        <v>1E-3</v>
      </c>
      <c r="Q128" s="7">
        <v>3.1E-2</v>
      </c>
      <c r="R128" s="7">
        <v>3.2170000000000001</v>
      </c>
    </row>
    <row r="129" spans="2:18" x14ac:dyDescent="0.35">
      <c r="B129">
        <v>30</v>
      </c>
      <c r="C129">
        <v>8</v>
      </c>
      <c r="D129">
        <v>0</v>
      </c>
      <c r="I129" s="7"/>
      <c r="J129" s="7">
        <v>30</v>
      </c>
      <c r="K129" s="7">
        <v>110</v>
      </c>
      <c r="L129" s="7">
        <v>8</v>
      </c>
      <c r="M129" s="7">
        <v>0</v>
      </c>
      <c r="N129" s="8">
        <v>0.2021</v>
      </c>
      <c r="O129" s="7">
        <v>0.79800000000000004</v>
      </c>
      <c r="P129" s="7">
        <v>1E-3</v>
      </c>
      <c r="Q129" s="7">
        <v>3.5000000000000003E-2</v>
      </c>
      <c r="R129" s="7">
        <v>5.0940000000000003</v>
      </c>
    </row>
    <row r="130" spans="2:18" x14ac:dyDescent="0.35">
      <c r="B130">
        <v>33</v>
      </c>
      <c r="C130">
        <v>0</v>
      </c>
      <c r="D130">
        <v>0</v>
      </c>
      <c r="I130" s="7"/>
      <c r="J130" s="7">
        <v>33</v>
      </c>
      <c r="K130" s="7">
        <v>102</v>
      </c>
      <c r="L130" s="7">
        <v>0</v>
      </c>
      <c r="M130" s="7">
        <v>0</v>
      </c>
      <c r="N130" s="8">
        <v>0.2021</v>
      </c>
      <c r="O130" s="7">
        <v>0.79800000000000004</v>
      </c>
      <c r="P130" s="7">
        <v>1E-3</v>
      </c>
      <c r="Q130" s="7">
        <v>3.5000000000000003E-2</v>
      </c>
      <c r="R130" s="7">
        <v>5.0940000000000003</v>
      </c>
    </row>
    <row r="131" spans="2:18" x14ac:dyDescent="0.35">
      <c r="B131">
        <v>36</v>
      </c>
      <c r="C131">
        <v>4</v>
      </c>
      <c r="D131">
        <v>0</v>
      </c>
      <c r="I131" s="7"/>
      <c r="J131" s="7">
        <v>36</v>
      </c>
      <c r="K131" s="7">
        <v>102</v>
      </c>
      <c r="L131" s="7">
        <v>4</v>
      </c>
      <c r="M131" s="7">
        <v>0</v>
      </c>
      <c r="N131" s="8">
        <v>0.2334</v>
      </c>
      <c r="O131" s="7">
        <v>0.76700000000000002</v>
      </c>
      <c r="P131" s="7">
        <v>1E-3</v>
      </c>
      <c r="Q131" s="7">
        <v>3.6999999999999998E-2</v>
      </c>
      <c r="R131" s="7">
        <v>6.22</v>
      </c>
    </row>
    <row r="132" spans="2:18" x14ac:dyDescent="0.35">
      <c r="B132">
        <v>39</v>
      </c>
      <c r="C132">
        <v>4</v>
      </c>
      <c r="D132">
        <v>0</v>
      </c>
      <c r="I132" s="7"/>
      <c r="J132" s="7">
        <v>39</v>
      </c>
      <c r="K132" s="7">
        <v>98</v>
      </c>
      <c r="L132" s="7">
        <v>4</v>
      </c>
      <c r="M132" s="7">
        <v>0</v>
      </c>
      <c r="N132" s="8">
        <v>0.26469999999999999</v>
      </c>
      <c r="O132" s="7">
        <v>0.73499999999999999</v>
      </c>
      <c r="P132" s="7">
        <v>2E-3</v>
      </c>
      <c r="Q132" s="7">
        <v>3.9E-2</v>
      </c>
      <c r="R132" s="7">
        <v>7.44</v>
      </c>
    </row>
    <row r="133" spans="2:18" x14ac:dyDescent="0.35">
      <c r="B133">
        <v>42</v>
      </c>
      <c r="C133">
        <v>9</v>
      </c>
      <c r="D133">
        <v>0</v>
      </c>
      <c r="I133" s="7"/>
      <c r="J133" s="7">
        <v>42</v>
      </c>
      <c r="K133" s="7">
        <v>94</v>
      </c>
      <c r="L133" s="7">
        <v>9</v>
      </c>
      <c r="M133" s="7">
        <v>0</v>
      </c>
      <c r="N133" s="8">
        <v>0.33510000000000001</v>
      </c>
      <c r="O133" s="7">
        <v>0.66500000000000004</v>
      </c>
      <c r="P133" s="7">
        <v>2E-3</v>
      </c>
      <c r="Q133" s="7">
        <v>4.2000000000000003E-2</v>
      </c>
      <c r="R133" s="7">
        <v>10.397</v>
      </c>
    </row>
    <row r="134" spans="2:18" x14ac:dyDescent="0.35">
      <c r="B134">
        <v>45</v>
      </c>
      <c r="C134">
        <v>10</v>
      </c>
      <c r="D134">
        <v>0</v>
      </c>
      <c r="I134" s="7"/>
      <c r="J134" s="7">
        <v>45</v>
      </c>
      <c r="K134" s="7">
        <v>85</v>
      </c>
      <c r="L134" s="7">
        <v>10</v>
      </c>
      <c r="M134" s="7">
        <v>0</v>
      </c>
      <c r="N134" s="8">
        <v>0.4133</v>
      </c>
      <c r="O134" s="7">
        <v>0.58699999999999997</v>
      </c>
      <c r="P134" s="7">
        <v>2E-3</v>
      </c>
      <c r="Q134" s="7">
        <v>4.3999999999999997E-2</v>
      </c>
      <c r="R134" s="7">
        <v>13.917</v>
      </c>
    </row>
    <row r="135" spans="2:18" x14ac:dyDescent="0.35">
      <c r="B135">
        <v>48</v>
      </c>
      <c r="C135">
        <v>9</v>
      </c>
      <c r="D135">
        <v>0</v>
      </c>
      <c r="I135" s="7"/>
      <c r="J135" s="7">
        <v>48</v>
      </c>
      <c r="K135" s="7">
        <v>75</v>
      </c>
      <c r="L135" s="7">
        <v>9</v>
      </c>
      <c r="M135" s="7">
        <v>0</v>
      </c>
      <c r="N135" s="8">
        <v>0.48370000000000002</v>
      </c>
      <c r="O135" s="7">
        <v>0.51600000000000001</v>
      </c>
      <c r="P135" s="7">
        <v>2E-3</v>
      </c>
      <c r="Q135" s="7">
        <v>4.3999999999999997E-2</v>
      </c>
      <c r="R135" s="7">
        <v>17.295999999999999</v>
      </c>
    </row>
    <row r="136" spans="2:18" x14ac:dyDescent="0.35">
      <c r="B136">
        <v>51</v>
      </c>
      <c r="C136">
        <v>9</v>
      </c>
      <c r="D136">
        <v>0</v>
      </c>
      <c r="J136" s="7">
        <v>51</v>
      </c>
      <c r="K136" s="7">
        <v>66</v>
      </c>
      <c r="L136" s="7">
        <v>9</v>
      </c>
      <c r="M136" s="7">
        <v>0</v>
      </c>
      <c r="N136" s="8">
        <v>0.55410000000000004</v>
      </c>
      <c r="O136" s="7">
        <v>0.44600000000000001</v>
      </c>
      <c r="P136" s="7">
        <v>2E-3</v>
      </c>
      <c r="Q136" s="7">
        <v>4.3999999999999997E-2</v>
      </c>
      <c r="R136" s="7">
        <v>20.887</v>
      </c>
    </row>
    <row r="137" spans="2:18" x14ac:dyDescent="0.35">
      <c r="B137">
        <v>54</v>
      </c>
      <c r="C137">
        <v>8</v>
      </c>
      <c r="D137">
        <v>0</v>
      </c>
      <c r="J137" s="7">
        <v>54</v>
      </c>
      <c r="K137" s="7">
        <v>57</v>
      </c>
      <c r="L137" s="7">
        <v>8</v>
      </c>
      <c r="M137" s="7">
        <v>0</v>
      </c>
      <c r="N137" s="8">
        <v>0.61670000000000003</v>
      </c>
      <c r="O137" s="7">
        <v>0.38300000000000001</v>
      </c>
      <c r="P137" s="7">
        <v>2E-3</v>
      </c>
      <c r="Q137" s="7">
        <v>4.2999999999999997E-2</v>
      </c>
      <c r="R137" s="7">
        <v>24.265999999999998</v>
      </c>
    </row>
    <row r="138" spans="2:18" x14ac:dyDescent="0.35">
      <c r="B138">
        <v>57</v>
      </c>
      <c r="C138">
        <v>14</v>
      </c>
      <c r="D138">
        <v>0</v>
      </c>
      <c r="J138" s="7">
        <v>57</v>
      </c>
      <c r="K138" s="7">
        <v>49</v>
      </c>
      <c r="L138" s="7">
        <v>14</v>
      </c>
      <c r="M138" s="7">
        <v>0</v>
      </c>
      <c r="N138" s="8">
        <v>0.72619999999999996</v>
      </c>
      <c r="O138" s="7">
        <v>0.27400000000000002</v>
      </c>
      <c r="P138" s="7">
        <v>2E-3</v>
      </c>
      <c r="Q138" s="7">
        <v>3.9E-2</v>
      </c>
      <c r="R138" s="7">
        <v>30.507999999999999</v>
      </c>
    </row>
    <row r="139" spans="2:18" x14ac:dyDescent="0.35">
      <c r="B139">
        <v>60</v>
      </c>
      <c r="C139">
        <v>18</v>
      </c>
      <c r="D139">
        <v>0</v>
      </c>
      <c r="J139" s="7">
        <v>60</v>
      </c>
      <c r="K139" s="7">
        <v>35</v>
      </c>
      <c r="L139" s="7">
        <v>18</v>
      </c>
      <c r="M139" s="7">
        <v>0</v>
      </c>
      <c r="N139" s="8">
        <v>0.86699999999999999</v>
      </c>
      <c r="O139" s="7">
        <v>0.13300000000000001</v>
      </c>
      <c r="P139" s="7">
        <v>1E-3</v>
      </c>
      <c r="Q139" s="7">
        <v>0.03</v>
      </c>
      <c r="R139" s="7">
        <v>38.956000000000003</v>
      </c>
    </row>
    <row r="140" spans="2:18" x14ac:dyDescent="0.35">
      <c r="B140">
        <v>63</v>
      </c>
      <c r="C140">
        <v>8</v>
      </c>
      <c r="D140">
        <v>0</v>
      </c>
      <c r="J140" s="7">
        <v>63</v>
      </c>
      <c r="K140" s="7">
        <v>17</v>
      </c>
      <c r="L140" s="7">
        <v>8</v>
      </c>
      <c r="M140" s="7">
        <v>0</v>
      </c>
      <c r="N140" s="8">
        <v>0.92959999999999998</v>
      </c>
      <c r="O140" s="7">
        <v>7.0000000000000007E-2</v>
      </c>
      <c r="P140" s="7">
        <v>1E-3</v>
      </c>
      <c r="Q140" s="7">
        <v>2.3E-2</v>
      </c>
      <c r="R140" s="7">
        <v>42.898000000000003</v>
      </c>
    </row>
    <row r="141" spans="2:18" x14ac:dyDescent="0.35">
      <c r="B141">
        <v>66</v>
      </c>
      <c r="C141">
        <v>2</v>
      </c>
      <c r="D141">
        <v>0</v>
      </c>
      <c r="J141" s="7">
        <v>66</v>
      </c>
      <c r="K141" s="7">
        <v>9</v>
      </c>
      <c r="L141" s="7">
        <v>2</v>
      </c>
      <c r="M141" s="7">
        <v>0</v>
      </c>
      <c r="N141" s="8">
        <v>0.94520000000000004</v>
      </c>
      <c r="O141" s="7">
        <v>5.5E-2</v>
      </c>
      <c r="P141" s="7">
        <v>0</v>
      </c>
      <c r="Q141" s="7">
        <v>0.02</v>
      </c>
      <c r="R141" s="7">
        <v>43.930999999999997</v>
      </c>
    </row>
    <row r="142" spans="2:18" x14ac:dyDescent="0.35">
      <c r="B142">
        <v>69</v>
      </c>
      <c r="C142">
        <v>5</v>
      </c>
      <c r="D142">
        <v>0</v>
      </c>
      <c r="J142" s="7">
        <v>69</v>
      </c>
      <c r="K142" s="7">
        <v>7</v>
      </c>
      <c r="L142" s="7">
        <v>5</v>
      </c>
      <c r="M142" s="7">
        <v>0</v>
      </c>
      <c r="N142" s="8">
        <v>0.98440000000000005</v>
      </c>
      <c r="O142" s="7">
        <v>1.6E-2</v>
      </c>
      <c r="P142" s="7">
        <v>0</v>
      </c>
      <c r="Q142" s="7">
        <v>1.0999999999999999E-2</v>
      </c>
      <c r="R142" s="7">
        <v>46.628999999999998</v>
      </c>
    </row>
    <row r="143" spans="2:18" x14ac:dyDescent="0.35">
      <c r="B143">
        <v>72</v>
      </c>
      <c r="C143">
        <v>2</v>
      </c>
      <c r="D143">
        <v>0</v>
      </c>
      <c r="E143">
        <f>SUM(C118:D143)</f>
        <v>200</v>
      </c>
      <c r="J143" s="7">
        <v>72</v>
      </c>
      <c r="K143" s="7">
        <v>2</v>
      </c>
      <c r="L143" s="7">
        <v>2</v>
      </c>
      <c r="M143" s="7">
        <v>0</v>
      </c>
      <c r="N143" s="8">
        <v>1</v>
      </c>
      <c r="O143" s="7">
        <v>0</v>
      </c>
      <c r="P143" s="7">
        <v>0</v>
      </c>
      <c r="Q143" s="7">
        <v>0</v>
      </c>
      <c r="R143" s="7">
        <v>47.756</v>
      </c>
    </row>
    <row r="144" spans="2:18" x14ac:dyDescent="0.35">
      <c r="O144" s="7"/>
      <c r="P144" s="7"/>
      <c r="Q144" s="7"/>
    </row>
    <row r="145" spans="2:18" x14ac:dyDescent="0.35">
      <c r="B145" t="s">
        <v>407</v>
      </c>
      <c r="H145" s="7"/>
      <c r="I145" s="7"/>
      <c r="O145" s="7"/>
      <c r="P145" s="7"/>
      <c r="Q145" s="7"/>
    </row>
    <row r="146" spans="2:18" ht="37.5" x14ac:dyDescent="0.35">
      <c r="B146" t="s">
        <v>391</v>
      </c>
      <c r="C146" t="s">
        <v>392</v>
      </c>
      <c r="D146" t="s">
        <v>393</v>
      </c>
      <c r="H146" s="7"/>
      <c r="I146" s="7"/>
      <c r="J146" s="7" t="s">
        <v>160</v>
      </c>
      <c r="K146" s="7" t="s">
        <v>161</v>
      </c>
      <c r="L146" s="7" t="s">
        <v>162</v>
      </c>
      <c r="M146" s="7" t="s">
        <v>163</v>
      </c>
      <c r="N146" s="7" t="s">
        <v>164</v>
      </c>
      <c r="O146" s="7" t="s">
        <v>165</v>
      </c>
      <c r="P146" s="7" t="s">
        <v>166</v>
      </c>
      <c r="Q146" s="7" t="s">
        <v>167</v>
      </c>
      <c r="R146" s="7" t="s">
        <v>168</v>
      </c>
    </row>
    <row r="147" spans="2:18" x14ac:dyDescent="0.35">
      <c r="B147">
        <v>0</v>
      </c>
      <c r="C147">
        <v>0</v>
      </c>
      <c r="D147">
        <v>0</v>
      </c>
      <c r="H147" s="7"/>
      <c r="I147" s="7"/>
      <c r="J147" s="7">
        <v>0</v>
      </c>
      <c r="K147" s="7">
        <v>200</v>
      </c>
      <c r="L147" s="7">
        <v>0</v>
      </c>
      <c r="M147" s="7">
        <v>0</v>
      </c>
      <c r="N147" s="8">
        <v>0</v>
      </c>
      <c r="O147" s="7">
        <v>1</v>
      </c>
      <c r="P147" s="7">
        <v>0</v>
      </c>
      <c r="Q147" s="7">
        <v>0</v>
      </c>
      <c r="R147" s="7">
        <v>0</v>
      </c>
    </row>
    <row r="148" spans="2:18" x14ac:dyDescent="0.35">
      <c r="B148">
        <v>2</v>
      </c>
      <c r="C148">
        <v>0</v>
      </c>
      <c r="D148">
        <v>3</v>
      </c>
      <c r="H148" s="7"/>
      <c r="I148" s="7"/>
      <c r="J148" s="7">
        <v>2</v>
      </c>
      <c r="K148" s="7">
        <v>200</v>
      </c>
      <c r="L148" s="7">
        <v>0</v>
      </c>
      <c r="M148" s="7">
        <v>3</v>
      </c>
      <c r="N148" s="8">
        <v>0</v>
      </c>
      <c r="O148" s="7">
        <v>1</v>
      </c>
      <c r="P148" s="7">
        <v>0</v>
      </c>
      <c r="Q148" s="7">
        <v>0</v>
      </c>
      <c r="R148" s="7">
        <v>0</v>
      </c>
    </row>
    <row r="149" spans="2:18" x14ac:dyDescent="0.35">
      <c r="B149">
        <v>4</v>
      </c>
      <c r="C149">
        <v>0</v>
      </c>
      <c r="D149">
        <v>23</v>
      </c>
      <c r="H149" s="7"/>
      <c r="I149" s="7"/>
      <c r="J149" s="7">
        <v>4</v>
      </c>
      <c r="K149" s="7">
        <v>197</v>
      </c>
      <c r="L149" s="7">
        <v>0</v>
      </c>
      <c r="M149" s="7">
        <v>23</v>
      </c>
      <c r="N149" s="8">
        <v>0</v>
      </c>
      <c r="O149" s="7">
        <v>1</v>
      </c>
      <c r="P149" s="7">
        <v>0</v>
      </c>
      <c r="Q149" s="7">
        <v>0</v>
      </c>
      <c r="R149" s="7">
        <v>0</v>
      </c>
    </row>
    <row r="150" spans="2:18" x14ac:dyDescent="0.35">
      <c r="B150">
        <v>6</v>
      </c>
      <c r="C150">
        <v>0</v>
      </c>
      <c r="D150">
        <v>17</v>
      </c>
      <c r="H150" s="7"/>
      <c r="I150" s="7"/>
      <c r="J150" s="7">
        <v>6</v>
      </c>
      <c r="K150" s="7">
        <v>174</v>
      </c>
      <c r="L150" s="7">
        <v>0</v>
      </c>
      <c r="M150" s="7">
        <v>17</v>
      </c>
      <c r="N150" s="8">
        <v>0</v>
      </c>
      <c r="O150" s="7">
        <v>1</v>
      </c>
      <c r="P150" s="7">
        <v>0</v>
      </c>
      <c r="Q150" s="7">
        <v>0</v>
      </c>
      <c r="R150" s="7">
        <v>0</v>
      </c>
    </row>
    <row r="151" spans="2:18" x14ac:dyDescent="0.35">
      <c r="B151">
        <v>8</v>
      </c>
      <c r="C151">
        <v>0</v>
      </c>
      <c r="D151">
        <v>11</v>
      </c>
      <c r="H151" s="7"/>
      <c r="I151" s="7"/>
      <c r="J151" s="7">
        <v>8</v>
      </c>
      <c r="K151" s="7">
        <v>157</v>
      </c>
      <c r="L151" s="7">
        <v>0</v>
      </c>
      <c r="M151" s="7">
        <v>11</v>
      </c>
      <c r="N151" s="8">
        <v>0</v>
      </c>
      <c r="O151" s="7">
        <v>1</v>
      </c>
      <c r="P151" s="7">
        <v>0</v>
      </c>
      <c r="Q151" s="7">
        <v>0</v>
      </c>
      <c r="R151" s="7">
        <v>0</v>
      </c>
    </row>
    <row r="152" spans="2:18" x14ac:dyDescent="0.35">
      <c r="B152">
        <v>10</v>
      </c>
      <c r="C152">
        <v>0</v>
      </c>
      <c r="D152">
        <v>1</v>
      </c>
      <c r="H152" s="7"/>
      <c r="I152" s="7"/>
      <c r="J152" s="7">
        <v>10</v>
      </c>
      <c r="K152" s="7">
        <v>146</v>
      </c>
      <c r="L152" s="7">
        <v>0</v>
      </c>
      <c r="M152" s="7">
        <v>1</v>
      </c>
      <c r="N152" s="8">
        <v>0</v>
      </c>
      <c r="O152" s="7">
        <v>1</v>
      </c>
      <c r="P152" s="7">
        <v>0</v>
      </c>
      <c r="Q152" s="7">
        <v>0</v>
      </c>
      <c r="R152" s="7">
        <v>0</v>
      </c>
    </row>
    <row r="153" spans="2:18" x14ac:dyDescent="0.35">
      <c r="B153">
        <v>12</v>
      </c>
      <c r="C153">
        <v>2</v>
      </c>
      <c r="D153">
        <v>6</v>
      </c>
      <c r="H153" s="7"/>
      <c r="I153" s="7"/>
      <c r="J153" s="7">
        <v>12</v>
      </c>
      <c r="K153" s="7">
        <v>145</v>
      </c>
      <c r="L153" s="7">
        <v>2</v>
      </c>
      <c r="M153" s="7">
        <v>6</v>
      </c>
      <c r="N153" s="8">
        <v>1.38E-2</v>
      </c>
      <c r="O153" s="7">
        <v>0.98599999999999999</v>
      </c>
      <c r="P153" s="7">
        <v>0</v>
      </c>
      <c r="Q153" s="7">
        <v>0.01</v>
      </c>
      <c r="R153" s="7">
        <v>0.16600000000000001</v>
      </c>
    </row>
    <row r="154" spans="2:18" x14ac:dyDescent="0.35">
      <c r="B154">
        <v>15</v>
      </c>
      <c r="C154">
        <v>2</v>
      </c>
      <c r="D154">
        <v>1</v>
      </c>
      <c r="H154" s="7"/>
      <c r="I154" s="7"/>
      <c r="J154" s="7">
        <v>15</v>
      </c>
      <c r="K154" s="7">
        <v>137</v>
      </c>
      <c r="L154" s="7">
        <v>2</v>
      </c>
      <c r="M154" s="7">
        <v>1</v>
      </c>
      <c r="N154" s="8">
        <v>2.8199999999999999E-2</v>
      </c>
      <c r="O154" s="7">
        <v>0.97199999999999998</v>
      </c>
      <c r="P154" s="7">
        <v>0</v>
      </c>
      <c r="Q154" s="7">
        <v>1.4E-2</v>
      </c>
      <c r="R154" s="7">
        <v>0.38100000000000001</v>
      </c>
    </row>
    <row r="155" spans="2:18" x14ac:dyDescent="0.35">
      <c r="B155">
        <v>18</v>
      </c>
      <c r="C155">
        <v>5</v>
      </c>
      <c r="D155">
        <v>1</v>
      </c>
      <c r="H155" s="7"/>
      <c r="I155" s="7"/>
      <c r="J155" s="7">
        <v>18</v>
      </c>
      <c r="K155" s="7">
        <v>134</v>
      </c>
      <c r="L155" s="7">
        <v>5</v>
      </c>
      <c r="M155" s="7">
        <v>1</v>
      </c>
      <c r="N155" s="8">
        <v>6.4500000000000002E-2</v>
      </c>
      <c r="O155" s="7">
        <v>0.93600000000000005</v>
      </c>
      <c r="P155" s="7">
        <v>0</v>
      </c>
      <c r="Q155" s="7">
        <v>2.1000000000000001E-2</v>
      </c>
      <c r="R155" s="7">
        <v>1.034</v>
      </c>
    </row>
    <row r="156" spans="2:18" x14ac:dyDescent="0.35">
      <c r="B156">
        <v>21</v>
      </c>
      <c r="C156">
        <v>6</v>
      </c>
      <c r="D156">
        <v>0</v>
      </c>
      <c r="H156" s="7"/>
      <c r="I156" s="7"/>
      <c r="J156" s="7">
        <v>21</v>
      </c>
      <c r="K156" s="7">
        <v>128</v>
      </c>
      <c r="L156" s="7">
        <v>6</v>
      </c>
      <c r="M156" s="7">
        <v>0</v>
      </c>
      <c r="N156" s="8">
        <v>0.10829999999999999</v>
      </c>
      <c r="O156" s="7">
        <v>0.89200000000000002</v>
      </c>
      <c r="P156" s="7">
        <v>1E-3</v>
      </c>
      <c r="Q156" s="7">
        <v>2.5999999999999999E-2</v>
      </c>
      <c r="R156" s="7">
        <v>1.9550000000000001</v>
      </c>
    </row>
    <row r="157" spans="2:18" x14ac:dyDescent="0.35">
      <c r="B157">
        <v>24</v>
      </c>
      <c r="C157">
        <v>5</v>
      </c>
      <c r="D157">
        <v>0</v>
      </c>
      <c r="H157" s="7"/>
      <c r="I157" s="7"/>
      <c r="J157" s="7">
        <v>24</v>
      </c>
      <c r="K157" s="7">
        <v>122</v>
      </c>
      <c r="L157" s="7">
        <v>5</v>
      </c>
      <c r="M157" s="7">
        <v>0</v>
      </c>
      <c r="N157" s="8">
        <v>0.1449</v>
      </c>
      <c r="O157" s="7">
        <v>0.85499999999999998</v>
      </c>
      <c r="P157" s="7">
        <v>1E-3</v>
      </c>
      <c r="Q157" s="7">
        <v>0.03</v>
      </c>
      <c r="R157" s="7">
        <v>2.8319999999999999</v>
      </c>
    </row>
    <row r="158" spans="2:18" x14ac:dyDescent="0.35">
      <c r="B158">
        <v>27</v>
      </c>
      <c r="C158">
        <v>5</v>
      </c>
      <c r="D158">
        <v>0</v>
      </c>
      <c r="H158" s="7"/>
      <c r="I158" s="7"/>
      <c r="J158" s="7">
        <v>27</v>
      </c>
      <c r="K158" s="7">
        <v>117</v>
      </c>
      <c r="L158" s="7">
        <v>5</v>
      </c>
      <c r="M158" s="7">
        <v>0</v>
      </c>
      <c r="N158" s="8">
        <v>0.18140000000000001</v>
      </c>
      <c r="O158" s="7">
        <v>0.81899999999999995</v>
      </c>
      <c r="P158" s="7">
        <v>1E-3</v>
      </c>
      <c r="Q158" s="7">
        <v>3.3000000000000002E-2</v>
      </c>
      <c r="R158" s="7">
        <v>3.819</v>
      </c>
    </row>
    <row r="159" spans="2:18" x14ac:dyDescent="0.35">
      <c r="B159">
        <v>30</v>
      </c>
      <c r="C159">
        <v>8</v>
      </c>
      <c r="D159">
        <v>0</v>
      </c>
      <c r="I159" s="7"/>
      <c r="J159" s="7">
        <v>30</v>
      </c>
      <c r="K159" s="7">
        <v>112</v>
      </c>
      <c r="L159" s="7">
        <v>8</v>
      </c>
      <c r="M159" s="7">
        <v>0</v>
      </c>
      <c r="N159" s="8">
        <v>0.2399</v>
      </c>
      <c r="O159" s="7">
        <v>0.76</v>
      </c>
      <c r="P159" s="7">
        <v>1E-3</v>
      </c>
      <c r="Q159" s="7">
        <v>3.5999999999999997E-2</v>
      </c>
      <c r="R159" s="7">
        <v>5.5730000000000004</v>
      </c>
    </row>
    <row r="160" spans="2:18" x14ac:dyDescent="0.35">
      <c r="B160">
        <v>33</v>
      </c>
      <c r="C160">
        <v>2</v>
      </c>
      <c r="D160">
        <v>0</v>
      </c>
      <c r="J160" s="7">
        <v>33</v>
      </c>
      <c r="K160" s="7">
        <v>104</v>
      </c>
      <c r="L160" s="7">
        <v>2</v>
      </c>
      <c r="M160" s="7">
        <v>0</v>
      </c>
      <c r="N160" s="8">
        <v>0.2545</v>
      </c>
      <c r="O160" s="7">
        <v>0.746</v>
      </c>
      <c r="P160" s="7">
        <v>1E-3</v>
      </c>
      <c r="Q160" s="7">
        <v>3.6999999999999998E-2</v>
      </c>
      <c r="R160" s="7">
        <v>6.0549999999999997</v>
      </c>
    </row>
    <row r="161" spans="2:18" x14ac:dyDescent="0.35">
      <c r="B161">
        <v>36</v>
      </c>
      <c r="C161">
        <v>3</v>
      </c>
      <c r="D161">
        <v>0</v>
      </c>
      <c r="J161" s="7">
        <v>36</v>
      </c>
      <c r="K161" s="7">
        <v>102</v>
      </c>
      <c r="L161" s="7">
        <v>3</v>
      </c>
      <c r="M161" s="7">
        <v>0</v>
      </c>
      <c r="N161" s="8">
        <v>0.27639999999999998</v>
      </c>
      <c r="O161" s="7">
        <v>0.72399999999999998</v>
      </c>
      <c r="P161" s="7">
        <v>1E-3</v>
      </c>
      <c r="Q161" s="7">
        <v>3.7999999999999999E-2</v>
      </c>
      <c r="R161" s="7">
        <v>6.8449999999999998</v>
      </c>
    </row>
    <row r="162" spans="2:18" x14ac:dyDescent="0.35">
      <c r="B162">
        <v>39</v>
      </c>
      <c r="C162">
        <v>6</v>
      </c>
      <c r="D162">
        <v>0</v>
      </c>
      <c r="J162" s="7">
        <v>39</v>
      </c>
      <c r="K162" s="7">
        <v>99</v>
      </c>
      <c r="L162" s="7">
        <v>6</v>
      </c>
      <c r="M162" s="7">
        <v>0</v>
      </c>
      <c r="N162" s="8">
        <v>0.32029999999999997</v>
      </c>
      <c r="O162" s="7">
        <v>0.68</v>
      </c>
      <c r="P162" s="7">
        <v>2E-3</v>
      </c>
      <c r="Q162" s="7">
        <v>0.04</v>
      </c>
      <c r="R162" s="7">
        <v>8.5549999999999997</v>
      </c>
    </row>
    <row r="163" spans="2:18" x14ac:dyDescent="0.35">
      <c r="B163">
        <v>42</v>
      </c>
      <c r="C163">
        <v>4</v>
      </c>
      <c r="D163">
        <v>0</v>
      </c>
      <c r="J163" s="7">
        <v>42</v>
      </c>
      <c r="K163" s="7">
        <v>93</v>
      </c>
      <c r="L163" s="7">
        <v>4</v>
      </c>
      <c r="M163" s="7">
        <v>0</v>
      </c>
      <c r="N163" s="8">
        <v>0.34949999999999998</v>
      </c>
      <c r="O163" s="7">
        <v>0.65</v>
      </c>
      <c r="P163" s="7">
        <v>2E-3</v>
      </c>
      <c r="Q163" s="7">
        <v>4.1000000000000002E-2</v>
      </c>
      <c r="R163" s="7">
        <v>9.7829999999999995</v>
      </c>
    </row>
    <row r="164" spans="2:18" x14ac:dyDescent="0.35">
      <c r="B164">
        <v>45</v>
      </c>
      <c r="C164">
        <v>11</v>
      </c>
      <c r="D164">
        <v>0</v>
      </c>
      <c r="J164" s="7">
        <v>45</v>
      </c>
      <c r="K164" s="7">
        <v>89</v>
      </c>
      <c r="L164" s="7">
        <v>11</v>
      </c>
      <c r="M164" s="7">
        <v>0</v>
      </c>
      <c r="N164" s="8">
        <v>0.4299</v>
      </c>
      <c r="O164" s="7">
        <v>0.56999999999999995</v>
      </c>
      <c r="P164" s="7">
        <v>2E-3</v>
      </c>
      <c r="Q164" s="7">
        <v>4.2000000000000003E-2</v>
      </c>
      <c r="R164" s="7">
        <v>13.401</v>
      </c>
    </row>
    <row r="165" spans="2:18" x14ac:dyDescent="0.35">
      <c r="B165">
        <v>48</v>
      </c>
      <c r="C165">
        <v>9</v>
      </c>
      <c r="D165">
        <v>0</v>
      </c>
      <c r="J165" s="7">
        <v>48</v>
      </c>
      <c r="K165" s="7">
        <v>78</v>
      </c>
      <c r="L165" s="7">
        <v>9</v>
      </c>
      <c r="M165" s="7">
        <v>0</v>
      </c>
      <c r="N165" s="8">
        <v>0.49569999999999997</v>
      </c>
      <c r="O165" s="7">
        <v>0.504</v>
      </c>
      <c r="P165" s="7">
        <v>2E-3</v>
      </c>
      <c r="Q165" s="7">
        <v>4.2999999999999997E-2</v>
      </c>
      <c r="R165" s="7">
        <v>16.558</v>
      </c>
    </row>
    <row r="166" spans="2:18" x14ac:dyDescent="0.35">
      <c r="B166">
        <v>51</v>
      </c>
      <c r="C166">
        <v>9</v>
      </c>
      <c r="D166">
        <v>0</v>
      </c>
      <c r="J166" s="7">
        <v>51</v>
      </c>
      <c r="K166" s="7">
        <v>69</v>
      </c>
      <c r="L166" s="7">
        <v>9</v>
      </c>
      <c r="M166" s="7">
        <v>0</v>
      </c>
      <c r="N166" s="8">
        <v>0.5615</v>
      </c>
      <c r="O166" s="7">
        <v>0.439</v>
      </c>
      <c r="P166" s="7">
        <v>2E-3</v>
      </c>
      <c r="Q166" s="7">
        <v>4.2000000000000003E-2</v>
      </c>
      <c r="R166" s="7">
        <v>19.913</v>
      </c>
    </row>
    <row r="167" spans="2:18" x14ac:dyDescent="0.35">
      <c r="B167">
        <v>54</v>
      </c>
      <c r="C167">
        <v>6</v>
      </c>
      <c r="D167">
        <v>0</v>
      </c>
      <c r="J167" s="7">
        <v>54</v>
      </c>
      <c r="K167" s="7">
        <v>60</v>
      </c>
      <c r="L167" s="7">
        <v>6</v>
      </c>
      <c r="M167" s="7">
        <v>0</v>
      </c>
      <c r="N167" s="8">
        <v>0.60529999999999995</v>
      </c>
      <c r="O167" s="7">
        <v>0.39500000000000002</v>
      </c>
      <c r="P167" s="7">
        <v>2E-3</v>
      </c>
      <c r="Q167" s="7">
        <v>4.2000000000000003E-2</v>
      </c>
      <c r="R167" s="7">
        <v>22.280999999999999</v>
      </c>
    </row>
    <row r="168" spans="2:18" x14ac:dyDescent="0.35">
      <c r="B168">
        <v>57</v>
      </c>
      <c r="C168">
        <v>14</v>
      </c>
      <c r="D168">
        <v>0</v>
      </c>
      <c r="J168" s="7">
        <v>57</v>
      </c>
      <c r="K168" s="7">
        <v>54</v>
      </c>
      <c r="L168" s="7">
        <v>14</v>
      </c>
      <c r="M168" s="7">
        <v>0</v>
      </c>
      <c r="N168" s="8">
        <v>0.70760000000000001</v>
      </c>
      <c r="O168" s="7">
        <v>0.29199999999999998</v>
      </c>
      <c r="P168" s="7">
        <v>2E-3</v>
      </c>
      <c r="Q168" s="7">
        <v>3.9E-2</v>
      </c>
      <c r="R168" s="7">
        <v>28.114000000000001</v>
      </c>
    </row>
    <row r="169" spans="2:18" x14ac:dyDescent="0.35">
      <c r="B169">
        <v>60</v>
      </c>
      <c r="C169">
        <v>14</v>
      </c>
      <c r="D169">
        <v>0</v>
      </c>
      <c r="J169" s="7">
        <v>60</v>
      </c>
      <c r="K169" s="7">
        <v>40</v>
      </c>
      <c r="L169" s="7">
        <v>14</v>
      </c>
      <c r="M169" s="7">
        <v>0</v>
      </c>
      <c r="N169" s="8">
        <v>0.81</v>
      </c>
      <c r="O169" s="7">
        <v>0.19</v>
      </c>
      <c r="P169" s="7">
        <v>1E-3</v>
      </c>
      <c r="Q169" s="7">
        <v>3.4000000000000002E-2</v>
      </c>
      <c r="R169" s="7">
        <v>34.253</v>
      </c>
    </row>
    <row r="170" spans="2:18" x14ac:dyDescent="0.35">
      <c r="B170">
        <v>63</v>
      </c>
      <c r="C170">
        <v>10</v>
      </c>
      <c r="D170">
        <v>0</v>
      </c>
      <c r="J170" s="7">
        <v>63</v>
      </c>
      <c r="K170" s="7">
        <v>26</v>
      </c>
      <c r="L170" s="7">
        <v>10</v>
      </c>
      <c r="M170" s="7">
        <v>0</v>
      </c>
      <c r="N170" s="8">
        <v>0.8831</v>
      </c>
      <c r="O170" s="7">
        <v>0.11700000000000001</v>
      </c>
      <c r="P170" s="7">
        <v>1E-3</v>
      </c>
      <c r="Q170" s="7">
        <v>2.7E-2</v>
      </c>
      <c r="R170" s="7">
        <v>38.857999999999997</v>
      </c>
    </row>
    <row r="171" spans="2:18" x14ac:dyDescent="0.35">
      <c r="B171">
        <v>66</v>
      </c>
      <c r="C171">
        <v>7</v>
      </c>
      <c r="D171">
        <v>0</v>
      </c>
      <c r="J171" s="7">
        <v>66</v>
      </c>
      <c r="K171" s="7">
        <v>16</v>
      </c>
      <c r="L171" s="7">
        <v>7</v>
      </c>
      <c r="M171" s="7">
        <v>0</v>
      </c>
      <c r="N171" s="8">
        <v>0.93420000000000003</v>
      </c>
      <c r="O171" s="7">
        <v>6.6000000000000003E-2</v>
      </c>
      <c r="P171" s="7">
        <v>0</v>
      </c>
      <c r="Q171" s="7">
        <v>2.1000000000000001E-2</v>
      </c>
      <c r="R171" s="7">
        <v>42.234999999999999</v>
      </c>
    </row>
    <row r="172" spans="2:18" x14ac:dyDescent="0.35">
      <c r="B172">
        <v>69</v>
      </c>
      <c r="C172">
        <v>4</v>
      </c>
      <c r="D172">
        <v>0</v>
      </c>
      <c r="J172" s="7">
        <v>69</v>
      </c>
      <c r="K172" s="7">
        <v>9</v>
      </c>
      <c r="L172" s="7">
        <v>4</v>
      </c>
      <c r="M172" s="7">
        <v>0</v>
      </c>
      <c r="N172" s="8">
        <v>0.96350000000000002</v>
      </c>
      <c r="O172" s="7">
        <v>3.6999999999999998E-2</v>
      </c>
      <c r="P172" s="7">
        <v>0</v>
      </c>
      <c r="Q172" s="7">
        <v>1.6E-2</v>
      </c>
      <c r="R172" s="7">
        <v>44.252000000000002</v>
      </c>
    </row>
    <row r="173" spans="2:18" x14ac:dyDescent="0.35">
      <c r="B173">
        <v>72</v>
      </c>
      <c r="C173">
        <v>2</v>
      </c>
      <c r="D173">
        <v>0</v>
      </c>
      <c r="J173" s="7">
        <v>72</v>
      </c>
      <c r="K173" s="7">
        <v>5</v>
      </c>
      <c r="L173" s="7">
        <v>2</v>
      </c>
      <c r="M173" s="7">
        <v>0</v>
      </c>
      <c r="N173" s="8">
        <v>0.97809999999999997</v>
      </c>
      <c r="O173" s="7">
        <v>2.1999999999999999E-2</v>
      </c>
      <c r="P173" s="7">
        <v>0</v>
      </c>
      <c r="Q173" s="7">
        <v>1.2999999999999999E-2</v>
      </c>
      <c r="R173" s="7">
        <v>45.305</v>
      </c>
    </row>
    <row r="174" spans="2:18" x14ac:dyDescent="0.35">
      <c r="B174">
        <v>75</v>
      </c>
      <c r="C174">
        <v>3</v>
      </c>
      <c r="D174">
        <v>0</v>
      </c>
      <c r="E174">
        <f>SUM(C147:D174)</f>
        <v>200</v>
      </c>
      <c r="J174" s="7">
        <v>75</v>
      </c>
      <c r="K174" s="7">
        <v>3</v>
      </c>
      <c r="L174" s="7">
        <v>3</v>
      </c>
      <c r="M174" s="7">
        <v>0</v>
      </c>
      <c r="N174" s="8">
        <v>1</v>
      </c>
      <c r="O174" s="7">
        <v>0</v>
      </c>
      <c r="P174" s="7">
        <v>0</v>
      </c>
      <c r="Q174" s="7">
        <v>0</v>
      </c>
      <c r="R174" s="7">
        <v>46.948999999999998</v>
      </c>
    </row>
    <row r="175" spans="2:18" x14ac:dyDescent="0.35">
      <c r="J175" s="7"/>
    </row>
    <row r="176" spans="2:18" x14ac:dyDescent="0.35">
      <c r="B176" t="s">
        <v>408</v>
      </c>
      <c r="I176" s="7"/>
      <c r="J176" s="7"/>
    </row>
    <row r="177" spans="2:18" ht="37.5" x14ac:dyDescent="0.35">
      <c r="B177" t="s">
        <v>391</v>
      </c>
      <c r="C177" t="s">
        <v>392</v>
      </c>
      <c r="D177" t="s">
        <v>393</v>
      </c>
      <c r="H177" s="7"/>
      <c r="I177" s="7"/>
      <c r="J177" s="7" t="s">
        <v>160</v>
      </c>
      <c r="K177" s="7" t="s">
        <v>161</v>
      </c>
      <c r="L177" s="7" t="s">
        <v>162</v>
      </c>
      <c r="M177" s="7" t="s">
        <v>163</v>
      </c>
      <c r="N177" s="7" t="s">
        <v>164</v>
      </c>
      <c r="O177" s="7" t="s">
        <v>165</v>
      </c>
      <c r="P177" s="7" t="s">
        <v>166</v>
      </c>
      <c r="Q177" s="7" t="s">
        <v>167</v>
      </c>
      <c r="R177" s="7" t="s">
        <v>168</v>
      </c>
    </row>
    <row r="178" spans="2:18" x14ac:dyDescent="0.35">
      <c r="B178">
        <v>0</v>
      </c>
      <c r="C178">
        <v>0</v>
      </c>
      <c r="D178">
        <v>0</v>
      </c>
      <c r="H178" s="7"/>
      <c r="I178" s="7"/>
      <c r="J178" s="7">
        <v>0</v>
      </c>
      <c r="K178" s="7">
        <v>200</v>
      </c>
      <c r="L178" s="7">
        <v>0</v>
      </c>
      <c r="M178" s="7">
        <v>0</v>
      </c>
      <c r="N178" s="8">
        <v>0</v>
      </c>
      <c r="O178" s="7">
        <v>1</v>
      </c>
      <c r="P178" s="7">
        <v>0</v>
      </c>
      <c r="Q178" s="7">
        <v>0</v>
      </c>
      <c r="R178" s="7">
        <v>0</v>
      </c>
    </row>
    <row r="179" spans="2:18" x14ac:dyDescent="0.35">
      <c r="B179">
        <v>2</v>
      </c>
      <c r="C179">
        <v>0</v>
      </c>
      <c r="D179">
        <v>2</v>
      </c>
      <c r="H179" s="7"/>
      <c r="I179" s="7"/>
      <c r="J179" s="7">
        <v>2</v>
      </c>
      <c r="K179" s="7">
        <v>200</v>
      </c>
      <c r="L179" s="7">
        <v>0</v>
      </c>
      <c r="M179" s="7">
        <v>2</v>
      </c>
      <c r="N179" s="8">
        <v>0</v>
      </c>
      <c r="O179" s="7">
        <v>1</v>
      </c>
      <c r="P179" s="7">
        <v>0</v>
      </c>
      <c r="Q179" s="7">
        <v>0</v>
      </c>
      <c r="R179" s="7">
        <v>0</v>
      </c>
    </row>
    <row r="180" spans="2:18" x14ac:dyDescent="0.35">
      <c r="B180">
        <v>4</v>
      </c>
      <c r="C180">
        <v>0</v>
      </c>
      <c r="D180">
        <v>8</v>
      </c>
      <c r="H180" s="7"/>
      <c r="I180" s="7"/>
      <c r="J180" s="7">
        <v>4</v>
      </c>
      <c r="K180" s="7">
        <v>198</v>
      </c>
      <c r="L180" s="7">
        <v>0</v>
      </c>
      <c r="M180" s="7">
        <v>8</v>
      </c>
      <c r="N180" s="8">
        <v>0</v>
      </c>
      <c r="O180" s="7">
        <v>1</v>
      </c>
      <c r="P180" s="7">
        <v>0</v>
      </c>
      <c r="Q180" s="7">
        <v>0</v>
      </c>
      <c r="R180" s="7">
        <v>0</v>
      </c>
    </row>
    <row r="181" spans="2:18" x14ac:dyDescent="0.35">
      <c r="B181">
        <v>6</v>
      </c>
      <c r="C181">
        <v>0</v>
      </c>
      <c r="D181">
        <v>12</v>
      </c>
      <c r="H181" s="7"/>
      <c r="I181" s="7"/>
      <c r="J181" s="7">
        <v>6</v>
      </c>
      <c r="K181" s="7">
        <v>190</v>
      </c>
      <c r="L181" s="7">
        <v>0</v>
      </c>
      <c r="M181" s="7">
        <v>12</v>
      </c>
      <c r="N181" s="8">
        <v>0</v>
      </c>
      <c r="O181" s="7">
        <v>1</v>
      </c>
      <c r="P181" s="7">
        <v>0</v>
      </c>
      <c r="Q181" s="7">
        <v>0</v>
      </c>
      <c r="R181" s="7">
        <v>0</v>
      </c>
    </row>
    <row r="182" spans="2:18" x14ac:dyDescent="0.35">
      <c r="B182">
        <v>8</v>
      </c>
      <c r="C182">
        <v>0</v>
      </c>
      <c r="D182">
        <v>10</v>
      </c>
      <c r="H182" s="7"/>
      <c r="I182" s="7"/>
      <c r="J182" s="7">
        <v>8</v>
      </c>
      <c r="K182" s="7">
        <v>178</v>
      </c>
      <c r="L182" s="7">
        <v>0</v>
      </c>
      <c r="M182" s="7">
        <v>10</v>
      </c>
      <c r="N182" s="8">
        <v>0</v>
      </c>
      <c r="O182" s="7">
        <v>1</v>
      </c>
      <c r="P182" s="7">
        <v>0</v>
      </c>
      <c r="Q182" s="7">
        <v>0</v>
      </c>
      <c r="R182" s="7">
        <v>0</v>
      </c>
    </row>
    <row r="183" spans="2:18" x14ac:dyDescent="0.35">
      <c r="B183">
        <v>10</v>
      </c>
      <c r="C183">
        <v>1</v>
      </c>
      <c r="D183">
        <v>8</v>
      </c>
      <c r="H183" s="7"/>
      <c r="I183" s="7"/>
      <c r="J183" s="7">
        <v>10</v>
      </c>
      <c r="K183" s="7">
        <v>168</v>
      </c>
      <c r="L183" s="7">
        <v>1</v>
      </c>
      <c r="M183" s="7">
        <v>8</v>
      </c>
      <c r="N183" s="8">
        <v>6.0000000000000001E-3</v>
      </c>
      <c r="O183" s="7">
        <v>0.99399999999999999</v>
      </c>
      <c r="P183" s="7">
        <v>0</v>
      </c>
      <c r="Q183" s="7">
        <v>6.0000000000000001E-3</v>
      </c>
      <c r="R183" s="7">
        <v>0.06</v>
      </c>
    </row>
    <row r="184" spans="2:18" x14ac:dyDescent="0.35">
      <c r="B184">
        <v>12</v>
      </c>
      <c r="C184">
        <v>1</v>
      </c>
      <c r="D184">
        <v>6</v>
      </c>
      <c r="H184" s="7"/>
      <c r="I184" s="7"/>
      <c r="J184" s="7">
        <v>12</v>
      </c>
      <c r="K184" s="7">
        <v>159</v>
      </c>
      <c r="L184" s="7">
        <v>1</v>
      </c>
      <c r="M184" s="7">
        <v>6</v>
      </c>
      <c r="N184" s="8">
        <v>1.2200000000000001E-2</v>
      </c>
      <c r="O184" s="7">
        <v>0.98799999999999999</v>
      </c>
      <c r="P184" s="7">
        <v>0</v>
      </c>
      <c r="Q184" s="7">
        <v>8.9999999999999993E-3</v>
      </c>
      <c r="R184" s="7">
        <v>0.13500000000000001</v>
      </c>
    </row>
    <row r="185" spans="2:18" x14ac:dyDescent="0.35">
      <c r="B185">
        <v>15</v>
      </c>
      <c r="C185">
        <v>12</v>
      </c>
      <c r="D185">
        <v>5</v>
      </c>
      <c r="H185" s="7"/>
      <c r="I185" s="7"/>
      <c r="J185" s="7">
        <v>15</v>
      </c>
      <c r="K185" s="7">
        <v>152</v>
      </c>
      <c r="L185" s="7">
        <v>12</v>
      </c>
      <c r="M185" s="7">
        <v>5</v>
      </c>
      <c r="N185" s="8">
        <v>9.0200000000000002E-2</v>
      </c>
      <c r="O185" s="7">
        <v>0.91</v>
      </c>
      <c r="P185" s="7">
        <v>1E-3</v>
      </c>
      <c r="Q185" s="7">
        <v>2.3E-2</v>
      </c>
      <c r="R185" s="7">
        <v>1.304</v>
      </c>
    </row>
    <row r="186" spans="2:18" x14ac:dyDescent="0.35">
      <c r="B186">
        <v>18</v>
      </c>
      <c r="C186">
        <v>8</v>
      </c>
      <c r="D186">
        <v>6</v>
      </c>
      <c r="I186" s="7"/>
      <c r="J186" s="7">
        <v>18</v>
      </c>
      <c r="K186" s="7">
        <v>135</v>
      </c>
      <c r="L186" s="7">
        <v>8</v>
      </c>
      <c r="M186" s="7">
        <v>6</v>
      </c>
      <c r="N186" s="8">
        <v>0.14410000000000001</v>
      </c>
      <c r="O186" s="7">
        <v>0.85599999999999998</v>
      </c>
      <c r="P186" s="7">
        <v>1E-3</v>
      </c>
      <c r="Q186" s="7">
        <v>2.8000000000000001E-2</v>
      </c>
      <c r="R186" s="7">
        <v>2.2749999999999999</v>
      </c>
    </row>
    <row r="187" spans="2:18" x14ac:dyDescent="0.35">
      <c r="B187">
        <v>21</v>
      </c>
      <c r="C187">
        <v>10</v>
      </c>
      <c r="D187">
        <v>2</v>
      </c>
      <c r="I187" s="7"/>
      <c r="J187" s="7">
        <v>21</v>
      </c>
      <c r="K187" s="7">
        <v>121</v>
      </c>
      <c r="L187" s="7">
        <v>10</v>
      </c>
      <c r="M187" s="7">
        <v>2</v>
      </c>
      <c r="N187" s="8">
        <v>0.21479999999999999</v>
      </c>
      <c r="O187" s="7">
        <v>0.78500000000000003</v>
      </c>
      <c r="P187" s="7">
        <v>1E-3</v>
      </c>
      <c r="Q187" s="7">
        <v>3.4000000000000002E-2</v>
      </c>
      <c r="R187" s="7">
        <v>3.76</v>
      </c>
    </row>
    <row r="188" spans="2:18" x14ac:dyDescent="0.35">
      <c r="B188">
        <v>24</v>
      </c>
      <c r="C188">
        <v>14</v>
      </c>
      <c r="D188">
        <v>0</v>
      </c>
      <c r="I188" s="7"/>
      <c r="J188" s="7">
        <v>24</v>
      </c>
      <c r="K188" s="7">
        <v>109</v>
      </c>
      <c r="L188" s="7">
        <v>14</v>
      </c>
      <c r="M188" s="7">
        <v>0</v>
      </c>
      <c r="N188" s="8">
        <v>0.31569999999999998</v>
      </c>
      <c r="O188" s="7">
        <v>0.68400000000000005</v>
      </c>
      <c r="P188" s="7">
        <v>1E-3</v>
      </c>
      <c r="Q188" s="7">
        <v>3.9E-2</v>
      </c>
      <c r="R188" s="7">
        <v>6.181</v>
      </c>
    </row>
    <row r="189" spans="2:18" x14ac:dyDescent="0.35">
      <c r="B189">
        <v>27</v>
      </c>
      <c r="C189">
        <v>24</v>
      </c>
      <c r="D189">
        <v>0</v>
      </c>
      <c r="J189" s="7">
        <v>27</v>
      </c>
      <c r="K189" s="7">
        <v>95</v>
      </c>
      <c r="L189" s="7">
        <v>24</v>
      </c>
      <c r="M189" s="7">
        <v>0</v>
      </c>
      <c r="N189" s="8">
        <v>0.48859999999999998</v>
      </c>
      <c r="O189" s="7">
        <v>0.51100000000000001</v>
      </c>
      <c r="P189" s="7">
        <v>2E-3</v>
      </c>
      <c r="Q189" s="7">
        <v>4.2000000000000003E-2</v>
      </c>
      <c r="R189" s="7">
        <v>10.848000000000001</v>
      </c>
    </row>
    <row r="190" spans="2:18" x14ac:dyDescent="0.35">
      <c r="B190">
        <v>30</v>
      </c>
      <c r="C190">
        <v>37</v>
      </c>
      <c r="D190">
        <v>0</v>
      </c>
      <c r="J190" s="7">
        <v>30</v>
      </c>
      <c r="K190" s="7">
        <v>71</v>
      </c>
      <c r="L190" s="7">
        <v>37</v>
      </c>
      <c r="M190" s="7">
        <v>0</v>
      </c>
      <c r="N190" s="8">
        <v>0.75509999999999999</v>
      </c>
      <c r="O190" s="7">
        <v>0.245</v>
      </c>
      <c r="P190" s="7">
        <v>1E-3</v>
      </c>
      <c r="Q190" s="7">
        <v>3.5999999999999997E-2</v>
      </c>
      <c r="R190" s="7">
        <v>18.844000000000001</v>
      </c>
    </row>
    <row r="191" spans="2:18" x14ac:dyDescent="0.35">
      <c r="B191">
        <v>33</v>
      </c>
      <c r="C191">
        <v>23</v>
      </c>
      <c r="D191">
        <v>1</v>
      </c>
      <c r="J191" s="7">
        <v>33</v>
      </c>
      <c r="K191" s="7">
        <v>34</v>
      </c>
      <c r="L191" s="7">
        <v>23</v>
      </c>
      <c r="M191" s="7">
        <v>1</v>
      </c>
      <c r="N191" s="8">
        <v>0.92079999999999995</v>
      </c>
      <c r="O191" s="7">
        <v>7.9000000000000001E-2</v>
      </c>
      <c r="P191" s="7">
        <v>1E-3</v>
      </c>
      <c r="Q191" s="7">
        <v>2.3E-2</v>
      </c>
      <c r="R191" s="7">
        <v>24.311</v>
      </c>
    </row>
    <row r="192" spans="2:18" x14ac:dyDescent="0.35">
      <c r="B192">
        <v>36</v>
      </c>
      <c r="C192">
        <v>7</v>
      </c>
      <c r="D192">
        <v>0</v>
      </c>
      <c r="I192" s="7"/>
      <c r="J192" s="7">
        <v>36</v>
      </c>
      <c r="K192" s="7">
        <v>10</v>
      </c>
      <c r="L192" s="7">
        <v>7</v>
      </c>
      <c r="M192" s="7">
        <v>0</v>
      </c>
      <c r="N192" s="8">
        <v>0.97619999999999996</v>
      </c>
      <c r="O192" s="7">
        <v>2.4E-2</v>
      </c>
      <c r="P192" s="7">
        <v>0</v>
      </c>
      <c r="Q192" s="7">
        <v>1.2999999999999999E-2</v>
      </c>
      <c r="R192" s="7">
        <v>26.308</v>
      </c>
    </row>
    <row r="193" spans="2:18" x14ac:dyDescent="0.35">
      <c r="B193">
        <v>39</v>
      </c>
      <c r="C193">
        <v>3</v>
      </c>
      <c r="D193">
        <v>0</v>
      </c>
      <c r="J193" s="7">
        <v>39</v>
      </c>
      <c r="K193" s="7">
        <v>3</v>
      </c>
      <c r="L193" s="7">
        <v>3</v>
      </c>
      <c r="M193" s="7">
        <v>0</v>
      </c>
      <c r="N193" s="8">
        <v>1</v>
      </c>
      <c r="O193" s="7">
        <v>0</v>
      </c>
      <c r="P193" s="7">
        <v>0</v>
      </c>
      <c r="Q193" s="7">
        <v>0</v>
      </c>
      <c r="R193" s="7">
        <v>27.234999999999999</v>
      </c>
    </row>
    <row r="194" spans="2:18" x14ac:dyDescent="0.35">
      <c r="E194">
        <f>SUM(C179:D193)</f>
        <v>200</v>
      </c>
      <c r="K194" s="7"/>
      <c r="L194" s="7"/>
      <c r="M194" s="8"/>
      <c r="N194" s="7"/>
      <c r="O194" s="7"/>
      <c r="P194" s="7"/>
      <c r="Q194" s="7"/>
    </row>
    <row r="195" spans="2:18" x14ac:dyDescent="0.35">
      <c r="I195" s="7"/>
      <c r="J195" s="7"/>
      <c r="K195" s="7"/>
      <c r="L195" s="7"/>
      <c r="M195" s="8"/>
      <c r="N195" s="7"/>
      <c r="O195" s="7"/>
      <c r="P195" s="7"/>
      <c r="Q195" s="7"/>
    </row>
    <row r="196" spans="2:18" x14ac:dyDescent="0.35">
      <c r="B196" t="s">
        <v>409</v>
      </c>
      <c r="I196" s="7"/>
      <c r="J196" s="7"/>
      <c r="K196" s="7"/>
      <c r="L196" s="7"/>
      <c r="M196" s="8"/>
      <c r="N196" s="7"/>
      <c r="O196" s="7"/>
      <c r="P196" s="7"/>
      <c r="Q196" s="7"/>
    </row>
    <row r="197" spans="2:18" ht="37.5" x14ac:dyDescent="0.35">
      <c r="B197" t="s">
        <v>391</v>
      </c>
      <c r="C197" t="s">
        <v>392</v>
      </c>
      <c r="D197" t="s">
        <v>393</v>
      </c>
      <c r="I197" s="7"/>
      <c r="J197" s="7" t="s">
        <v>160</v>
      </c>
      <c r="K197" s="7" t="s">
        <v>161</v>
      </c>
      <c r="L197" s="7" t="s">
        <v>162</v>
      </c>
      <c r="M197" s="7" t="s">
        <v>163</v>
      </c>
      <c r="N197" s="7" t="s">
        <v>164</v>
      </c>
      <c r="O197" s="7" t="s">
        <v>165</v>
      </c>
      <c r="P197" s="7" t="s">
        <v>166</v>
      </c>
      <c r="Q197" s="7" t="s">
        <v>167</v>
      </c>
      <c r="R197" s="7" t="s">
        <v>168</v>
      </c>
    </row>
    <row r="198" spans="2:18" x14ac:dyDescent="0.35">
      <c r="B198">
        <v>0</v>
      </c>
      <c r="C198">
        <v>0</v>
      </c>
      <c r="D198">
        <v>0</v>
      </c>
      <c r="I198" s="7"/>
      <c r="J198" s="7">
        <v>0</v>
      </c>
      <c r="K198" s="7">
        <v>160</v>
      </c>
      <c r="L198" s="7">
        <v>0</v>
      </c>
      <c r="M198" s="7">
        <v>0</v>
      </c>
      <c r="N198" s="8">
        <v>0</v>
      </c>
      <c r="O198" s="7">
        <v>1</v>
      </c>
      <c r="P198" s="7">
        <v>0</v>
      </c>
      <c r="Q198" s="7">
        <v>0</v>
      </c>
      <c r="R198" s="7">
        <v>0</v>
      </c>
    </row>
    <row r="199" spans="2:18" x14ac:dyDescent="0.35">
      <c r="B199">
        <v>2</v>
      </c>
      <c r="C199">
        <v>0</v>
      </c>
      <c r="D199">
        <v>1</v>
      </c>
      <c r="I199" s="7"/>
      <c r="J199" s="7">
        <v>2</v>
      </c>
      <c r="K199" s="7">
        <v>160</v>
      </c>
      <c r="L199" s="7">
        <v>0</v>
      </c>
      <c r="M199" s="7">
        <v>1</v>
      </c>
      <c r="N199" s="8">
        <v>0</v>
      </c>
      <c r="O199" s="7">
        <v>1</v>
      </c>
      <c r="P199" s="7">
        <v>0</v>
      </c>
      <c r="Q199" s="7">
        <v>0</v>
      </c>
      <c r="R199" s="7">
        <v>0</v>
      </c>
    </row>
    <row r="200" spans="2:18" x14ac:dyDescent="0.35">
      <c r="B200">
        <v>4</v>
      </c>
      <c r="C200">
        <v>0</v>
      </c>
      <c r="D200">
        <v>7</v>
      </c>
      <c r="I200" s="7"/>
      <c r="J200" s="7">
        <v>4</v>
      </c>
      <c r="K200" s="7">
        <v>159</v>
      </c>
      <c r="L200" s="7">
        <v>0</v>
      </c>
      <c r="M200" s="7">
        <v>7</v>
      </c>
      <c r="N200" s="8">
        <v>0</v>
      </c>
      <c r="O200" s="7">
        <v>1</v>
      </c>
      <c r="P200" s="7">
        <v>0</v>
      </c>
      <c r="Q200" s="7">
        <v>0</v>
      </c>
      <c r="R200" s="7">
        <v>0</v>
      </c>
    </row>
    <row r="201" spans="2:18" x14ac:dyDescent="0.35">
      <c r="B201">
        <v>6</v>
      </c>
      <c r="C201">
        <v>0</v>
      </c>
      <c r="D201">
        <v>0</v>
      </c>
      <c r="I201" s="7"/>
      <c r="J201" s="7">
        <v>6</v>
      </c>
      <c r="K201" s="7">
        <v>152</v>
      </c>
      <c r="L201" s="7">
        <v>0</v>
      </c>
      <c r="M201" s="7">
        <v>0</v>
      </c>
      <c r="N201" s="8">
        <v>0</v>
      </c>
      <c r="O201" s="7">
        <v>1</v>
      </c>
      <c r="P201" s="7">
        <v>0</v>
      </c>
      <c r="Q201" s="7">
        <v>0</v>
      </c>
      <c r="R201" s="7">
        <v>0</v>
      </c>
    </row>
    <row r="202" spans="2:18" x14ac:dyDescent="0.35">
      <c r="B202">
        <v>8</v>
      </c>
      <c r="C202">
        <v>0</v>
      </c>
      <c r="D202">
        <v>1</v>
      </c>
      <c r="I202" s="7"/>
      <c r="J202" s="7">
        <v>8</v>
      </c>
      <c r="K202" s="7">
        <v>152</v>
      </c>
      <c r="L202" s="7">
        <v>0</v>
      </c>
      <c r="M202" s="7">
        <v>1</v>
      </c>
      <c r="N202" s="8">
        <v>0</v>
      </c>
      <c r="O202" s="7">
        <v>1</v>
      </c>
      <c r="P202" s="7">
        <v>0</v>
      </c>
      <c r="Q202" s="7">
        <v>0</v>
      </c>
      <c r="R202" s="7">
        <v>0</v>
      </c>
    </row>
    <row r="203" spans="2:18" x14ac:dyDescent="0.35">
      <c r="B203">
        <v>10</v>
      </c>
      <c r="C203">
        <v>0</v>
      </c>
      <c r="D203">
        <v>1</v>
      </c>
      <c r="I203" s="7"/>
      <c r="J203" s="7">
        <v>10</v>
      </c>
      <c r="K203" s="7">
        <v>151</v>
      </c>
      <c r="L203" s="7">
        <v>0</v>
      </c>
      <c r="M203" s="7">
        <v>1</v>
      </c>
      <c r="N203" s="8">
        <v>0</v>
      </c>
      <c r="O203" s="7">
        <v>1</v>
      </c>
      <c r="P203" s="7">
        <v>0</v>
      </c>
      <c r="Q203" s="7">
        <v>0</v>
      </c>
      <c r="R203" s="7">
        <v>0</v>
      </c>
    </row>
    <row r="204" spans="2:18" x14ac:dyDescent="0.35">
      <c r="B204">
        <v>12</v>
      </c>
      <c r="C204">
        <v>2</v>
      </c>
      <c r="D204">
        <v>2</v>
      </c>
      <c r="I204" s="7"/>
      <c r="J204" s="7">
        <v>12</v>
      </c>
      <c r="K204" s="7">
        <v>150</v>
      </c>
      <c r="L204" s="7">
        <v>2</v>
      </c>
      <c r="M204" s="7">
        <v>2</v>
      </c>
      <c r="N204" s="8">
        <v>1.3299999999999999E-2</v>
      </c>
      <c r="O204" s="7">
        <v>0.98699999999999999</v>
      </c>
      <c r="P204" s="7">
        <v>0</v>
      </c>
      <c r="Q204" s="7">
        <v>8.9999999999999993E-3</v>
      </c>
      <c r="R204" s="7">
        <v>0.16</v>
      </c>
    </row>
    <row r="205" spans="2:18" x14ac:dyDescent="0.35">
      <c r="B205">
        <v>15</v>
      </c>
      <c r="C205">
        <v>11</v>
      </c>
      <c r="D205">
        <v>0</v>
      </c>
      <c r="I205" s="7"/>
      <c r="J205" s="7">
        <v>15</v>
      </c>
      <c r="K205" s="7">
        <v>146</v>
      </c>
      <c r="L205" s="7">
        <v>11</v>
      </c>
      <c r="M205" s="7">
        <v>0</v>
      </c>
      <c r="N205" s="8">
        <v>8.77E-2</v>
      </c>
      <c r="O205" s="7">
        <v>0.91200000000000003</v>
      </c>
      <c r="P205" s="7">
        <v>1E-3</v>
      </c>
      <c r="Q205" s="7">
        <v>2.3E-2</v>
      </c>
      <c r="R205" s="7">
        <v>1.2749999999999999</v>
      </c>
    </row>
    <row r="206" spans="2:18" x14ac:dyDescent="0.35">
      <c r="B206">
        <v>18</v>
      </c>
      <c r="C206">
        <v>8</v>
      </c>
      <c r="D206">
        <v>0</v>
      </c>
      <c r="I206" s="7"/>
      <c r="J206" s="7">
        <v>18</v>
      </c>
      <c r="K206" s="7">
        <v>135</v>
      </c>
      <c r="L206" s="7">
        <v>8</v>
      </c>
      <c r="M206" s="7">
        <v>0</v>
      </c>
      <c r="N206" s="8">
        <v>0.14169999999999999</v>
      </c>
      <c r="O206" s="7">
        <v>0.85799999999999998</v>
      </c>
      <c r="P206" s="7">
        <v>1E-3</v>
      </c>
      <c r="Q206" s="7">
        <v>2.9000000000000001E-2</v>
      </c>
      <c r="R206" s="7">
        <v>2.2480000000000002</v>
      </c>
    </row>
    <row r="207" spans="2:18" x14ac:dyDescent="0.35">
      <c r="B207">
        <v>21</v>
      </c>
      <c r="C207">
        <v>10</v>
      </c>
      <c r="D207">
        <v>1</v>
      </c>
      <c r="I207" s="7"/>
      <c r="J207" s="7">
        <v>21</v>
      </c>
      <c r="K207" s="7">
        <v>127</v>
      </c>
      <c r="L207" s="7">
        <v>10</v>
      </c>
      <c r="M207" s="7">
        <v>1</v>
      </c>
      <c r="N207" s="8">
        <v>0.20930000000000001</v>
      </c>
      <c r="O207" s="7">
        <v>0.79100000000000004</v>
      </c>
      <c r="P207" s="7">
        <v>1E-3</v>
      </c>
      <c r="Q207" s="7">
        <v>3.3000000000000002E-2</v>
      </c>
      <c r="R207" s="7">
        <v>3.6669999999999998</v>
      </c>
    </row>
    <row r="208" spans="2:18" x14ac:dyDescent="0.35">
      <c r="B208">
        <v>24</v>
      </c>
      <c r="C208">
        <v>17</v>
      </c>
      <c r="D208">
        <v>1</v>
      </c>
      <c r="I208" s="7"/>
      <c r="J208" s="7">
        <v>24</v>
      </c>
      <c r="K208" s="7">
        <v>116</v>
      </c>
      <c r="L208" s="7">
        <v>17</v>
      </c>
      <c r="M208" s="7">
        <v>1</v>
      </c>
      <c r="N208" s="8">
        <v>0.32519999999999999</v>
      </c>
      <c r="O208" s="7">
        <v>0.67500000000000004</v>
      </c>
      <c r="P208" s="7">
        <v>1E-3</v>
      </c>
      <c r="Q208" s="7">
        <v>3.9E-2</v>
      </c>
      <c r="R208" s="7">
        <v>6.4480000000000004</v>
      </c>
    </row>
    <row r="209" spans="2:18" x14ac:dyDescent="0.35">
      <c r="B209">
        <v>27</v>
      </c>
      <c r="C209">
        <v>27</v>
      </c>
      <c r="D209">
        <v>1</v>
      </c>
      <c r="J209" s="7">
        <v>27</v>
      </c>
      <c r="K209" s="7">
        <v>98</v>
      </c>
      <c r="L209" s="7">
        <v>27</v>
      </c>
      <c r="M209" s="7">
        <v>1</v>
      </c>
      <c r="N209" s="8">
        <v>0.5111</v>
      </c>
      <c r="O209" s="7">
        <v>0.48899999999999999</v>
      </c>
      <c r="P209" s="7">
        <v>2E-3</v>
      </c>
      <c r="Q209" s="7">
        <v>4.1000000000000002E-2</v>
      </c>
      <c r="R209" s="7">
        <v>11.468</v>
      </c>
    </row>
    <row r="210" spans="2:18" x14ac:dyDescent="0.35">
      <c r="B210">
        <v>30</v>
      </c>
      <c r="C210">
        <v>37</v>
      </c>
      <c r="D210">
        <v>0</v>
      </c>
      <c r="J210" s="7">
        <v>30</v>
      </c>
      <c r="K210" s="7">
        <v>70</v>
      </c>
      <c r="L210" s="7">
        <v>37</v>
      </c>
      <c r="M210" s="7">
        <v>0</v>
      </c>
      <c r="N210" s="8">
        <v>0.76949999999999996</v>
      </c>
      <c r="O210" s="7">
        <v>0.23</v>
      </c>
      <c r="P210" s="7">
        <v>1E-3</v>
      </c>
      <c r="Q210" s="7">
        <v>3.5000000000000003E-2</v>
      </c>
      <c r="R210" s="7">
        <v>19.221</v>
      </c>
    </row>
    <row r="211" spans="2:18" x14ac:dyDescent="0.35">
      <c r="B211">
        <v>33</v>
      </c>
      <c r="C211">
        <v>21</v>
      </c>
      <c r="D211">
        <v>0</v>
      </c>
      <c r="J211" s="7">
        <v>33</v>
      </c>
      <c r="K211" s="7">
        <v>33</v>
      </c>
      <c r="L211" s="7">
        <v>21</v>
      </c>
      <c r="M211" s="7">
        <v>0</v>
      </c>
      <c r="N211" s="8">
        <v>0.91620000000000001</v>
      </c>
      <c r="O211" s="7">
        <v>8.4000000000000005E-2</v>
      </c>
      <c r="P211" s="7">
        <v>1E-3</v>
      </c>
      <c r="Q211" s="7">
        <v>2.3E-2</v>
      </c>
      <c r="R211" s="7">
        <v>24.061</v>
      </c>
    </row>
    <row r="212" spans="2:18" x14ac:dyDescent="0.35">
      <c r="B212">
        <v>36</v>
      </c>
      <c r="C212">
        <v>6</v>
      </c>
      <c r="D212">
        <v>0</v>
      </c>
      <c r="J212" s="7">
        <v>36</v>
      </c>
      <c r="K212" s="7">
        <v>12</v>
      </c>
      <c r="L212" s="7">
        <v>6</v>
      </c>
      <c r="M212" s="7">
        <v>0</v>
      </c>
      <c r="N212" s="8">
        <v>0.95809999999999995</v>
      </c>
      <c r="O212" s="7">
        <v>4.2000000000000003E-2</v>
      </c>
      <c r="P212" s="7">
        <v>0</v>
      </c>
      <c r="Q212" s="7">
        <v>1.7000000000000001E-2</v>
      </c>
      <c r="R212" s="7">
        <v>25.568999999999999</v>
      </c>
    </row>
    <row r="213" spans="2:18" x14ac:dyDescent="0.35">
      <c r="B213">
        <v>39</v>
      </c>
      <c r="C213">
        <v>4</v>
      </c>
      <c r="D213">
        <v>0</v>
      </c>
      <c r="J213" s="7">
        <v>39</v>
      </c>
      <c r="K213" s="7">
        <v>6</v>
      </c>
      <c r="L213" s="7">
        <v>4</v>
      </c>
      <c r="M213" s="7">
        <v>0</v>
      </c>
      <c r="N213" s="8">
        <v>0.98599999999999999</v>
      </c>
      <c r="O213" s="7">
        <v>1.4E-2</v>
      </c>
      <c r="P213" s="7">
        <v>0</v>
      </c>
      <c r="Q213" s="7">
        <v>0.01</v>
      </c>
      <c r="R213" s="7">
        <v>26.658999999999999</v>
      </c>
    </row>
    <row r="214" spans="2:18" x14ac:dyDescent="0.35">
      <c r="B214">
        <v>42</v>
      </c>
      <c r="C214">
        <v>1</v>
      </c>
      <c r="D214">
        <v>0</v>
      </c>
      <c r="J214" s="7">
        <v>42</v>
      </c>
      <c r="K214" s="7">
        <v>2</v>
      </c>
      <c r="L214" s="7">
        <v>1</v>
      </c>
      <c r="M214" s="7">
        <v>0</v>
      </c>
      <c r="N214" s="8">
        <v>0.99299999999999999</v>
      </c>
      <c r="O214" s="7">
        <v>7.0000000000000001E-3</v>
      </c>
      <c r="P214" s="7">
        <v>0</v>
      </c>
      <c r="Q214" s="7">
        <v>7.0000000000000001E-3</v>
      </c>
      <c r="R214" s="7">
        <v>26.952000000000002</v>
      </c>
    </row>
    <row r="215" spans="2:18" x14ac:dyDescent="0.35">
      <c r="B215">
        <v>45</v>
      </c>
      <c r="C215">
        <v>1</v>
      </c>
      <c r="D215">
        <v>0</v>
      </c>
      <c r="J215" s="7">
        <v>45</v>
      </c>
      <c r="K215" s="7">
        <v>1</v>
      </c>
      <c r="L215" s="7">
        <v>1</v>
      </c>
      <c r="M215" s="7">
        <v>0</v>
      </c>
      <c r="N215" s="8">
        <v>1</v>
      </c>
      <c r="O215" s="7">
        <v>0</v>
      </c>
      <c r="P215" s="7">
        <v>0</v>
      </c>
      <c r="Q215" s="7">
        <v>0</v>
      </c>
      <c r="R215" s="7">
        <v>27.265999999999998</v>
      </c>
    </row>
    <row r="216" spans="2:18" x14ac:dyDescent="0.35">
      <c r="E216">
        <f>SUM(C198:D215)</f>
        <v>160</v>
      </c>
    </row>
  </sheetData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55" zoomScaleNormal="55" workbookViewId="0">
      <selection activeCell="T18" sqref="T18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E24" sqref="E24"/>
    </sheetView>
  </sheetViews>
  <sheetFormatPr defaultRowHeight="14.5" x14ac:dyDescent="0.35"/>
  <sheetData>
    <row r="1" spans="1:11" x14ac:dyDescent="0.35">
      <c r="A1" s="6" t="s">
        <v>155</v>
      </c>
    </row>
    <row r="2" spans="1:11" x14ac:dyDescent="0.35">
      <c r="D2" s="6" t="s">
        <v>145</v>
      </c>
      <c r="G2" s="6" t="s">
        <v>146</v>
      </c>
      <c r="I2" s="6" t="s">
        <v>147</v>
      </c>
      <c r="K2" s="6" t="s">
        <v>255</v>
      </c>
    </row>
    <row r="3" spans="1:11" x14ac:dyDescent="0.35">
      <c r="A3" t="s">
        <v>190</v>
      </c>
      <c r="C3">
        <v>1</v>
      </c>
      <c r="D3">
        <v>31764.654999999999</v>
      </c>
      <c r="F3">
        <v>1</v>
      </c>
      <c r="G3">
        <v>36001.688000000002</v>
      </c>
      <c r="I3">
        <f>G3/D3</f>
        <v>1.1333882895942047</v>
      </c>
      <c r="K3">
        <f>I3/I3*1</f>
        <v>1</v>
      </c>
    </row>
    <row r="4" spans="1:11" x14ac:dyDescent="0.35">
      <c r="A4" t="s">
        <v>187</v>
      </c>
      <c r="C4">
        <v>2</v>
      </c>
      <c r="D4">
        <v>33523.290999999997</v>
      </c>
      <c r="F4">
        <v>2</v>
      </c>
      <c r="G4">
        <v>43791.194000000003</v>
      </c>
      <c r="I4">
        <f t="shared" ref="I4:I5" si="0">G4/D4</f>
        <v>1.3062916167747376</v>
      </c>
      <c r="K4">
        <f>I4/I3*1</f>
        <v>1.1525543617910847</v>
      </c>
    </row>
    <row r="5" spans="1:11" x14ac:dyDescent="0.35">
      <c r="A5" t="s">
        <v>188</v>
      </c>
      <c r="C5">
        <v>3</v>
      </c>
      <c r="D5">
        <v>26932.048999999999</v>
      </c>
      <c r="F5">
        <v>3</v>
      </c>
      <c r="G5">
        <v>36296.152999999998</v>
      </c>
      <c r="I5">
        <f t="shared" si="0"/>
        <v>1.3476937087111345</v>
      </c>
      <c r="K5">
        <f>I5/I3*1</f>
        <v>1.1890838480373387</v>
      </c>
    </row>
    <row r="13" spans="1:11" x14ac:dyDescent="0.35">
      <c r="A13" s="6" t="s">
        <v>158</v>
      </c>
    </row>
    <row r="14" spans="1:11" x14ac:dyDescent="0.35">
      <c r="D14" s="6" t="s">
        <v>145</v>
      </c>
      <c r="G14" s="6" t="s">
        <v>146</v>
      </c>
      <c r="I14" s="6" t="s">
        <v>147</v>
      </c>
      <c r="K14" s="6" t="s">
        <v>255</v>
      </c>
    </row>
    <row r="15" spans="1:11" x14ac:dyDescent="0.35">
      <c r="A15" t="s">
        <v>190</v>
      </c>
      <c r="C15">
        <v>1</v>
      </c>
      <c r="D15">
        <v>25926.756000000001</v>
      </c>
      <c r="F15">
        <v>1</v>
      </c>
      <c r="G15">
        <v>36401.688000000002</v>
      </c>
      <c r="I15">
        <f>G15/D15</f>
        <v>1.4040201558575243</v>
      </c>
      <c r="K15">
        <f>I15/I15*1</f>
        <v>1</v>
      </c>
    </row>
    <row r="16" spans="1:11" x14ac:dyDescent="0.35">
      <c r="A16" t="s">
        <v>187</v>
      </c>
      <c r="C16">
        <v>2</v>
      </c>
      <c r="D16">
        <v>26939.705999999998</v>
      </c>
      <c r="F16">
        <v>2</v>
      </c>
      <c r="G16">
        <v>40615.446000000004</v>
      </c>
      <c r="I16">
        <f t="shared" ref="I16:I17" si="1">G16/D16</f>
        <v>1.5076425110207219</v>
      </c>
      <c r="K16">
        <f>I16/I15*1</f>
        <v>1.0738040367375701</v>
      </c>
    </row>
    <row r="17" spans="1:11" x14ac:dyDescent="0.35">
      <c r="A17" t="s">
        <v>188</v>
      </c>
      <c r="C17">
        <v>3</v>
      </c>
      <c r="D17">
        <v>23106.856</v>
      </c>
      <c r="F17">
        <v>3</v>
      </c>
      <c r="G17">
        <v>30353.545999999998</v>
      </c>
      <c r="I17">
        <f t="shared" si="1"/>
        <v>1.3136164435352</v>
      </c>
      <c r="K17">
        <f>I17/I15*1</f>
        <v>0.93561081588098072</v>
      </c>
    </row>
    <row r="25" spans="1:11" x14ac:dyDescent="0.35">
      <c r="A25" s="6" t="s">
        <v>159</v>
      </c>
    </row>
    <row r="26" spans="1:11" x14ac:dyDescent="0.35">
      <c r="D26" s="6" t="s">
        <v>145</v>
      </c>
      <c r="G26" s="6" t="s">
        <v>146</v>
      </c>
      <c r="I26" s="6" t="s">
        <v>147</v>
      </c>
      <c r="K26" s="6" t="s">
        <v>255</v>
      </c>
    </row>
    <row r="27" spans="1:11" x14ac:dyDescent="0.35">
      <c r="A27" t="s">
        <v>190</v>
      </c>
      <c r="C27">
        <v>1</v>
      </c>
      <c r="D27">
        <v>27310.342000000001</v>
      </c>
      <c r="F27">
        <v>1</v>
      </c>
      <c r="G27">
        <v>40371.415999999997</v>
      </c>
      <c r="I27">
        <f>G27/D27</f>
        <v>1.4782464459800613</v>
      </c>
      <c r="K27">
        <f>I27/I27*1</f>
        <v>1</v>
      </c>
    </row>
    <row r="28" spans="1:11" x14ac:dyDescent="0.35">
      <c r="A28" t="s">
        <v>187</v>
      </c>
      <c r="C28">
        <v>2</v>
      </c>
      <c r="D28">
        <v>28798.342000000001</v>
      </c>
      <c r="F28">
        <v>2</v>
      </c>
      <c r="G28">
        <v>46634.921999999999</v>
      </c>
      <c r="I28">
        <f t="shared" ref="I28" si="2">G28/D28</f>
        <v>1.6193613507333164</v>
      </c>
      <c r="K28">
        <f>I28/I27*1</f>
        <v>1.0954610140528345</v>
      </c>
    </row>
    <row r="29" spans="1:11" x14ac:dyDescent="0.35">
      <c r="A29" t="s">
        <v>188</v>
      </c>
      <c r="C29">
        <v>3</v>
      </c>
      <c r="D29">
        <v>27894.370999999999</v>
      </c>
      <c r="F29">
        <v>3</v>
      </c>
      <c r="G29">
        <v>42003.394999999997</v>
      </c>
      <c r="I29">
        <f>G29/D29</f>
        <v>1.5058018336387653</v>
      </c>
      <c r="K29">
        <f>I29/I28*1</f>
        <v>0.92987388698444207</v>
      </c>
    </row>
  </sheetData>
  <pageMargins left="0.7" right="0.7" top="0.75" bottom="0.75" header="0.3" footer="0.3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40" zoomScaleNormal="40" workbookViewId="0">
      <selection activeCell="AG20" sqref="AG20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workbookViewId="0">
      <selection activeCell="Q8" sqref="Q8"/>
    </sheetView>
  </sheetViews>
  <sheetFormatPr defaultRowHeight="14.5" x14ac:dyDescent="0.35"/>
  <sheetData>
    <row r="1" spans="1:13" x14ac:dyDescent="0.35">
      <c r="A1" s="6" t="s">
        <v>155</v>
      </c>
    </row>
    <row r="2" spans="1:13" x14ac:dyDescent="0.35">
      <c r="H2" s="6" t="s">
        <v>145</v>
      </c>
      <c r="K2" s="6" t="s">
        <v>146</v>
      </c>
      <c r="M2" s="6" t="s">
        <v>147</v>
      </c>
    </row>
    <row r="3" spans="1:13" x14ac:dyDescent="0.35">
      <c r="A3" t="s">
        <v>190</v>
      </c>
      <c r="C3" t="s">
        <v>410</v>
      </c>
      <c r="G3">
        <v>1</v>
      </c>
      <c r="H3">
        <v>23763.078000000001</v>
      </c>
      <c r="J3">
        <v>1</v>
      </c>
      <c r="K3">
        <v>29871.697</v>
      </c>
      <c r="M3">
        <f>K3/H3</f>
        <v>1.2570634578567641</v>
      </c>
    </row>
    <row r="4" spans="1:13" x14ac:dyDescent="0.35">
      <c r="C4" t="s">
        <v>411</v>
      </c>
      <c r="G4">
        <v>2</v>
      </c>
      <c r="H4">
        <v>20766.179</v>
      </c>
      <c r="J4">
        <v>2</v>
      </c>
      <c r="K4">
        <v>43385.415999999997</v>
      </c>
      <c r="M4">
        <f>K4/H4</f>
        <v>2.0892344229528215</v>
      </c>
    </row>
    <row r="5" spans="1:13" x14ac:dyDescent="0.35">
      <c r="A5" t="s">
        <v>187</v>
      </c>
      <c r="C5" t="s">
        <v>410</v>
      </c>
      <c r="G5">
        <v>3</v>
      </c>
      <c r="H5">
        <v>21267.108</v>
      </c>
      <c r="J5">
        <v>3</v>
      </c>
      <c r="K5">
        <v>24740.484</v>
      </c>
      <c r="M5">
        <f t="shared" ref="M5:M8" si="0">K5/H5</f>
        <v>1.1633215009770017</v>
      </c>
    </row>
    <row r="6" spans="1:13" x14ac:dyDescent="0.35">
      <c r="C6" t="s">
        <v>411</v>
      </c>
      <c r="G6">
        <v>4</v>
      </c>
      <c r="H6">
        <v>20958.451000000001</v>
      </c>
      <c r="J6">
        <v>4</v>
      </c>
      <c r="K6">
        <v>39077.637999999999</v>
      </c>
      <c r="M6">
        <f t="shared" si="0"/>
        <v>1.8645289196229242</v>
      </c>
    </row>
    <row r="7" spans="1:13" x14ac:dyDescent="0.35">
      <c r="A7" t="s">
        <v>188</v>
      </c>
      <c r="C7" t="s">
        <v>410</v>
      </c>
      <c r="G7">
        <v>5</v>
      </c>
      <c r="H7">
        <v>28778.986000000001</v>
      </c>
      <c r="J7">
        <v>5</v>
      </c>
      <c r="K7">
        <v>23922.948</v>
      </c>
      <c r="M7">
        <f t="shared" si="0"/>
        <v>0.83126445108246694</v>
      </c>
    </row>
    <row r="8" spans="1:13" x14ac:dyDescent="0.35">
      <c r="C8" t="s">
        <v>411</v>
      </c>
      <c r="G8">
        <v>6</v>
      </c>
      <c r="H8">
        <v>21730.401000000002</v>
      </c>
      <c r="J8">
        <v>6</v>
      </c>
      <c r="K8">
        <v>36999.567000000003</v>
      </c>
      <c r="M8">
        <f t="shared" si="0"/>
        <v>1.7026637934569178</v>
      </c>
    </row>
    <row r="13" spans="1:13" x14ac:dyDescent="0.35">
      <c r="A13" s="6" t="s">
        <v>158</v>
      </c>
    </row>
    <row r="14" spans="1:13" x14ac:dyDescent="0.35">
      <c r="H14" s="6" t="s">
        <v>145</v>
      </c>
      <c r="K14" s="6" t="s">
        <v>146</v>
      </c>
      <c r="M14" s="6" t="s">
        <v>147</v>
      </c>
    </row>
    <row r="15" spans="1:13" x14ac:dyDescent="0.35">
      <c r="A15" t="s">
        <v>190</v>
      </c>
      <c r="C15" t="s">
        <v>410</v>
      </c>
      <c r="G15">
        <v>1</v>
      </c>
      <c r="H15">
        <v>18617.451000000001</v>
      </c>
      <c r="J15">
        <v>1</v>
      </c>
      <c r="K15">
        <v>21984.383000000002</v>
      </c>
      <c r="M15">
        <f>K15/H15</f>
        <v>1.1808481730393705</v>
      </c>
    </row>
    <row r="16" spans="1:13" x14ac:dyDescent="0.35">
      <c r="C16" t="s">
        <v>411</v>
      </c>
      <c r="G16">
        <v>2</v>
      </c>
      <c r="H16">
        <v>18874.501</v>
      </c>
      <c r="J16">
        <v>2</v>
      </c>
      <c r="K16">
        <v>36591.557999999997</v>
      </c>
      <c r="M16">
        <f t="shared" ref="M16:M20" si="1">K16/H16</f>
        <v>1.9386768423705611</v>
      </c>
    </row>
    <row r="17" spans="1:13" x14ac:dyDescent="0.35">
      <c r="A17" t="s">
        <v>187</v>
      </c>
      <c r="C17" t="s">
        <v>410</v>
      </c>
      <c r="G17">
        <v>3</v>
      </c>
      <c r="H17">
        <v>20594.278999999999</v>
      </c>
      <c r="J17">
        <v>3</v>
      </c>
      <c r="K17">
        <v>23060.304</v>
      </c>
      <c r="M17">
        <f t="shared" si="1"/>
        <v>1.1197432063535704</v>
      </c>
    </row>
    <row r="18" spans="1:13" x14ac:dyDescent="0.35">
      <c r="C18" t="s">
        <v>411</v>
      </c>
      <c r="G18">
        <v>4</v>
      </c>
      <c r="H18">
        <v>20764.986000000001</v>
      </c>
      <c r="J18">
        <v>4</v>
      </c>
      <c r="K18">
        <v>43135.750999999997</v>
      </c>
      <c r="M18">
        <f t="shared" si="1"/>
        <v>2.0773310899415005</v>
      </c>
    </row>
    <row r="19" spans="1:13" x14ac:dyDescent="0.35">
      <c r="A19" t="s">
        <v>188</v>
      </c>
      <c r="C19" t="s">
        <v>410</v>
      </c>
      <c r="G19">
        <v>5</v>
      </c>
      <c r="H19">
        <v>24805.491999999998</v>
      </c>
      <c r="J19">
        <v>5</v>
      </c>
      <c r="K19">
        <v>26870.010999999999</v>
      </c>
      <c r="M19">
        <f t="shared" si="1"/>
        <v>1.083228302829067</v>
      </c>
    </row>
    <row r="20" spans="1:13" x14ac:dyDescent="0.35">
      <c r="C20" t="s">
        <v>411</v>
      </c>
      <c r="G20">
        <v>6</v>
      </c>
      <c r="H20">
        <v>24353.278999999999</v>
      </c>
      <c r="J20">
        <v>6</v>
      </c>
      <c r="K20">
        <v>48187.951999999997</v>
      </c>
      <c r="M20">
        <f t="shared" si="1"/>
        <v>1.9787048799465567</v>
      </c>
    </row>
    <row r="25" spans="1:13" x14ac:dyDescent="0.35">
      <c r="A25" s="6" t="s">
        <v>159</v>
      </c>
    </row>
    <row r="26" spans="1:13" x14ac:dyDescent="0.35">
      <c r="H26" s="6" t="s">
        <v>145</v>
      </c>
      <c r="K26" s="6" t="s">
        <v>146</v>
      </c>
      <c r="M26" s="6" t="s">
        <v>147</v>
      </c>
    </row>
    <row r="27" spans="1:13" x14ac:dyDescent="0.35">
      <c r="A27" t="s">
        <v>190</v>
      </c>
      <c r="C27" t="s">
        <v>410</v>
      </c>
      <c r="G27">
        <v>1</v>
      </c>
      <c r="H27">
        <v>33990.07</v>
      </c>
      <c r="J27">
        <v>1</v>
      </c>
      <c r="K27">
        <v>28698.332999999999</v>
      </c>
      <c r="M27">
        <f>K27/H27</f>
        <v>0.84431520735320631</v>
      </c>
    </row>
    <row r="28" spans="1:13" x14ac:dyDescent="0.35">
      <c r="C28" t="s">
        <v>411</v>
      </c>
      <c r="G28">
        <v>2</v>
      </c>
      <c r="H28">
        <v>27737.877</v>
      </c>
      <c r="J28">
        <v>2</v>
      </c>
      <c r="K28">
        <v>46459.81</v>
      </c>
      <c r="M28">
        <f t="shared" ref="M28" si="2">K28/H28</f>
        <v>1.6749591181762036</v>
      </c>
    </row>
    <row r="29" spans="1:13" x14ac:dyDescent="0.35">
      <c r="A29" t="s">
        <v>187</v>
      </c>
      <c r="C29" t="s">
        <v>410</v>
      </c>
      <c r="G29">
        <v>3</v>
      </c>
      <c r="H29">
        <v>29255.149000000001</v>
      </c>
      <c r="J29">
        <v>3</v>
      </c>
      <c r="K29">
        <v>27139.454000000002</v>
      </c>
      <c r="M29">
        <f>K29/H29</f>
        <v>0.92768127757612862</v>
      </c>
    </row>
    <row r="30" spans="1:13" x14ac:dyDescent="0.35">
      <c r="C30" t="s">
        <v>411</v>
      </c>
      <c r="G30">
        <v>4</v>
      </c>
      <c r="H30">
        <v>23949.877</v>
      </c>
      <c r="J30">
        <v>4</v>
      </c>
      <c r="K30">
        <v>40336.758999999998</v>
      </c>
      <c r="M30">
        <f t="shared" ref="M30:M32" si="3">K30/H30</f>
        <v>1.6842157059929785</v>
      </c>
    </row>
    <row r="31" spans="1:13" x14ac:dyDescent="0.35">
      <c r="A31" t="s">
        <v>188</v>
      </c>
      <c r="C31" t="s">
        <v>410</v>
      </c>
      <c r="G31">
        <v>5</v>
      </c>
      <c r="H31">
        <v>25261.271000000001</v>
      </c>
      <c r="J31">
        <v>5</v>
      </c>
      <c r="K31">
        <v>20198.241000000002</v>
      </c>
      <c r="M31">
        <f t="shared" si="3"/>
        <v>0.79957342605603654</v>
      </c>
    </row>
    <row r="32" spans="1:13" x14ac:dyDescent="0.35">
      <c r="C32" t="s">
        <v>411</v>
      </c>
      <c r="G32">
        <v>6</v>
      </c>
      <c r="H32">
        <v>22490.512999999999</v>
      </c>
      <c r="J32">
        <v>6</v>
      </c>
      <c r="K32">
        <v>38211.525000000001</v>
      </c>
      <c r="M32">
        <f t="shared" si="3"/>
        <v>1.6990063765997692</v>
      </c>
    </row>
    <row r="37" spans="1:13" x14ac:dyDescent="0.35">
      <c r="A37" s="6" t="s">
        <v>258</v>
      </c>
    </row>
    <row r="38" spans="1:13" x14ac:dyDescent="0.35">
      <c r="H38" s="6" t="s">
        <v>145</v>
      </c>
      <c r="K38" s="6" t="s">
        <v>146</v>
      </c>
      <c r="M38" s="6" t="s">
        <v>147</v>
      </c>
    </row>
    <row r="39" spans="1:13" x14ac:dyDescent="0.35">
      <c r="A39" t="s">
        <v>190</v>
      </c>
      <c r="C39" t="s">
        <v>410</v>
      </c>
      <c r="G39">
        <v>1</v>
      </c>
      <c r="H39">
        <v>28901.321</v>
      </c>
      <c r="J39">
        <v>1</v>
      </c>
      <c r="K39">
        <v>21186.241000000002</v>
      </c>
      <c r="M39">
        <f>K39/H39</f>
        <v>0.73305441643999603</v>
      </c>
    </row>
    <row r="40" spans="1:13" x14ac:dyDescent="0.35">
      <c r="C40" t="s">
        <v>411</v>
      </c>
      <c r="G40">
        <v>2</v>
      </c>
      <c r="H40">
        <v>23980.735000000001</v>
      </c>
      <c r="J40">
        <v>2</v>
      </c>
      <c r="K40">
        <v>41878.739000000001</v>
      </c>
      <c r="M40">
        <f t="shared" ref="M40:M44" si="4">K40/H40</f>
        <v>1.7463492674432206</v>
      </c>
    </row>
    <row r="41" spans="1:13" x14ac:dyDescent="0.35">
      <c r="A41" t="s">
        <v>187</v>
      </c>
      <c r="C41" t="s">
        <v>410</v>
      </c>
      <c r="G41">
        <v>3</v>
      </c>
      <c r="H41">
        <v>27285.200000000001</v>
      </c>
      <c r="J41">
        <v>3</v>
      </c>
      <c r="K41">
        <v>24449.555</v>
      </c>
      <c r="M41">
        <f t="shared" si="4"/>
        <v>0.89607387887939249</v>
      </c>
    </row>
    <row r="42" spans="1:13" x14ac:dyDescent="0.35">
      <c r="C42" t="s">
        <v>411</v>
      </c>
      <c r="G42">
        <v>4</v>
      </c>
      <c r="H42">
        <v>22143.149000000001</v>
      </c>
      <c r="J42">
        <v>4</v>
      </c>
      <c r="K42">
        <v>37961.981</v>
      </c>
      <c r="M42">
        <f t="shared" si="4"/>
        <v>1.7143894484023026</v>
      </c>
    </row>
    <row r="43" spans="1:13" x14ac:dyDescent="0.35">
      <c r="A43" t="s">
        <v>188</v>
      </c>
      <c r="C43" t="s">
        <v>410</v>
      </c>
      <c r="G43">
        <v>5</v>
      </c>
      <c r="H43">
        <v>21167.593000000001</v>
      </c>
      <c r="J43">
        <v>5</v>
      </c>
      <c r="K43">
        <v>20051.534</v>
      </c>
      <c r="M43">
        <f t="shared" si="4"/>
        <v>0.94727511059004199</v>
      </c>
    </row>
    <row r="44" spans="1:13" x14ac:dyDescent="0.35">
      <c r="C44" t="s">
        <v>411</v>
      </c>
      <c r="G44">
        <v>6</v>
      </c>
      <c r="H44">
        <v>27445.562999999998</v>
      </c>
      <c r="J44">
        <v>6</v>
      </c>
      <c r="K44">
        <v>44207.637999999999</v>
      </c>
      <c r="M44">
        <f t="shared" si="4"/>
        <v>1.6107389744564542</v>
      </c>
    </row>
  </sheetData>
  <pageMargins left="0.7" right="0.7" top="0.75" bottom="0.75" header="0.3" footer="0.3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S168"/>
  <sheetViews>
    <sheetView workbookViewId="0">
      <selection activeCell="I9" sqref="I9"/>
    </sheetView>
  </sheetViews>
  <sheetFormatPr defaultRowHeight="14.5" x14ac:dyDescent="0.35"/>
  <sheetData>
    <row r="3" spans="2:19" x14ac:dyDescent="0.35">
      <c r="B3" t="s">
        <v>390</v>
      </c>
    </row>
    <row r="4" spans="2:19" ht="37.5" x14ac:dyDescent="0.35">
      <c r="B4" t="s">
        <v>391</v>
      </c>
      <c r="C4" t="s">
        <v>392</v>
      </c>
      <c r="D4" t="s">
        <v>393</v>
      </c>
      <c r="H4" s="7"/>
      <c r="I4" s="7"/>
      <c r="J4" s="7"/>
      <c r="K4" s="7" t="s">
        <v>160</v>
      </c>
      <c r="L4" s="7" t="s">
        <v>161</v>
      </c>
      <c r="M4" s="7" t="s">
        <v>162</v>
      </c>
      <c r="N4" s="7" t="s">
        <v>163</v>
      </c>
      <c r="O4" s="7" t="s">
        <v>164</v>
      </c>
      <c r="P4" s="7" t="s">
        <v>165</v>
      </c>
      <c r="Q4" s="7" t="s">
        <v>166</v>
      </c>
      <c r="R4" s="7" t="s">
        <v>167</v>
      </c>
      <c r="S4" s="7" t="s">
        <v>168</v>
      </c>
    </row>
    <row r="5" spans="2:19" x14ac:dyDescent="0.35">
      <c r="B5">
        <v>0</v>
      </c>
      <c r="C5">
        <v>0</v>
      </c>
      <c r="D5">
        <v>0</v>
      </c>
      <c r="H5" s="7"/>
      <c r="I5" s="7"/>
      <c r="J5" s="7"/>
      <c r="K5" s="7">
        <v>0</v>
      </c>
      <c r="L5" s="7">
        <v>160</v>
      </c>
      <c r="M5" s="7">
        <v>0</v>
      </c>
      <c r="N5" s="7">
        <v>0</v>
      </c>
      <c r="O5" s="8">
        <v>0</v>
      </c>
      <c r="P5" s="7">
        <v>1</v>
      </c>
      <c r="Q5" s="7">
        <v>0</v>
      </c>
      <c r="R5" s="7">
        <v>0</v>
      </c>
      <c r="S5" s="7">
        <v>0</v>
      </c>
    </row>
    <row r="6" spans="2:19" x14ac:dyDescent="0.35">
      <c r="B6">
        <v>2</v>
      </c>
      <c r="C6">
        <v>0</v>
      </c>
      <c r="D6">
        <v>1</v>
      </c>
      <c r="H6" s="7"/>
      <c r="I6" s="7"/>
      <c r="J6" s="7"/>
      <c r="K6" s="7">
        <v>2</v>
      </c>
      <c r="L6" s="7">
        <v>160</v>
      </c>
      <c r="M6" s="7">
        <v>0</v>
      </c>
      <c r="N6" s="7">
        <v>1</v>
      </c>
      <c r="O6" s="8">
        <v>0</v>
      </c>
      <c r="P6" s="7">
        <v>1</v>
      </c>
      <c r="Q6" s="7">
        <v>0</v>
      </c>
      <c r="R6" s="7">
        <v>0</v>
      </c>
      <c r="S6" s="7">
        <v>0</v>
      </c>
    </row>
    <row r="7" spans="2:19" x14ac:dyDescent="0.35">
      <c r="B7">
        <v>4</v>
      </c>
      <c r="C7">
        <v>0</v>
      </c>
      <c r="D7">
        <v>7</v>
      </c>
      <c r="H7" s="7"/>
      <c r="I7" s="7"/>
      <c r="J7" s="7"/>
      <c r="K7" s="7">
        <v>4</v>
      </c>
      <c r="L7" s="7">
        <v>159</v>
      </c>
      <c r="M7" s="7">
        <v>0</v>
      </c>
      <c r="N7" s="7">
        <v>7</v>
      </c>
      <c r="O7" s="8">
        <v>0</v>
      </c>
      <c r="P7" s="7">
        <v>1</v>
      </c>
      <c r="Q7" s="7">
        <v>0</v>
      </c>
      <c r="R7" s="7">
        <v>0</v>
      </c>
      <c r="S7" s="7">
        <v>0</v>
      </c>
    </row>
    <row r="8" spans="2:19" x14ac:dyDescent="0.35">
      <c r="B8">
        <v>6</v>
      </c>
      <c r="C8">
        <v>0</v>
      </c>
      <c r="D8">
        <v>8</v>
      </c>
      <c r="H8" s="7"/>
      <c r="I8" s="7"/>
      <c r="J8" s="7"/>
      <c r="K8" s="7">
        <v>6</v>
      </c>
      <c r="L8" s="7">
        <v>152</v>
      </c>
      <c r="M8" s="7">
        <v>0</v>
      </c>
      <c r="N8" s="7">
        <v>8</v>
      </c>
      <c r="O8" s="8">
        <v>0</v>
      </c>
      <c r="P8" s="7">
        <v>1</v>
      </c>
      <c r="Q8" s="7">
        <v>0</v>
      </c>
      <c r="R8" s="7">
        <v>0</v>
      </c>
      <c r="S8" s="7">
        <v>0</v>
      </c>
    </row>
    <row r="9" spans="2:19" x14ac:dyDescent="0.35">
      <c r="B9">
        <v>8</v>
      </c>
      <c r="C9">
        <v>0</v>
      </c>
      <c r="D9">
        <v>17</v>
      </c>
      <c r="H9" s="7"/>
      <c r="I9" s="7"/>
      <c r="J9" s="7"/>
      <c r="K9" s="7">
        <v>8</v>
      </c>
      <c r="L9" s="7">
        <v>144</v>
      </c>
      <c r="M9" s="7">
        <v>0</v>
      </c>
      <c r="N9" s="7">
        <v>17</v>
      </c>
      <c r="O9" s="8">
        <v>0</v>
      </c>
      <c r="P9" s="7">
        <v>1</v>
      </c>
      <c r="Q9" s="7">
        <v>0</v>
      </c>
      <c r="R9" s="7">
        <v>0</v>
      </c>
      <c r="S9" s="7">
        <v>0</v>
      </c>
    </row>
    <row r="10" spans="2:19" x14ac:dyDescent="0.35">
      <c r="B10">
        <v>10</v>
      </c>
      <c r="C10">
        <v>6</v>
      </c>
      <c r="D10">
        <v>8</v>
      </c>
      <c r="H10" s="7"/>
      <c r="I10" s="7"/>
      <c r="J10" s="7"/>
      <c r="K10" s="7">
        <v>10</v>
      </c>
      <c r="L10" s="7">
        <v>127</v>
      </c>
      <c r="M10" s="7">
        <v>6</v>
      </c>
      <c r="N10" s="7">
        <v>8</v>
      </c>
      <c r="O10" s="8">
        <v>4.7199999999999999E-2</v>
      </c>
      <c r="P10" s="7">
        <v>0.95299999999999996</v>
      </c>
      <c r="Q10" s="7">
        <v>0</v>
      </c>
      <c r="R10" s="7">
        <v>1.9E-2</v>
      </c>
      <c r="S10" s="7">
        <v>0.47199999999999998</v>
      </c>
    </row>
    <row r="11" spans="2:19" x14ac:dyDescent="0.35">
      <c r="B11">
        <v>12</v>
      </c>
      <c r="C11">
        <v>9</v>
      </c>
      <c r="D11">
        <v>4</v>
      </c>
      <c r="H11" s="7"/>
      <c r="I11" s="7"/>
      <c r="J11" s="7"/>
      <c r="K11" s="7">
        <v>12</v>
      </c>
      <c r="L11" s="7">
        <v>113</v>
      </c>
      <c r="M11" s="7">
        <v>9</v>
      </c>
      <c r="N11" s="7">
        <v>4</v>
      </c>
      <c r="O11" s="8">
        <v>0.1231</v>
      </c>
      <c r="P11" s="7">
        <v>0.877</v>
      </c>
      <c r="Q11" s="7">
        <v>1E-3</v>
      </c>
      <c r="R11" s="7">
        <v>0.03</v>
      </c>
      <c r="S11" s="7">
        <v>1.383</v>
      </c>
    </row>
    <row r="12" spans="2:19" x14ac:dyDescent="0.35">
      <c r="B12">
        <v>14</v>
      </c>
      <c r="C12">
        <v>8</v>
      </c>
      <c r="D12">
        <v>5</v>
      </c>
      <c r="H12" s="7"/>
      <c r="I12" s="7"/>
      <c r="J12" s="7"/>
      <c r="K12" s="7">
        <v>14</v>
      </c>
      <c r="L12" s="7">
        <v>100</v>
      </c>
      <c r="M12" s="7">
        <v>8</v>
      </c>
      <c r="N12" s="7">
        <v>5</v>
      </c>
      <c r="O12" s="8">
        <v>0.1933</v>
      </c>
      <c r="P12" s="7">
        <v>0.80700000000000005</v>
      </c>
      <c r="Q12" s="7">
        <v>1E-3</v>
      </c>
      <c r="R12" s="7">
        <v>3.5999999999999997E-2</v>
      </c>
      <c r="S12" s="7">
        <v>2.3650000000000002</v>
      </c>
    </row>
    <row r="13" spans="2:19" x14ac:dyDescent="0.35">
      <c r="B13">
        <v>16</v>
      </c>
      <c r="C13">
        <v>9</v>
      </c>
      <c r="D13">
        <v>0</v>
      </c>
      <c r="H13" s="7"/>
      <c r="I13" s="7"/>
      <c r="J13" s="7"/>
      <c r="K13" s="7">
        <v>16</v>
      </c>
      <c r="L13" s="7">
        <v>87</v>
      </c>
      <c r="M13" s="7">
        <v>9</v>
      </c>
      <c r="N13" s="7">
        <v>0</v>
      </c>
      <c r="O13" s="8">
        <v>0.2767</v>
      </c>
      <c r="P13" s="7">
        <v>0.72299999999999998</v>
      </c>
      <c r="Q13" s="7">
        <v>2E-3</v>
      </c>
      <c r="R13" s="7">
        <v>4.2000000000000003E-2</v>
      </c>
      <c r="S13" s="7">
        <v>3.7</v>
      </c>
    </row>
    <row r="14" spans="2:19" x14ac:dyDescent="0.35">
      <c r="B14">
        <v>18</v>
      </c>
      <c r="C14">
        <v>5</v>
      </c>
      <c r="D14">
        <v>0</v>
      </c>
      <c r="H14" s="7"/>
      <c r="I14" s="7"/>
      <c r="J14" s="7"/>
      <c r="K14" s="7">
        <v>18</v>
      </c>
      <c r="L14" s="7">
        <v>78</v>
      </c>
      <c r="M14" s="7">
        <v>5</v>
      </c>
      <c r="N14" s="7">
        <v>0</v>
      </c>
      <c r="O14" s="8">
        <v>0.3231</v>
      </c>
      <c r="P14" s="7">
        <v>0.67700000000000005</v>
      </c>
      <c r="Q14" s="7">
        <v>2E-3</v>
      </c>
      <c r="R14" s="7">
        <v>4.3999999999999997E-2</v>
      </c>
      <c r="S14" s="7">
        <v>4.5350000000000001</v>
      </c>
    </row>
    <row r="15" spans="2:19" x14ac:dyDescent="0.35">
      <c r="B15">
        <v>20</v>
      </c>
      <c r="C15">
        <v>12</v>
      </c>
      <c r="D15">
        <v>0</v>
      </c>
      <c r="H15" s="7"/>
      <c r="I15" s="7"/>
      <c r="J15" s="7"/>
      <c r="K15" s="7">
        <v>20</v>
      </c>
      <c r="L15" s="7">
        <v>73</v>
      </c>
      <c r="M15" s="7">
        <v>12</v>
      </c>
      <c r="N15" s="7">
        <v>0</v>
      </c>
      <c r="O15" s="8">
        <v>0.43440000000000001</v>
      </c>
      <c r="P15" s="7">
        <v>0.56599999999999995</v>
      </c>
      <c r="Q15" s="7">
        <v>2E-3</v>
      </c>
      <c r="R15" s="7">
        <v>4.7E-2</v>
      </c>
      <c r="S15" s="7">
        <v>6.76</v>
      </c>
    </row>
    <row r="16" spans="2:19" x14ac:dyDescent="0.35">
      <c r="B16">
        <v>22</v>
      </c>
      <c r="C16">
        <v>20</v>
      </c>
      <c r="D16">
        <v>0</v>
      </c>
      <c r="H16" s="7"/>
      <c r="I16" s="7"/>
      <c r="J16" s="7"/>
      <c r="K16" s="7">
        <v>22</v>
      </c>
      <c r="L16" s="7">
        <v>61</v>
      </c>
      <c r="M16" s="7">
        <v>20</v>
      </c>
      <c r="N16" s="7">
        <v>0</v>
      </c>
      <c r="O16" s="8">
        <v>0.61980000000000002</v>
      </c>
      <c r="P16" s="7">
        <v>0.38</v>
      </c>
      <c r="Q16" s="7">
        <v>2E-3</v>
      </c>
      <c r="R16" s="7">
        <v>4.5999999999999999E-2</v>
      </c>
      <c r="S16" s="7">
        <v>10.84</v>
      </c>
    </row>
    <row r="17" spans="2:19" x14ac:dyDescent="0.35">
      <c r="B17">
        <v>24</v>
      </c>
      <c r="C17">
        <v>23</v>
      </c>
      <c r="D17">
        <v>0</v>
      </c>
      <c r="H17" s="7"/>
      <c r="I17" s="7"/>
      <c r="J17" s="7"/>
      <c r="K17" s="7">
        <v>24</v>
      </c>
      <c r="L17" s="7">
        <v>41</v>
      </c>
      <c r="M17" s="7">
        <v>23</v>
      </c>
      <c r="N17" s="7">
        <v>0</v>
      </c>
      <c r="O17" s="8">
        <v>0.83309999999999995</v>
      </c>
      <c r="P17" s="7">
        <v>0.16700000000000001</v>
      </c>
      <c r="Q17" s="7">
        <v>1E-3</v>
      </c>
      <c r="R17" s="7">
        <v>3.5999999999999997E-2</v>
      </c>
      <c r="S17" s="7">
        <v>15.959</v>
      </c>
    </row>
    <row r="18" spans="2:19" x14ac:dyDescent="0.35">
      <c r="B18">
        <v>26</v>
      </c>
      <c r="C18">
        <v>10</v>
      </c>
      <c r="D18">
        <v>0</v>
      </c>
      <c r="H18" s="7"/>
      <c r="I18" s="7"/>
      <c r="J18" s="7"/>
      <c r="K18" s="7">
        <v>26</v>
      </c>
      <c r="L18" s="7">
        <v>18</v>
      </c>
      <c r="M18" s="7">
        <v>10</v>
      </c>
      <c r="N18" s="7">
        <v>0</v>
      </c>
      <c r="O18" s="8">
        <v>0.92579999999999996</v>
      </c>
      <c r="P18" s="7">
        <v>7.3999999999999996E-2</v>
      </c>
      <c r="Q18" s="7">
        <v>1E-3</v>
      </c>
      <c r="R18" s="7">
        <v>2.5000000000000001E-2</v>
      </c>
      <c r="S18" s="7">
        <v>18.37</v>
      </c>
    </row>
    <row r="19" spans="2:19" x14ac:dyDescent="0.35">
      <c r="B19">
        <v>28</v>
      </c>
      <c r="C19">
        <v>6</v>
      </c>
      <c r="D19">
        <v>0</v>
      </c>
      <c r="H19" s="7"/>
      <c r="I19" s="7"/>
      <c r="J19" s="7"/>
      <c r="K19" s="7">
        <v>28</v>
      </c>
      <c r="L19" s="7">
        <v>8</v>
      </c>
      <c r="M19" s="7">
        <v>6</v>
      </c>
      <c r="N19" s="7">
        <v>0</v>
      </c>
      <c r="O19" s="8">
        <v>0.98150000000000004</v>
      </c>
      <c r="P19" s="7">
        <v>1.9E-2</v>
      </c>
      <c r="Q19" s="7">
        <v>0</v>
      </c>
      <c r="R19" s="7">
        <v>1.2999999999999999E-2</v>
      </c>
      <c r="S19" s="7">
        <v>19.928000000000001</v>
      </c>
    </row>
    <row r="20" spans="2:19" x14ac:dyDescent="0.35">
      <c r="B20">
        <v>30</v>
      </c>
      <c r="C20">
        <v>2</v>
      </c>
      <c r="D20">
        <v>0</v>
      </c>
      <c r="H20" s="7"/>
      <c r="I20" s="7"/>
      <c r="J20" s="7"/>
      <c r="K20" s="7">
        <v>30</v>
      </c>
      <c r="L20" s="7">
        <v>2</v>
      </c>
      <c r="M20" s="7">
        <v>2</v>
      </c>
      <c r="N20" s="7">
        <v>0</v>
      </c>
      <c r="O20" s="8">
        <v>1</v>
      </c>
      <c r="P20" s="7">
        <v>0</v>
      </c>
      <c r="Q20" s="7">
        <v>0</v>
      </c>
      <c r="R20" s="7">
        <v>0</v>
      </c>
      <c r="S20" s="7">
        <v>20.484000000000002</v>
      </c>
    </row>
    <row r="21" spans="2:19" x14ac:dyDescent="0.35">
      <c r="E21">
        <f>SUM(C5:D20)</f>
        <v>160</v>
      </c>
      <c r="H21" s="7"/>
      <c r="I21" s="7"/>
      <c r="J21" s="7"/>
      <c r="K21" s="7"/>
      <c r="L21" s="7"/>
      <c r="M21" s="7"/>
      <c r="N21" s="8"/>
      <c r="O21" s="7"/>
      <c r="P21" s="7"/>
      <c r="Q21" s="7"/>
      <c r="R21" s="7"/>
    </row>
    <row r="22" spans="2:19" x14ac:dyDescent="0.35">
      <c r="G22" s="7"/>
      <c r="I22" s="7"/>
      <c r="J22" s="7"/>
      <c r="K22" s="7"/>
      <c r="L22" s="7"/>
      <c r="M22" s="8"/>
      <c r="N22" s="7"/>
      <c r="O22" s="7"/>
      <c r="P22" s="7"/>
      <c r="Q22" s="7"/>
      <c r="R22" s="7"/>
    </row>
    <row r="23" spans="2:19" x14ac:dyDescent="0.35"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</row>
    <row r="24" spans="2:19" x14ac:dyDescent="0.35">
      <c r="B24" t="s">
        <v>412</v>
      </c>
      <c r="G24" s="7"/>
      <c r="H24" s="7"/>
      <c r="I24" s="7"/>
      <c r="J24" s="7"/>
      <c r="K24" s="7"/>
      <c r="L24" s="7"/>
      <c r="M24" s="8"/>
      <c r="N24" s="7"/>
      <c r="O24" s="7"/>
      <c r="P24" s="7"/>
      <c r="Q24" s="7"/>
      <c r="R24" s="7"/>
    </row>
    <row r="25" spans="2:19" ht="37.5" x14ac:dyDescent="0.35">
      <c r="B25" t="s">
        <v>391</v>
      </c>
      <c r="C25" t="s">
        <v>392</v>
      </c>
      <c r="D25" t="s">
        <v>393</v>
      </c>
      <c r="G25" s="7"/>
      <c r="H25" s="7"/>
      <c r="I25" s="7"/>
      <c r="J25" s="7"/>
      <c r="K25" s="7" t="s">
        <v>160</v>
      </c>
      <c r="L25" s="7" t="s">
        <v>161</v>
      </c>
      <c r="M25" s="7" t="s">
        <v>162</v>
      </c>
      <c r="N25" s="7" t="s">
        <v>163</v>
      </c>
      <c r="O25" s="7" t="s">
        <v>164</v>
      </c>
      <c r="P25" s="7" t="s">
        <v>165</v>
      </c>
      <c r="Q25" s="7" t="s">
        <v>166</v>
      </c>
      <c r="R25" s="7" t="s">
        <v>167</v>
      </c>
      <c r="S25" s="7" t="s">
        <v>168</v>
      </c>
    </row>
    <row r="26" spans="2:19" x14ac:dyDescent="0.35">
      <c r="B26">
        <v>0</v>
      </c>
      <c r="C26">
        <v>0</v>
      </c>
      <c r="D26">
        <v>0</v>
      </c>
      <c r="G26" s="7"/>
      <c r="H26" s="7"/>
      <c r="I26" s="7"/>
      <c r="J26" s="7"/>
      <c r="K26" s="7">
        <v>0</v>
      </c>
      <c r="L26" s="7">
        <v>160</v>
      </c>
      <c r="M26" s="7">
        <v>0</v>
      </c>
      <c r="N26" s="7">
        <v>0</v>
      </c>
      <c r="O26" s="8">
        <v>0</v>
      </c>
      <c r="P26" s="7">
        <v>1</v>
      </c>
      <c r="Q26" s="7">
        <v>0</v>
      </c>
      <c r="R26" s="7">
        <v>0</v>
      </c>
      <c r="S26" s="7">
        <v>0</v>
      </c>
    </row>
    <row r="27" spans="2:19" x14ac:dyDescent="0.35">
      <c r="B27">
        <v>2</v>
      </c>
      <c r="C27">
        <v>0</v>
      </c>
      <c r="D27">
        <v>11</v>
      </c>
      <c r="G27" s="7"/>
      <c r="H27" s="7"/>
      <c r="I27" s="7"/>
      <c r="J27" s="7"/>
      <c r="K27" s="7">
        <v>2</v>
      </c>
      <c r="L27" s="7">
        <v>160</v>
      </c>
      <c r="M27" s="7">
        <v>0</v>
      </c>
      <c r="N27" s="7">
        <v>11</v>
      </c>
      <c r="O27" s="8">
        <v>0</v>
      </c>
      <c r="P27" s="7">
        <v>1</v>
      </c>
      <c r="Q27" s="7">
        <v>0</v>
      </c>
      <c r="R27" s="7">
        <v>0</v>
      </c>
      <c r="S27" s="7">
        <v>0</v>
      </c>
    </row>
    <row r="28" spans="2:19" x14ac:dyDescent="0.35">
      <c r="B28">
        <v>4</v>
      </c>
      <c r="C28">
        <v>0</v>
      </c>
      <c r="D28">
        <v>13</v>
      </c>
      <c r="G28" s="7"/>
      <c r="H28" s="7"/>
      <c r="I28" s="7"/>
      <c r="J28" s="7"/>
      <c r="K28" s="7">
        <v>4</v>
      </c>
      <c r="L28" s="7">
        <v>149</v>
      </c>
      <c r="M28" s="7">
        <v>0</v>
      </c>
      <c r="N28" s="7">
        <v>13</v>
      </c>
      <c r="O28" s="8">
        <v>0</v>
      </c>
      <c r="P28" s="7">
        <v>1</v>
      </c>
      <c r="Q28" s="7">
        <v>0</v>
      </c>
      <c r="R28" s="7">
        <v>0</v>
      </c>
      <c r="S28" s="7">
        <v>0</v>
      </c>
    </row>
    <row r="29" spans="2:19" x14ac:dyDescent="0.35">
      <c r="B29">
        <v>6</v>
      </c>
      <c r="C29">
        <v>0</v>
      </c>
      <c r="D29">
        <v>12</v>
      </c>
      <c r="G29" s="7"/>
      <c r="H29" s="7"/>
      <c r="I29" s="7"/>
      <c r="J29" s="7"/>
      <c r="K29" s="7">
        <v>6</v>
      </c>
      <c r="L29" s="7">
        <v>136</v>
      </c>
      <c r="M29" s="7">
        <v>0</v>
      </c>
      <c r="N29" s="7">
        <v>12</v>
      </c>
      <c r="O29" s="8">
        <v>0</v>
      </c>
      <c r="P29" s="7">
        <v>1</v>
      </c>
      <c r="Q29" s="7">
        <v>0</v>
      </c>
      <c r="R29" s="7">
        <v>0</v>
      </c>
      <c r="S29" s="7">
        <v>0</v>
      </c>
    </row>
    <row r="30" spans="2:19" x14ac:dyDescent="0.35">
      <c r="B30">
        <v>8</v>
      </c>
      <c r="C30">
        <v>0</v>
      </c>
      <c r="D30">
        <v>9</v>
      </c>
      <c r="G30" s="7"/>
      <c r="H30" s="7"/>
      <c r="I30" s="7"/>
      <c r="J30" s="7"/>
      <c r="K30" s="7">
        <v>8</v>
      </c>
      <c r="L30" s="7">
        <v>124</v>
      </c>
      <c r="M30" s="7">
        <v>0</v>
      </c>
      <c r="N30" s="7">
        <v>9</v>
      </c>
      <c r="O30" s="8">
        <v>0</v>
      </c>
      <c r="P30" s="7">
        <v>1</v>
      </c>
      <c r="Q30" s="7">
        <v>0</v>
      </c>
      <c r="R30" s="7">
        <v>0</v>
      </c>
      <c r="S30" s="7">
        <v>0</v>
      </c>
    </row>
    <row r="31" spans="2:19" x14ac:dyDescent="0.35">
      <c r="B31">
        <v>10</v>
      </c>
      <c r="C31">
        <v>3</v>
      </c>
      <c r="D31">
        <v>5</v>
      </c>
      <c r="H31" s="7"/>
      <c r="I31" s="7"/>
      <c r="J31" s="7"/>
      <c r="K31" s="7">
        <v>10</v>
      </c>
      <c r="L31" s="7">
        <v>115</v>
      </c>
      <c r="M31" s="7">
        <v>3</v>
      </c>
      <c r="N31" s="7">
        <v>5</v>
      </c>
      <c r="O31" s="8">
        <v>2.6100000000000002E-2</v>
      </c>
      <c r="P31" s="7">
        <v>0.97399999999999998</v>
      </c>
      <c r="Q31" s="7">
        <v>0</v>
      </c>
      <c r="R31" s="7">
        <v>1.4999999999999999E-2</v>
      </c>
      <c r="S31" s="7">
        <v>0.26100000000000001</v>
      </c>
    </row>
    <row r="32" spans="2:19" x14ac:dyDescent="0.35">
      <c r="B32">
        <v>12</v>
      </c>
      <c r="C32">
        <v>6</v>
      </c>
      <c r="D32">
        <v>2</v>
      </c>
      <c r="H32" s="7"/>
      <c r="I32" s="7"/>
      <c r="J32" s="7"/>
      <c r="K32" s="7">
        <v>12</v>
      </c>
      <c r="L32" s="7">
        <v>107</v>
      </c>
      <c r="M32" s="7">
        <v>6</v>
      </c>
      <c r="N32" s="7">
        <v>2</v>
      </c>
      <c r="O32" s="8">
        <v>8.0699999999999994E-2</v>
      </c>
      <c r="P32" s="7">
        <v>0.91900000000000004</v>
      </c>
      <c r="Q32" s="7">
        <v>1E-3</v>
      </c>
      <c r="R32" s="7">
        <v>2.5999999999999999E-2</v>
      </c>
      <c r="S32" s="7">
        <v>0.91600000000000004</v>
      </c>
    </row>
    <row r="33" spans="2:19" x14ac:dyDescent="0.35">
      <c r="B33">
        <v>14</v>
      </c>
      <c r="C33">
        <v>5</v>
      </c>
      <c r="D33">
        <v>2</v>
      </c>
      <c r="H33" s="7"/>
      <c r="I33" s="7"/>
      <c r="J33" s="7"/>
      <c r="K33" s="7">
        <v>14</v>
      </c>
      <c r="L33" s="7">
        <v>99</v>
      </c>
      <c r="M33" s="7">
        <v>5</v>
      </c>
      <c r="N33" s="7">
        <v>2</v>
      </c>
      <c r="O33" s="8">
        <v>0.12709999999999999</v>
      </c>
      <c r="P33" s="7">
        <v>0.873</v>
      </c>
      <c r="Q33" s="7">
        <v>1E-3</v>
      </c>
      <c r="R33" s="7">
        <v>3.2000000000000001E-2</v>
      </c>
      <c r="S33" s="7">
        <v>1.5660000000000001</v>
      </c>
    </row>
    <row r="34" spans="2:19" x14ac:dyDescent="0.35">
      <c r="B34">
        <v>16</v>
      </c>
      <c r="C34">
        <v>7</v>
      </c>
      <c r="D34">
        <v>2</v>
      </c>
      <c r="H34" s="7"/>
      <c r="I34" s="7"/>
      <c r="J34" s="7"/>
      <c r="K34" s="7">
        <v>16</v>
      </c>
      <c r="L34" s="7">
        <v>92</v>
      </c>
      <c r="M34" s="7">
        <v>7</v>
      </c>
      <c r="N34" s="7">
        <v>2</v>
      </c>
      <c r="O34" s="8">
        <v>0.19350000000000001</v>
      </c>
      <c r="P34" s="7">
        <v>0.80600000000000005</v>
      </c>
      <c r="Q34" s="7">
        <v>1E-3</v>
      </c>
      <c r="R34" s="7">
        <v>3.7999999999999999E-2</v>
      </c>
      <c r="S34" s="7">
        <v>2.629</v>
      </c>
    </row>
    <row r="35" spans="2:19" x14ac:dyDescent="0.35">
      <c r="B35">
        <v>18</v>
      </c>
      <c r="C35">
        <v>4</v>
      </c>
      <c r="D35">
        <v>0</v>
      </c>
      <c r="H35" s="7"/>
      <c r="I35" s="7"/>
      <c r="J35" s="7"/>
      <c r="K35" s="7">
        <v>18</v>
      </c>
      <c r="L35" s="7">
        <v>83</v>
      </c>
      <c r="M35" s="7">
        <v>4</v>
      </c>
      <c r="N35" s="7">
        <v>0</v>
      </c>
      <c r="O35" s="8">
        <v>0.2324</v>
      </c>
      <c r="P35" s="7">
        <v>0.76800000000000002</v>
      </c>
      <c r="Q35" s="7">
        <v>2E-3</v>
      </c>
      <c r="R35" s="7">
        <v>4.1000000000000002E-2</v>
      </c>
      <c r="S35" s="7">
        <v>3.3279999999999998</v>
      </c>
    </row>
    <row r="36" spans="2:19" x14ac:dyDescent="0.35">
      <c r="B36">
        <v>20</v>
      </c>
      <c r="C36">
        <v>12</v>
      </c>
      <c r="D36">
        <v>0</v>
      </c>
      <c r="H36" s="7"/>
      <c r="I36" s="7"/>
      <c r="J36" s="7"/>
      <c r="K36" s="7">
        <v>20</v>
      </c>
      <c r="L36" s="7">
        <v>79</v>
      </c>
      <c r="M36" s="7">
        <v>12</v>
      </c>
      <c r="N36" s="7">
        <v>0</v>
      </c>
      <c r="O36" s="8">
        <v>0.34899999999999998</v>
      </c>
      <c r="P36" s="7">
        <v>0.65100000000000002</v>
      </c>
      <c r="Q36" s="7">
        <v>2E-3</v>
      </c>
      <c r="R36" s="7">
        <v>4.5999999999999999E-2</v>
      </c>
      <c r="S36" s="7">
        <v>5.66</v>
      </c>
    </row>
    <row r="37" spans="2:19" x14ac:dyDescent="0.35">
      <c r="B37">
        <v>22</v>
      </c>
      <c r="C37">
        <v>23</v>
      </c>
      <c r="D37">
        <v>0</v>
      </c>
      <c r="H37" s="7"/>
      <c r="I37" s="7"/>
      <c r="J37" s="7"/>
      <c r="K37" s="7">
        <v>22</v>
      </c>
      <c r="L37" s="7">
        <v>67</v>
      </c>
      <c r="M37" s="7">
        <v>23</v>
      </c>
      <c r="N37" s="7">
        <v>0</v>
      </c>
      <c r="O37" s="8">
        <v>0.57250000000000001</v>
      </c>
      <c r="P37" s="7">
        <v>0.42799999999999999</v>
      </c>
      <c r="Q37" s="7">
        <v>2E-3</v>
      </c>
      <c r="R37" s="7">
        <v>4.9000000000000002E-2</v>
      </c>
      <c r="S37" s="7">
        <v>10.577</v>
      </c>
    </row>
    <row r="38" spans="2:19" x14ac:dyDescent="0.35">
      <c r="B38">
        <v>24</v>
      </c>
      <c r="C38">
        <v>24</v>
      </c>
      <c r="D38">
        <v>0</v>
      </c>
      <c r="H38" s="7"/>
      <c r="I38" s="7"/>
      <c r="J38" s="7"/>
      <c r="K38" s="7">
        <v>24</v>
      </c>
      <c r="L38" s="7">
        <v>44</v>
      </c>
      <c r="M38" s="7">
        <v>24</v>
      </c>
      <c r="N38" s="7">
        <v>0</v>
      </c>
      <c r="O38" s="8">
        <v>0.80569999999999997</v>
      </c>
      <c r="P38" s="7">
        <v>0.19400000000000001</v>
      </c>
      <c r="Q38" s="7">
        <v>2E-3</v>
      </c>
      <c r="R38" s="7">
        <v>3.9E-2</v>
      </c>
      <c r="S38" s="7">
        <v>16.172999999999998</v>
      </c>
    </row>
    <row r="39" spans="2:19" x14ac:dyDescent="0.35">
      <c r="B39">
        <v>26</v>
      </c>
      <c r="C39">
        <v>11</v>
      </c>
      <c r="D39">
        <v>0</v>
      </c>
      <c r="H39" s="7"/>
      <c r="I39" s="7"/>
      <c r="J39" s="7"/>
      <c r="K39" s="7">
        <v>26</v>
      </c>
      <c r="L39" s="7">
        <v>20</v>
      </c>
      <c r="M39" s="7">
        <v>11</v>
      </c>
      <c r="N39" s="7">
        <v>0</v>
      </c>
      <c r="O39" s="8">
        <v>0.91259999999999997</v>
      </c>
      <c r="P39" s="7">
        <v>8.6999999999999994E-2</v>
      </c>
      <c r="Q39" s="7">
        <v>1E-3</v>
      </c>
      <c r="R39" s="7">
        <v>2.8000000000000001E-2</v>
      </c>
      <c r="S39" s="7">
        <v>18.952000000000002</v>
      </c>
    </row>
    <row r="40" spans="2:19" x14ac:dyDescent="0.35">
      <c r="B40">
        <v>28</v>
      </c>
      <c r="C40">
        <v>6</v>
      </c>
      <c r="D40">
        <v>0</v>
      </c>
      <c r="H40" s="7"/>
      <c r="I40" s="7"/>
      <c r="J40" s="7"/>
      <c r="K40" s="7">
        <v>28</v>
      </c>
      <c r="L40" s="7">
        <v>9</v>
      </c>
      <c r="M40" s="7">
        <v>6</v>
      </c>
      <c r="N40" s="7">
        <v>0</v>
      </c>
      <c r="O40" s="8">
        <v>0.97089999999999999</v>
      </c>
      <c r="P40" s="7">
        <v>2.9000000000000001E-2</v>
      </c>
      <c r="Q40" s="7">
        <v>0</v>
      </c>
      <c r="R40" s="7">
        <v>1.7000000000000001E-2</v>
      </c>
      <c r="S40" s="7">
        <v>20.585000000000001</v>
      </c>
    </row>
    <row r="41" spans="2:19" x14ac:dyDescent="0.35">
      <c r="B41">
        <v>30</v>
      </c>
      <c r="C41">
        <v>1</v>
      </c>
      <c r="D41">
        <v>0</v>
      </c>
      <c r="H41" s="7"/>
      <c r="I41" s="7"/>
      <c r="J41" s="7"/>
      <c r="K41" s="7">
        <v>30</v>
      </c>
      <c r="L41" s="7">
        <v>3</v>
      </c>
      <c r="M41" s="7">
        <v>1</v>
      </c>
      <c r="N41" s="7">
        <v>0</v>
      </c>
      <c r="O41" s="8">
        <v>0.98060000000000003</v>
      </c>
      <c r="P41" s="7">
        <v>1.9E-2</v>
      </c>
      <c r="Q41" s="7">
        <v>0</v>
      </c>
      <c r="R41" s="7">
        <v>1.4E-2</v>
      </c>
      <c r="S41" s="7">
        <v>20.876000000000001</v>
      </c>
    </row>
    <row r="42" spans="2:19" x14ac:dyDescent="0.35">
      <c r="B42">
        <v>32</v>
      </c>
      <c r="C42">
        <v>2</v>
      </c>
      <c r="D42">
        <v>0</v>
      </c>
      <c r="H42" s="7"/>
      <c r="I42" s="7"/>
      <c r="J42" s="7"/>
      <c r="K42" s="7">
        <v>32</v>
      </c>
      <c r="L42" s="7">
        <v>2</v>
      </c>
      <c r="M42" s="7">
        <v>2</v>
      </c>
      <c r="N42" s="7">
        <v>0</v>
      </c>
      <c r="O42" s="8">
        <v>1</v>
      </c>
      <c r="P42" s="7">
        <v>0</v>
      </c>
      <c r="Q42" s="7">
        <v>0</v>
      </c>
      <c r="R42" s="7">
        <v>0</v>
      </c>
      <c r="S42" s="7">
        <v>21.498000000000001</v>
      </c>
    </row>
    <row r="43" spans="2:19" x14ac:dyDescent="0.35">
      <c r="E43">
        <f>SUM(C27:D42)</f>
        <v>160</v>
      </c>
      <c r="H43" s="7"/>
      <c r="I43" s="7"/>
      <c r="J43" s="7"/>
      <c r="K43" s="7"/>
      <c r="L43" s="8"/>
      <c r="M43" s="7"/>
      <c r="N43" s="7"/>
      <c r="O43" s="7"/>
      <c r="P43" s="7"/>
      <c r="Q43" s="7"/>
      <c r="R43" s="7"/>
    </row>
    <row r="44" spans="2:19" x14ac:dyDescent="0.35">
      <c r="H44" s="7"/>
      <c r="I44" s="7"/>
      <c r="J44" s="7"/>
      <c r="K44" s="7"/>
      <c r="L44" s="8"/>
      <c r="M44" s="7"/>
      <c r="N44" s="7"/>
      <c r="O44" s="7"/>
      <c r="P44" s="7"/>
      <c r="Q44" s="7"/>
      <c r="R44" s="7"/>
    </row>
    <row r="45" spans="2:19" x14ac:dyDescent="0.35">
      <c r="H45" s="7"/>
      <c r="I45" s="7"/>
      <c r="J45" s="7"/>
      <c r="K45" s="7"/>
      <c r="L45" s="8"/>
      <c r="M45" s="7"/>
      <c r="N45" s="7"/>
      <c r="O45" s="7"/>
      <c r="P45" s="7"/>
      <c r="Q45" s="7"/>
      <c r="R45" s="7"/>
    </row>
    <row r="46" spans="2:19" x14ac:dyDescent="0.35">
      <c r="B46" t="s">
        <v>413</v>
      </c>
      <c r="H46" s="7"/>
      <c r="I46" s="7"/>
      <c r="J46" s="7"/>
      <c r="K46" s="7"/>
      <c r="L46" s="8"/>
      <c r="M46" s="7"/>
      <c r="N46" s="7"/>
      <c r="O46" s="7"/>
      <c r="P46" s="7"/>
      <c r="Q46" s="7"/>
      <c r="R46" s="7"/>
    </row>
    <row r="47" spans="2:19" ht="37.5" x14ac:dyDescent="0.35">
      <c r="B47" t="s">
        <v>391</v>
      </c>
      <c r="C47" t="s">
        <v>392</v>
      </c>
      <c r="D47" t="s">
        <v>393</v>
      </c>
      <c r="G47" s="7"/>
      <c r="H47" s="7"/>
      <c r="I47" s="7"/>
      <c r="J47" s="7"/>
      <c r="K47" s="7" t="s">
        <v>160</v>
      </c>
      <c r="L47" s="7" t="s">
        <v>161</v>
      </c>
      <c r="M47" s="7" t="s">
        <v>162</v>
      </c>
      <c r="N47" s="7" t="s">
        <v>163</v>
      </c>
      <c r="O47" s="7" t="s">
        <v>164</v>
      </c>
      <c r="P47" s="7" t="s">
        <v>165</v>
      </c>
      <c r="Q47" s="7" t="s">
        <v>166</v>
      </c>
      <c r="R47" s="7" t="s">
        <v>167</v>
      </c>
      <c r="S47" s="7" t="s">
        <v>168</v>
      </c>
    </row>
    <row r="48" spans="2:19" x14ac:dyDescent="0.35">
      <c r="B48">
        <v>0</v>
      </c>
      <c r="C48">
        <v>0</v>
      </c>
      <c r="D48">
        <v>0</v>
      </c>
      <c r="G48" s="7"/>
      <c r="H48" s="7"/>
      <c r="I48" s="7"/>
      <c r="J48" s="7"/>
      <c r="K48" s="7">
        <v>0</v>
      </c>
      <c r="L48" s="7">
        <v>160</v>
      </c>
      <c r="M48" s="7">
        <v>0</v>
      </c>
      <c r="N48" s="7">
        <v>0</v>
      </c>
      <c r="O48" s="8">
        <v>0</v>
      </c>
      <c r="P48" s="7">
        <v>1</v>
      </c>
      <c r="Q48" s="7">
        <v>0</v>
      </c>
      <c r="R48" s="7">
        <v>0</v>
      </c>
      <c r="S48" s="7">
        <v>0</v>
      </c>
    </row>
    <row r="49" spans="2:19" x14ac:dyDescent="0.35">
      <c r="B49">
        <v>2</v>
      </c>
      <c r="C49">
        <v>0</v>
      </c>
      <c r="D49">
        <v>1</v>
      </c>
      <c r="G49" s="7"/>
      <c r="H49" s="7"/>
      <c r="I49" s="7"/>
      <c r="J49" s="7"/>
      <c r="K49" s="7">
        <v>2</v>
      </c>
      <c r="L49" s="7">
        <v>160</v>
      </c>
      <c r="M49" s="7">
        <v>0</v>
      </c>
      <c r="N49" s="7">
        <v>1</v>
      </c>
      <c r="O49" s="8">
        <v>0</v>
      </c>
      <c r="P49" s="7">
        <v>1</v>
      </c>
      <c r="Q49" s="7">
        <v>0</v>
      </c>
      <c r="R49" s="7">
        <v>0</v>
      </c>
      <c r="S49" s="7">
        <v>0</v>
      </c>
    </row>
    <row r="50" spans="2:19" x14ac:dyDescent="0.35">
      <c r="B50">
        <v>4</v>
      </c>
      <c r="C50">
        <v>0</v>
      </c>
      <c r="D50">
        <v>10</v>
      </c>
      <c r="G50" s="7"/>
      <c r="H50" s="7"/>
      <c r="I50" s="7"/>
      <c r="J50" s="7"/>
      <c r="K50" s="7">
        <v>4</v>
      </c>
      <c r="L50" s="7">
        <v>159</v>
      </c>
      <c r="M50" s="7">
        <v>0</v>
      </c>
      <c r="N50" s="7">
        <v>10</v>
      </c>
      <c r="O50" s="8">
        <v>0</v>
      </c>
      <c r="P50" s="7">
        <v>1</v>
      </c>
      <c r="Q50" s="7">
        <v>0</v>
      </c>
      <c r="R50" s="7">
        <v>0</v>
      </c>
      <c r="S50" s="7">
        <v>0</v>
      </c>
    </row>
    <row r="51" spans="2:19" x14ac:dyDescent="0.35">
      <c r="B51">
        <v>6</v>
      </c>
      <c r="C51">
        <v>0</v>
      </c>
      <c r="D51">
        <v>17</v>
      </c>
      <c r="G51" s="7"/>
      <c r="H51" s="7"/>
      <c r="I51" s="7"/>
      <c r="J51" s="7"/>
      <c r="K51" s="7">
        <v>6</v>
      </c>
      <c r="L51" s="7">
        <v>149</v>
      </c>
      <c r="M51" s="7">
        <v>0</v>
      </c>
      <c r="N51" s="7">
        <v>17</v>
      </c>
      <c r="O51" s="8">
        <v>0</v>
      </c>
      <c r="P51" s="7">
        <v>1</v>
      </c>
      <c r="Q51" s="7">
        <v>0</v>
      </c>
      <c r="R51" s="7">
        <v>0</v>
      </c>
      <c r="S51" s="7">
        <v>0</v>
      </c>
    </row>
    <row r="52" spans="2:19" x14ac:dyDescent="0.35">
      <c r="B52">
        <v>8</v>
      </c>
      <c r="C52">
        <v>0</v>
      </c>
      <c r="D52">
        <v>17</v>
      </c>
      <c r="G52" s="7"/>
      <c r="H52" s="7"/>
      <c r="I52" s="7"/>
      <c r="J52" s="7"/>
      <c r="K52" s="7">
        <v>8</v>
      </c>
      <c r="L52" s="7">
        <v>132</v>
      </c>
      <c r="M52" s="7">
        <v>0</v>
      </c>
      <c r="N52" s="7">
        <v>17</v>
      </c>
      <c r="O52" s="8">
        <v>0</v>
      </c>
      <c r="P52" s="7">
        <v>1</v>
      </c>
      <c r="Q52" s="7">
        <v>0</v>
      </c>
      <c r="R52" s="7">
        <v>0</v>
      </c>
      <c r="S52" s="7">
        <v>0</v>
      </c>
    </row>
    <row r="53" spans="2:19" x14ac:dyDescent="0.35">
      <c r="B53">
        <v>10</v>
      </c>
      <c r="C53">
        <v>5</v>
      </c>
      <c r="D53">
        <v>9</v>
      </c>
      <c r="G53" s="7"/>
      <c r="H53" s="7"/>
      <c r="I53" s="7"/>
      <c r="J53" s="7"/>
      <c r="K53" s="7">
        <v>10</v>
      </c>
      <c r="L53" s="7">
        <v>115</v>
      </c>
      <c r="M53" s="7">
        <v>5</v>
      </c>
      <c r="N53" s="7">
        <v>9</v>
      </c>
      <c r="O53" s="8">
        <v>4.3499999999999997E-2</v>
      </c>
      <c r="P53" s="7">
        <v>0.95699999999999996</v>
      </c>
      <c r="Q53" s="7">
        <v>0</v>
      </c>
      <c r="R53" s="7">
        <v>1.9E-2</v>
      </c>
      <c r="S53" s="7">
        <v>0.435</v>
      </c>
    </row>
    <row r="54" spans="2:19" x14ac:dyDescent="0.35">
      <c r="B54">
        <v>12</v>
      </c>
      <c r="C54">
        <v>6</v>
      </c>
      <c r="D54">
        <v>3</v>
      </c>
      <c r="G54" s="7"/>
      <c r="H54" s="7"/>
      <c r="I54" s="7"/>
      <c r="J54" s="7"/>
      <c r="K54" s="7">
        <v>12</v>
      </c>
      <c r="L54" s="7">
        <v>101</v>
      </c>
      <c r="M54" s="7">
        <v>6</v>
      </c>
      <c r="N54" s="7">
        <v>3</v>
      </c>
      <c r="O54" s="8">
        <v>0.1003</v>
      </c>
      <c r="P54" s="7">
        <v>0.9</v>
      </c>
      <c r="Q54" s="7">
        <v>1E-3</v>
      </c>
      <c r="R54" s="7">
        <v>2.9000000000000001E-2</v>
      </c>
      <c r="S54" s="7">
        <v>1.117</v>
      </c>
    </row>
    <row r="55" spans="2:19" x14ac:dyDescent="0.35">
      <c r="B55">
        <v>14</v>
      </c>
      <c r="C55">
        <v>5</v>
      </c>
      <c r="D55">
        <v>5</v>
      </c>
      <c r="G55" s="7"/>
      <c r="H55" s="7"/>
      <c r="I55" s="7"/>
      <c r="J55" s="7"/>
      <c r="K55" s="7">
        <v>14</v>
      </c>
      <c r="L55" s="7">
        <v>92</v>
      </c>
      <c r="M55" s="7">
        <v>5</v>
      </c>
      <c r="N55" s="7">
        <v>5</v>
      </c>
      <c r="O55" s="8">
        <v>0.1492</v>
      </c>
      <c r="P55" s="7">
        <v>0.85099999999999998</v>
      </c>
      <c r="Q55" s="7">
        <v>1E-3</v>
      </c>
      <c r="R55" s="7">
        <v>3.5000000000000003E-2</v>
      </c>
      <c r="S55" s="7">
        <v>1.8009999999999999</v>
      </c>
    </row>
    <row r="56" spans="2:19" x14ac:dyDescent="0.35">
      <c r="B56">
        <v>16</v>
      </c>
      <c r="C56">
        <v>14</v>
      </c>
      <c r="D56">
        <v>1</v>
      </c>
      <c r="G56" s="7"/>
      <c r="H56" s="7"/>
      <c r="I56" s="7"/>
      <c r="J56" s="7"/>
      <c r="K56" s="7">
        <v>16</v>
      </c>
      <c r="L56" s="7">
        <v>82</v>
      </c>
      <c r="M56" s="7">
        <v>14</v>
      </c>
      <c r="N56" s="7">
        <v>1</v>
      </c>
      <c r="O56" s="8">
        <v>0.29449999999999998</v>
      </c>
      <c r="P56" s="7">
        <v>0.70599999999999996</v>
      </c>
      <c r="Q56" s="7">
        <v>2E-3</v>
      </c>
      <c r="R56" s="7">
        <v>4.4999999999999998E-2</v>
      </c>
      <c r="S56" s="7">
        <v>4.125</v>
      </c>
    </row>
    <row r="57" spans="2:19" x14ac:dyDescent="0.35">
      <c r="B57">
        <v>18</v>
      </c>
      <c r="C57">
        <v>15</v>
      </c>
      <c r="D57">
        <v>0</v>
      </c>
      <c r="G57" s="7"/>
      <c r="H57" s="7"/>
      <c r="I57" s="7"/>
      <c r="J57" s="7"/>
      <c r="K57" s="7">
        <v>18</v>
      </c>
      <c r="L57" s="7">
        <v>67</v>
      </c>
      <c r="M57" s="7">
        <v>15</v>
      </c>
      <c r="N57" s="7">
        <v>0</v>
      </c>
      <c r="O57" s="8">
        <v>0.45240000000000002</v>
      </c>
      <c r="P57" s="7">
        <v>0.54800000000000004</v>
      </c>
      <c r="Q57" s="7">
        <v>3.0000000000000001E-3</v>
      </c>
      <c r="R57" s="7">
        <v>0.05</v>
      </c>
      <c r="S57" s="7">
        <v>6.9690000000000003</v>
      </c>
    </row>
    <row r="58" spans="2:19" x14ac:dyDescent="0.35">
      <c r="B58">
        <v>20</v>
      </c>
      <c r="C58">
        <v>17</v>
      </c>
      <c r="D58">
        <v>0</v>
      </c>
      <c r="G58" s="7"/>
      <c r="H58" s="7"/>
      <c r="I58" s="7"/>
      <c r="J58" s="7"/>
      <c r="K58" s="7">
        <v>20</v>
      </c>
      <c r="L58" s="7">
        <v>52</v>
      </c>
      <c r="M58" s="7">
        <v>17</v>
      </c>
      <c r="N58" s="7">
        <v>0</v>
      </c>
      <c r="O58" s="8">
        <v>0.63139999999999996</v>
      </c>
      <c r="P58" s="7">
        <v>0.36899999999999999</v>
      </c>
      <c r="Q58" s="7">
        <v>2E-3</v>
      </c>
      <c r="R58" s="7">
        <v>4.9000000000000002E-2</v>
      </c>
      <c r="S58" s="7">
        <v>10.548999999999999</v>
      </c>
    </row>
    <row r="59" spans="2:19" x14ac:dyDescent="0.35">
      <c r="B59">
        <v>22</v>
      </c>
      <c r="C59">
        <v>23</v>
      </c>
      <c r="D59">
        <v>0</v>
      </c>
      <c r="H59" s="7"/>
      <c r="I59" s="7"/>
      <c r="J59" s="7"/>
      <c r="K59" s="7">
        <v>22</v>
      </c>
      <c r="L59" s="7">
        <v>35</v>
      </c>
      <c r="M59" s="7">
        <v>23</v>
      </c>
      <c r="N59" s="7">
        <v>0</v>
      </c>
      <c r="O59" s="8">
        <v>0.87360000000000004</v>
      </c>
      <c r="P59" s="7">
        <v>0.126</v>
      </c>
      <c r="Q59" s="7">
        <v>1E-3</v>
      </c>
      <c r="R59" s="7">
        <v>3.4000000000000002E-2</v>
      </c>
      <c r="S59" s="7">
        <v>15.877000000000001</v>
      </c>
    </row>
    <row r="60" spans="2:19" x14ac:dyDescent="0.35">
      <c r="B60">
        <v>24</v>
      </c>
      <c r="C60">
        <v>8</v>
      </c>
      <c r="D60">
        <v>0</v>
      </c>
      <c r="H60" s="7"/>
      <c r="I60" s="7"/>
      <c r="J60" s="7"/>
      <c r="K60" s="7">
        <v>24</v>
      </c>
      <c r="L60" s="7">
        <v>12</v>
      </c>
      <c r="M60" s="7">
        <v>8</v>
      </c>
      <c r="N60" s="7">
        <v>0</v>
      </c>
      <c r="O60" s="8">
        <v>0.95789999999999997</v>
      </c>
      <c r="P60" s="7">
        <v>4.2000000000000003E-2</v>
      </c>
      <c r="Q60" s="7">
        <v>0</v>
      </c>
      <c r="R60" s="7">
        <v>2.1000000000000001E-2</v>
      </c>
      <c r="S60" s="7">
        <v>17.899000000000001</v>
      </c>
    </row>
    <row r="61" spans="2:19" x14ac:dyDescent="0.35">
      <c r="B61">
        <v>26</v>
      </c>
      <c r="C61">
        <v>3</v>
      </c>
      <c r="D61">
        <v>0</v>
      </c>
      <c r="H61" s="7"/>
      <c r="I61" s="7"/>
      <c r="J61" s="7"/>
      <c r="K61" s="7">
        <v>26</v>
      </c>
      <c r="L61" s="7">
        <v>4</v>
      </c>
      <c r="M61" s="7">
        <v>3</v>
      </c>
      <c r="N61" s="7">
        <v>0</v>
      </c>
      <c r="O61" s="8">
        <v>0.98950000000000005</v>
      </c>
      <c r="P61" s="7">
        <v>1.0999999999999999E-2</v>
      </c>
      <c r="Q61" s="7">
        <v>0</v>
      </c>
      <c r="R61" s="7">
        <v>0.01</v>
      </c>
      <c r="S61" s="7">
        <v>18.721</v>
      </c>
    </row>
    <row r="62" spans="2:19" x14ac:dyDescent="0.35">
      <c r="B62">
        <v>28</v>
      </c>
      <c r="C62">
        <v>1</v>
      </c>
      <c r="D62">
        <v>0</v>
      </c>
      <c r="H62" s="7"/>
      <c r="I62" s="7"/>
      <c r="J62" s="7"/>
      <c r="K62" s="7">
        <v>28</v>
      </c>
      <c r="L62" s="7">
        <v>1</v>
      </c>
      <c r="M62" s="7">
        <v>1</v>
      </c>
      <c r="N62" s="7">
        <v>0</v>
      </c>
      <c r="O62" s="8">
        <v>1</v>
      </c>
      <c r="P62" s="7">
        <v>0</v>
      </c>
      <c r="Q62" s="7">
        <v>0</v>
      </c>
      <c r="R62" s="7">
        <v>0</v>
      </c>
      <c r="S62" s="7">
        <v>19.015000000000001</v>
      </c>
    </row>
    <row r="63" spans="2:19" x14ac:dyDescent="0.35">
      <c r="E63">
        <f>SUM(C48:D62)</f>
        <v>160</v>
      </c>
      <c r="H63" s="7"/>
      <c r="I63" s="7"/>
      <c r="J63" s="7"/>
      <c r="K63" s="7"/>
      <c r="L63" s="7"/>
      <c r="M63" s="7"/>
      <c r="N63" s="8"/>
      <c r="O63" s="7"/>
      <c r="P63" s="7"/>
      <c r="Q63" s="7"/>
      <c r="R63" s="7"/>
    </row>
    <row r="64" spans="2:19" x14ac:dyDescent="0.35">
      <c r="H64" s="7"/>
      <c r="I64" s="7"/>
      <c r="J64" s="7"/>
      <c r="K64" s="7"/>
      <c r="L64" s="8"/>
      <c r="M64" s="7"/>
      <c r="N64" s="7"/>
      <c r="O64" s="7"/>
      <c r="P64" s="7"/>
      <c r="Q64" s="7"/>
      <c r="R64" s="7"/>
    </row>
    <row r="65" spans="2:19" x14ac:dyDescent="0.35">
      <c r="I65" s="7"/>
      <c r="J65" s="7"/>
      <c r="K65" s="7"/>
      <c r="L65" s="8"/>
      <c r="M65" s="7"/>
      <c r="N65" s="7"/>
      <c r="O65" s="7"/>
      <c r="P65" s="7"/>
      <c r="Q65" s="7"/>
      <c r="R65" s="7"/>
    </row>
    <row r="66" spans="2:19" x14ac:dyDescent="0.35">
      <c r="I66" s="7"/>
      <c r="J66" s="7"/>
      <c r="K66" s="7"/>
      <c r="L66" s="8"/>
      <c r="M66" s="7"/>
      <c r="N66" s="7"/>
      <c r="O66" s="7"/>
      <c r="P66" s="7"/>
      <c r="Q66" s="7"/>
      <c r="R66" s="7"/>
    </row>
    <row r="67" spans="2:19" x14ac:dyDescent="0.35">
      <c r="B67" t="s">
        <v>414</v>
      </c>
      <c r="I67" s="7"/>
      <c r="J67" s="7"/>
      <c r="K67" s="7"/>
      <c r="L67" s="8"/>
      <c r="M67" s="7"/>
      <c r="N67" s="7"/>
      <c r="O67" s="7"/>
      <c r="P67" s="7"/>
      <c r="Q67" s="7"/>
      <c r="R67" s="7"/>
    </row>
    <row r="68" spans="2:19" ht="37.5" x14ac:dyDescent="0.35">
      <c r="B68" t="s">
        <v>391</v>
      </c>
      <c r="C68" t="s">
        <v>392</v>
      </c>
      <c r="D68" t="s">
        <v>393</v>
      </c>
      <c r="I68" s="7"/>
      <c r="J68" s="7"/>
      <c r="K68" s="7" t="s">
        <v>160</v>
      </c>
      <c r="L68" s="7" t="s">
        <v>161</v>
      </c>
      <c r="M68" s="7" t="s">
        <v>162</v>
      </c>
      <c r="N68" s="7" t="s">
        <v>163</v>
      </c>
      <c r="O68" s="7" t="s">
        <v>164</v>
      </c>
      <c r="P68" s="7" t="s">
        <v>165</v>
      </c>
      <c r="Q68" s="7" t="s">
        <v>166</v>
      </c>
      <c r="R68" s="7" t="s">
        <v>167</v>
      </c>
      <c r="S68" s="7" t="s">
        <v>168</v>
      </c>
    </row>
    <row r="69" spans="2:19" x14ac:dyDescent="0.35">
      <c r="B69">
        <v>0</v>
      </c>
      <c r="C69">
        <v>0</v>
      </c>
      <c r="D69">
        <v>0</v>
      </c>
      <c r="I69" s="7"/>
      <c r="J69" s="7"/>
      <c r="K69" s="7">
        <v>0</v>
      </c>
      <c r="L69" s="7">
        <v>160</v>
      </c>
      <c r="M69" s="7">
        <v>0</v>
      </c>
      <c r="N69" s="7">
        <v>0</v>
      </c>
      <c r="O69" s="8">
        <v>0</v>
      </c>
      <c r="P69" s="7">
        <v>1</v>
      </c>
      <c r="Q69" s="7">
        <v>0</v>
      </c>
      <c r="R69" s="7">
        <v>0</v>
      </c>
      <c r="S69" s="7">
        <v>0</v>
      </c>
    </row>
    <row r="70" spans="2:19" x14ac:dyDescent="0.35">
      <c r="B70">
        <v>2</v>
      </c>
      <c r="C70">
        <v>0</v>
      </c>
      <c r="D70">
        <v>13</v>
      </c>
      <c r="I70" s="7"/>
      <c r="J70" s="7"/>
      <c r="K70" s="7">
        <v>2</v>
      </c>
      <c r="L70" s="7">
        <v>160</v>
      </c>
      <c r="M70" s="7">
        <v>0</v>
      </c>
      <c r="N70" s="7">
        <v>13</v>
      </c>
      <c r="O70" s="8">
        <v>0</v>
      </c>
      <c r="P70" s="7">
        <v>1</v>
      </c>
      <c r="Q70" s="7">
        <v>0</v>
      </c>
      <c r="R70" s="7">
        <v>0</v>
      </c>
      <c r="S70" s="7">
        <v>0</v>
      </c>
    </row>
    <row r="71" spans="2:19" x14ac:dyDescent="0.35">
      <c r="B71">
        <v>4</v>
      </c>
      <c r="C71">
        <v>0</v>
      </c>
      <c r="D71">
        <v>35</v>
      </c>
      <c r="H71" s="7"/>
      <c r="I71" s="7"/>
      <c r="J71" s="7"/>
      <c r="K71" s="7">
        <v>4</v>
      </c>
      <c r="L71" s="7">
        <v>147</v>
      </c>
      <c r="M71" s="7">
        <v>0</v>
      </c>
      <c r="N71" s="7">
        <v>35</v>
      </c>
      <c r="O71" s="8">
        <v>0</v>
      </c>
      <c r="P71" s="7">
        <v>1</v>
      </c>
      <c r="Q71" s="7">
        <v>0</v>
      </c>
      <c r="R71" s="7">
        <v>0</v>
      </c>
      <c r="S71" s="7">
        <v>0</v>
      </c>
    </row>
    <row r="72" spans="2:19" x14ac:dyDescent="0.35">
      <c r="B72">
        <v>6</v>
      </c>
      <c r="C72">
        <v>0</v>
      </c>
      <c r="D72">
        <v>31</v>
      </c>
      <c r="H72" s="7"/>
      <c r="I72" s="7"/>
      <c r="J72" s="7"/>
      <c r="K72" s="7">
        <v>6</v>
      </c>
      <c r="L72" s="7">
        <v>112</v>
      </c>
      <c r="M72" s="7">
        <v>0</v>
      </c>
      <c r="N72" s="7">
        <v>31</v>
      </c>
      <c r="O72" s="8">
        <v>0</v>
      </c>
      <c r="P72" s="7">
        <v>1</v>
      </c>
      <c r="Q72" s="7">
        <v>0</v>
      </c>
      <c r="R72" s="7">
        <v>0</v>
      </c>
      <c r="S72" s="7">
        <v>0</v>
      </c>
    </row>
    <row r="73" spans="2:19" x14ac:dyDescent="0.35">
      <c r="B73">
        <v>8</v>
      </c>
      <c r="C73">
        <v>0</v>
      </c>
      <c r="D73">
        <v>11</v>
      </c>
      <c r="H73" s="7"/>
      <c r="I73" s="7"/>
      <c r="J73" s="7"/>
      <c r="K73" s="7">
        <v>8</v>
      </c>
      <c r="L73" s="7">
        <v>81</v>
      </c>
      <c r="M73" s="7">
        <v>0</v>
      </c>
      <c r="N73" s="7">
        <v>11</v>
      </c>
      <c r="O73" s="8">
        <v>0</v>
      </c>
      <c r="P73" s="7">
        <v>1</v>
      </c>
      <c r="Q73" s="7">
        <v>0</v>
      </c>
      <c r="R73" s="7">
        <v>0</v>
      </c>
      <c r="S73" s="7">
        <v>0</v>
      </c>
    </row>
    <row r="74" spans="2:19" x14ac:dyDescent="0.35">
      <c r="B74">
        <v>10</v>
      </c>
      <c r="C74">
        <v>0</v>
      </c>
      <c r="D74">
        <v>2</v>
      </c>
      <c r="H74" s="7"/>
      <c r="I74" s="7"/>
      <c r="J74" s="7"/>
      <c r="K74" s="7">
        <v>10</v>
      </c>
      <c r="L74" s="7">
        <v>70</v>
      </c>
      <c r="M74" s="7">
        <v>0</v>
      </c>
      <c r="N74" s="7">
        <v>2</v>
      </c>
      <c r="O74" s="8">
        <v>0</v>
      </c>
      <c r="P74" s="7">
        <v>1</v>
      </c>
      <c r="Q74" s="7">
        <v>0</v>
      </c>
      <c r="R74" s="7">
        <v>0</v>
      </c>
      <c r="S74" s="7">
        <v>0</v>
      </c>
    </row>
    <row r="75" spans="2:19" x14ac:dyDescent="0.35">
      <c r="B75">
        <v>12</v>
      </c>
      <c r="C75">
        <v>6</v>
      </c>
      <c r="D75">
        <v>0</v>
      </c>
      <c r="H75" s="7"/>
      <c r="I75" s="7"/>
      <c r="J75" s="7"/>
      <c r="K75" s="7">
        <v>12</v>
      </c>
      <c r="L75" s="7">
        <v>68</v>
      </c>
      <c r="M75" s="7">
        <v>6</v>
      </c>
      <c r="N75" s="7">
        <v>0</v>
      </c>
      <c r="O75" s="8">
        <v>8.8200000000000001E-2</v>
      </c>
      <c r="P75" s="7">
        <v>0.91200000000000003</v>
      </c>
      <c r="Q75" s="7">
        <v>1E-3</v>
      </c>
      <c r="R75" s="7">
        <v>3.4000000000000002E-2</v>
      </c>
      <c r="S75" s="7">
        <v>1.0589999999999999</v>
      </c>
    </row>
    <row r="76" spans="2:19" x14ac:dyDescent="0.35">
      <c r="B76">
        <v>14</v>
      </c>
      <c r="C76">
        <v>3</v>
      </c>
      <c r="D76">
        <v>0</v>
      </c>
      <c r="H76" s="7"/>
      <c r="I76" s="7"/>
      <c r="J76" s="7"/>
      <c r="K76" s="7">
        <v>14</v>
      </c>
      <c r="L76" s="7">
        <v>62</v>
      </c>
      <c r="M76" s="7">
        <v>3</v>
      </c>
      <c r="N76" s="7">
        <v>0</v>
      </c>
      <c r="O76" s="8">
        <v>0.13239999999999999</v>
      </c>
      <c r="P76" s="7">
        <v>0.86799999999999999</v>
      </c>
      <c r="Q76" s="7">
        <v>2E-3</v>
      </c>
      <c r="R76" s="7">
        <v>4.1000000000000002E-2</v>
      </c>
      <c r="S76" s="7">
        <v>1.6759999999999999</v>
      </c>
    </row>
    <row r="77" spans="2:19" x14ac:dyDescent="0.35">
      <c r="B77">
        <v>16</v>
      </c>
      <c r="C77">
        <v>3</v>
      </c>
      <c r="D77">
        <v>0</v>
      </c>
      <c r="H77" s="7"/>
      <c r="I77" s="7"/>
      <c r="J77" s="7"/>
      <c r="K77" s="7">
        <v>16</v>
      </c>
      <c r="L77" s="7">
        <v>59</v>
      </c>
      <c r="M77" s="7">
        <v>3</v>
      </c>
      <c r="N77" s="7">
        <v>0</v>
      </c>
      <c r="O77" s="8">
        <v>0.17649999999999999</v>
      </c>
      <c r="P77" s="7">
        <v>0.82399999999999995</v>
      </c>
      <c r="Q77" s="7">
        <v>2E-3</v>
      </c>
      <c r="R77" s="7">
        <v>4.5999999999999999E-2</v>
      </c>
      <c r="S77" s="7">
        <v>2.3820000000000001</v>
      </c>
    </row>
    <row r="78" spans="2:19" x14ac:dyDescent="0.35">
      <c r="B78">
        <v>18</v>
      </c>
      <c r="C78">
        <v>3</v>
      </c>
      <c r="D78">
        <v>0</v>
      </c>
      <c r="H78" s="7"/>
      <c r="I78" s="7"/>
      <c r="J78" s="7"/>
      <c r="K78" s="7">
        <v>18</v>
      </c>
      <c r="L78" s="7">
        <v>56</v>
      </c>
      <c r="M78" s="7">
        <v>3</v>
      </c>
      <c r="N78" s="7">
        <v>0</v>
      </c>
      <c r="O78" s="8">
        <v>0.22059999999999999</v>
      </c>
      <c r="P78" s="7">
        <v>0.77900000000000003</v>
      </c>
      <c r="Q78" s="7">
        <v>3.0000000000000001E-3</v>
      </c>
      <c r="R78" s="7">
        <v>0.05</v>
      </c>
      <c r="S78" s="7">
        <v>3.1760000000000002</v>
      </c>
    </row>
    <row r="79" spans="2:19" x14ac:dyDescent="0.35">
      <c r="B79">
        <v>20</v>
      </c>
      <c r="C79">
        <v>2</v>
      </c>
      <c r="D79">
        <v>0</v>
      </c>
      <c r="H79" s="7"/>
      <c r="I79" s="7"/>
      <c r="J79" s="7"/>
      <c r="K79" s="7">
        <v>20</v>
      </c>
      <c r="L79" s="7">
        <v>53</v>
      </c>
      <c r="M79" s="7">
        <v>2</v>
      </c>
      <c r="N79" s="7">
        <v>0</v>
      </c>
      <c r="O79" s="8">
        <v>0.25</v>
      </c>
      <c r="P79" s="7">
        <v>0.75</v>
      </c>
      <c r="Q79" s="7">
        <v>3.0000000000000001E-3</v>
      </c>
      <c r="R79" s="7">
        <v>5.2999999999999999E-2</v>
      </c>
      <c r="S79" s="7">
        <v>3.7650000000000001</v>
      </c>
    </row>
    <row r="80" spans="2:19" x14ac:dyDescent="0.35">
      <c r="B80">
        <v>22</v>
      </c>
      <c r="C80">
        <v>5</v>
      </c>
      <c r="D80">
        <v>0</v>
      </c>
      <c r="H80" s="7"/>
      <c r="I80" s="7"/>
      <c r="J80" s="7"/>
      <c r="K80" s="7">
        <v>22</v>
      </c>
      <c r="L80" s="7">
        <v>51</v>
      </c>
      <c r="M80" s="7">
        <v>5</v>
      </c>
      <c r="N80" s="7">
        <v>0</v>
      </c>
      <c r="O80" s="8">
        <v>0.32350000000000001</v>
      </c>
      <c r="P80" s="7">
        <v>0.67600000000000005</v>
      </c>
      <c r="Q80" s="7">
        <v>3.0000000000000001E-3</v>
      </c>
      <c r="R80" s="7">
        <v>5.7000000000000002E-2</v>
      </c>
      <c r="S80" s="7">
        <v>5.3819999999999997</v>
      </c>
    </row>
    <row r="81" spans="2:19" x14ac:dyDescent="0.35">
      <c r="B81">
        <v>24</v>
      </c>
      <c r="C81">
        <v>2</v>
      </c>
      <c r="D81">
        <v>0</v>
      </c>
      <c r="H81" s="7"/>
      <c r="I81" s="7"/>
      <c r="J81" s="7"/>
      <c r="K81" s="7">
        <v>24</v>
      </c>
      <c r="L81" s="7">
        <v>46</v>
      </c>
      <c r="M81" s="7">
        <v>2</v>
      </c>
      <c r="N81" s="7">
        <v>0</v>
      </c>
      <c r="O81" s="8">
        <v>0.35289999999999999</v>
      </c>
      <c r="P81" s="7">
        <v>0.64700000000000002</v>
      </c>
      <c r="Q81" s="7">
        <v>3.0000000000000001E-3</v>
      </c>
      <c r="R81" s="7">
        <v>5.8000000000000003E-2</v>
      </c>
      <c r="S81" s="7">
        <v>6.0880000000000001</v>
      </c>
    </row>
    <row r="82" spans="2:19" x14ac:dyDescent="0.35">
      <c r="B82">
        <v>26</v>
      </c>
      <c r="C82">
        <v>4</v>
      </c>
      <c r="D82">
        <v>0</v>
      </c>
      <c r="H82" s="7"/>
      <c r="I82" s="7"/>
      <c r="J82" s="7"/>
      <c r="K82" s="7">
        <v>26</v>
      </c>
      <c r="L82" s="7">
        <v>44</v>
      </c>
      <c r="M82" s="7">
        <v>4</v>
      </c>
      <c r="N82" s="7">
        <v>0</v>
      </c>
      <c r="O82" s="8">
        <v>0.4118</v>
      </c>
      <c r="P82" s="7">
        <v>0.58799999999999997</v>
      </c>
      <c r="Q82" s="7">
        <v>4.0000000000000001E-3</v>
      </c>
      <c r="R82" s="7">
        <v>0.06</v>
      </c>
      <c r="S82" s="7">
        <v>7.6180000000000003</v>
      </c>
    </row>
    <row r="83" spans="2:19" x14ac:dyDescent="0.35">
      <c r="B83">
        <v>28</v>
      </c>
      <c r="C83">
        <v>4</v>
      </c>
      <c r="D83">
        <v>0</v>
      </c>
      <c r="H83" s="7"/>
      <c r="I83" s="7"/>
      <c r="J83" s="7"/>
      <c r="K83" s="7">
        <v>28</v>
      </c>
      <c r="L83" s="7">
        <v>40</v>
      </c>
      <c r="M83" s="7">
        <v>4</v>
      </c>
      <c r="N83" s="7">
        <v>0</v>
      </c>
      <c r="O83" s="8">
        <v>0.47060000000000002</v>
      </c>
      <c r="P83" s="7">
        <v>0.52900000000000003</v>
      </c>
      <c r="Q83" s="7">
        <v>4.0000000000000001E-3</v>
      </c>
      <c r="R83" s="7">
        <v>6.0999999999999999E-2</v>
      </c>
      <c r="S83" s="7">
        <v>9.2650000000000006</v>
      </c>
    </row>
    <row r="84" spans="2:19" x14ac:dyDescent="0.35">
      <c r="B84">
        <v>30</v>
      </c>
      <c r="C84">
        <v>6</v>
      </c>
      <c r="D84">
        <v>0</v>
      </c>
      <c r="H84" s="7"/>
      <c r="I84" s="7"/>
      <c r="J84" s="7"/>
      <c r="K84" s="7">
        <v>30</v>
      </c>
      <c r="L84" s="7">
        <v>36</v>
      </c>
      <c r="M84" s="7">
        <v>6</v>
      </c>
      <c r="N84" s="7">
        <v>0</v>
      </c>
      <c r="O84" s="8">
        <v>0.55879999999999996</v>
      </c>
      <c r="P84" s="7">
        <v>0.441</v>
      </c>
      <c r="Q84" s="7">
        <v>4.0000000000000001E-3</v>
      </c>
      <c r="R84" s="7">
        <v>0.06</v>
      </c>
      <c r="S84" s="7">
        <v>11.912000000000001</v>
      </c>
    </row>
    <row r="85" spans="2:19" x14ac:dyDescent="0.35">
      <c r="B85">
        <v>32</v>
      </c>
      <c r="C85">
        <v>3</v>
      </c>
      <c r="D85">
        <v>0</v>
      </c>
      <c r="K85" s="7">
        <v>32</v>
      </c>
      <c r="L85" s="7">
        <v>30</v>
      </c>
      <c r="M85" s="7">
        <v>3</v>
      </c>
      <c r="N85" s="7">
        <v>0</v>
      </c>
      <c r="O85" s="8">
        <v>0.60289999999999999</v>
      </c>
      <c r="P85" s="7">
        <v>0.39700000000000002</v>
      </c>
      <c r="Q85" s="7">
        <v>4.0000000000000001E-3</v>
      </c>
      <c r="R85" s="7">
        <v>5.8999999999999997E-2</v>
      </c>
      <c r="S85" s="7">
        <v>13.324</v>
      </c>
    </row>
    <row r="86" spans="2:19" x14ac:dyDescent="0.35">
      <c r="B86">
        <v>34</v>
      </c>
      <c r="C86">
        <v>2</v>
      </c>
      <c r="D86">
        <v>0</v>
      </c>
      <c r="K86" s="7">
        <v>34</v>
      </c>
      <c r="L86" s="7">
        <v>27</v>
      </c>
      <c r="M86" s="7">
        <v>2</v>
      </c>
      <c r="N86" s="7">
        <v>0</v>
      </c>
      <c r="O86" s="8">
        <v>0.63239999999999996</v>
      </c>
      <c r="P86" s="7">
        <v>0.36799999999999999</v>
      </c>
      <c r="Q86" s="7">
        <v>3.0000000000000001E-3</v>
      </c>
      <c r="R86" s="7">
        <v>5.8000000000000003E-2</v>
      </c>
      <c r="S86" s="7">
        <v>14.324</v>
      </c>
    </row>
    <row r="87" spans="2:19" x14ac:dyDescent="0.35">
      <c r="B87">
        <v>36</v>
      </c>
      <c r="C87">
        <v>4</v>
      </c>
      <c r="D87">
        <v>0</v>
      </c>
      <c r="K87" s="7">
        <v>36</v>
      </c>
      <c r="L87" s="7">
        <v>25</v>
      </c>
      <c r="M87" s="7">
        <v>4</v>
      </c>
      <c r="N87" s="7">
        <v>0</v>
      </c>
      <c r="O87" s="8">
        <v>0.69120000000000004</v>
      </c>
      <c r="P87" s="7">
        <v>0.309</v>
      </c>
      <c r="Q87" s="7">
        <v>3.0000000000000001E-3</v>
      </c>
      <c r="R87" s="7">
        <v>5.6000000000000001E-2</v>
      </c>
      <c r="S87" s="7">
        <v>16.440999999999999</v>
      </c>
    </row>
    <row r="88" spans="2:19" x14ac:dyDescent="0.35">
      <c r="B88">
        <v>38</v>
      </c>
      <c r="C88">
        <v>7</v>
      </c>
      <c r="D88">
        <v>0</v>
      </c>
      <c r="J88" s="7"/>
      <c r="K88" s="7">
        <v>38</v>
      </c>
      <c r="L88" s="7">
        <v>21</v>
      </c>
      <c r="M88" s="7">
        <v>7</v>
      </c>
      <c r="N88" s="7">
        <v>0</v>
      </c>
      <c r="O88" s="8">
        <v>0.79410000000000003</v>
      </c>
      <c r="P88" s="7">
        <v>0.20599999999999999</v>
      </c>
      <c r="Q88" s="7">
        <v>2E-3</v>
      </c>
      <c r="R88" s="7">
        <v>4.9000000000000002E-2</v>
      </c>
      <c r="S88" s="7">
        <v>20.353000000000002</v>
      </c>
    </row>
    <row r="89" spans="2:19" x14ac:dyDescent="0.35">
      <c r="B89">
        <v>40</v>
      </c>
      <c r="C89">
        <v>5</v>
      </c>
      <c r="D89">
        <v>0</v>
      </c>
      <c r="J89" s="7"/>
      <c r="K89" s="7">
        <v>40</v>
      </c>
      <c r="L89" s="7">
        <v>14</v>
      </c>
      <c r="M89" s="7">
        <v>5</v>
      </c>
      <c r="N89" s="7">
        <v>0</v>
      </c>
      <c r="O89" s="8">
        <v>0.86760000000000004</v>
      </c>
      <c r="P89" s="7">
        <v>0.13200000000000001</v>
      </c>
      <c r="Q89" s="7">
        <v>2E-3</v>
      </c>
      <c r="R89" s="7">
        <v>4.1000000000000002E-2</v>
      </c>
      <c r="S89" s="7">
        <v>23.294</v>
      </c>
    </row>
    <row r="90" spans="2:19" x14ac:dyDescent="0.35">
      <c r="B90">
        <v>42</v>
      </c>
      <c r="C90">
        <v>3</v>
      </c>
      <c r="D90">
        <v>0</v>
      </c>
      <c r="J90" s="7"/>
      <c r="K90" s="7">
        <v>42</v>
      </c>
      <c r="L90" s="7">
        <v>9</v>
      </c>
      <c r="M90" s="7">
        <v>3</v>
      </c>
      <c r="N90" s="7">
        <v>0</v>
      </c>
      <c r="O90" s="8">
        <v>0.91180000000000005</v>
      </c>
      <c r="P90" s="7">
        <v>8.7999999999999995E-2</v>
      </c>
      <c r="Q90" s="7">
        <v>1E-3</v>
      </c>
      <c r="R90" s="7">
        <v>3.4000000000000002E-2</v>
      </c>
      <c r="S90" s="7">
        <v>25.146999999999998</v>
      </c>
    </row>
    <row r="91" spans="2:19" x14ac:dyDescent="0.35">
      <c r="B91">
        <v>45</v>
      </c>
      <c r="C91">
        <v>3</v>
      </c>
      <c r="D91">
        <v>0</v>
      </c>
      <c r="J91" s="7"/>
      <c r="K91" s="7">
        <v>45</v>
      </c>
      <c r="L91" s="7">
        <v>6</v>
      </c>
      <c r="M91" s="7">
        <v>3</v>
      </c>
      <c r="N91" s="7">
        <v>0</v>
      </c>
      <c r="O91" s="8">
        <v>0.95589999999999997</v>
      </c>
      <c r="P91" s="7">
        <v>4.3999999999999997E-2</v>
      </c>
      <c r="Q91" s="7">
        <v>1E-3</v>
      </c>
      <c r="R91" s="7">
        <v>2.5000000000000001E-2</v>
      </c>
      <c r="S91" s="7">
        <v>27.132000000000001</v>
      </c>
    </row>
    <row r="92" spans="2:19" x14ac:dyDescent="0.35">
      <c r="B92">
        <v>48</v>
      </c>
      <c r="C92">
        <v>2</v>
      </c>
      <c r="D92">
        <v>0</v>
      </c>
      <c r="J92" s="7"/>
      <c r="K92" s="7">
        <v>48</v>
      </c>
      <c r="L92" s="7">
        <v>3</v>
      </c>
      <c r="M92" s="7">
        <v>2</v>
      </c>
      <c r="N92" s="7">
        <v>0</v>
      </c>
      <c r="O92" s="8">
        <v>0.98529999999999995</v>
      </c>
      <c r="P92" s="7">
        <v>1.4999999999999999E-2</v>
      </c>
      <c r="Q92" s="7">
        <v>0</v>
      </c>
      <c r="R92" s="7">
        <v>1.4999999999999999E-2</v>
      </c>
      <c r="S92" s="7">
        <v>28.544</v>
      </c>
    </row>
    <row r="93" spans="2:19" x14ac:dyDescent="0.35">
      <c r="B93">
        <v>51</v>
      </c>
      <c r="C93">
        <v>1</v>
      </c>
      <c r="D93">
        <v>0</v>
      </c>
      <c r="J93" s="7"/>
      <c r="K93" s="7">
        <v>51</v>
      </c>
      <c r="L93" s="7">
        <v>1</v>
      </c>
      <c r="M93" s="7">
        <v>1</v>
      </c>
      <c r="N93" s="7">
        <v>0</v>
      </c>
      <c r="O93" s="8">
        <v>1</v>
      </c>
      <c r="P93" s="7">
        <v>0</v>
      </c>
      <c r="Q93" s="7">
        <v>0</v>
      </c>
      <c r="R93" s="7">
        <v>0</v>
      </c>
      <c r="S93" s="7">
        <v>29.294</v>
      </c>
    </row>
    <row r="94" spans="2:19" x14ac:dyDescent="0.35">
      <c r="E94">
        <f>SUM(C69:D93)</f>
        <v>160</v>
      </c>
      <c r="J94" s="7"/>
      <c r="K94" s="7"/>
      <c r="L94" s="7"/>
      <c r="M94" s="7"/>
      <c r="N94" s="8"/>
      <c r="O94" s="7"/>
      <c r="P94" s="7"/>
      <c r="Q94" s="7"/>
      <c r="R94" s="7"/>
    </row>
    <row r="95" spans="2:19" x14ac:dyDescent="0.35">
      <c r="J95" s="7"/>
      <c r="K95" s="7"/>
      <c r="L95" s="7"/>
      <c r="M95" s="7"/>
      <c r="N95" s="8"/>
      <c r="O95" s="7"/>
      <c r="P95" s="7"/>
      <c r="Q95" s="7"/>
      <c r="R95" s="7"/>
    </row>
    <row r="96" spans="2:19" x14ac:dyDescent="0.35">
      <c r="J96" s="7"/>
      <c r="K96" s="7"/>
      <c r="L96" s="7"/>
      <c r="M96" s="7"/>
      <c r="N96" s="8"/>
      <c r="O96" s="7"/>
      <c r="P96" s="7"/>
      <c r="Q96" s="7"/>
      <c r="R96" s="7"/>
    </row>
    <row r="97" spans="2:19" x14ac:dyDescent="0.35">
      <c r="J97" s="7"/>
      <c r="K97" s="7"/>
      <c r="L97" s="7"/>
      <c r="M97" s="7"/>
      <c r="N97" s="8"/>
      <c r="O97" s="7"/>
      <c r="P97" s="7"/>
      <c r="Q97" s="7"/>
      <c r="R97" s="7"/>
    </row>
    <row r="98" spans="2:19" x14ac:dyDescent="0.35">
      <c r="J98" s="7"/>
      <c r="K98" s="7"/>
      <c r="L98" s="7"/>
      <c r="M98" s="7"/>
      <c r="N98" s="8"/>
      <c r="O98" s="7"/>
      <c r="P98" s="7"/>
      <c r="Q98" s="7"/>
      <c r="R98" s="7"/>
    </row>
    <row r="99" spans="2:19" x14ac:dyDescent="0.35">
      <c r="B99" t="s">
        <v>415</v>
      </c>
      <c r="H99" s="7"/>
      <c r="J99" s="7"/>
      <c r="K99" s="7"/>
      <c r="L99" s="7"/>
      <c r="M99" s="7"/>
      <c r="N99" s="8"/>
      <c r="O99" s="7"/>
      <c r="P99" s="7"/>
      <c r="Q99" s="7"/>
      <c r="R99" s="7"/>
    </row>
    <row r="100" spans="2:19" ht="37.5" x14ac:dyDescent="0.35">
      <c r="B100" t="s">
        <v>391</v>
      </c>
      <c r="C100" t="s">
        <v>392</v>
      </c>
      <c r="D100" t="s">
        <v>393</v>
      </c>
      <c r="H100" s="7"/>
      <c r="I100" s="7"/>
      <c r="J100" s="7"/>
      <c r="K100" s="7" t="s">
        <v>160</v>
      </c>
      <c r="L100" s="7" t="s">
        <v>161</v>
      </c>
      <c r="M100" s="7" t="s">
        <v>162</v>
      </c>
      <c r="N100" s="7" t="s">
        <v>163</v>
      </c>
      <c r="O100" s="7" t="s">
        <v>164</v>
      </c>
      <c r="P100" s="7" t="s">
        <v>165</v>
      </c>
      <c r="Q100" s="7" t="s">
        <v>166</v>
      </c>
      <c r="R100" s="7" t="s">
        <v>167</v>
      </c>
      <c r="S100" s="7" t="s">
        <v>168</v>
      </c>
    </row>
    <row r="101" spans="2:19" x14ac:dyDescent="0.35">
      <c r="B101">
        <v>0</v>
      </c>
      <c r="C101">
        <v>0</v>
      </c>
      <c r="D101">
        <v>0</v>
      </c>
      <c r="H101" s="7"/>
      <c r="I101" s="7"/>
      <c r="J101" s="7"/>
      <c r="K101" s="7">
        <v>0</v>
      </c>
      <c r="L101" s="7">
        <v>160</v>
      </c>
      <c r="M101" s="7">
        <v>0</v>
      </c>
      <c r="N101" s="7">
        <v>0</v>
      </c>
      <c r="O101" s="8">
        <v>0</v>
      </c>
      <c r="P101" s="7">
        <v>1</v>
      </c>
      <c r="Q101" s="7">
        <v>0</v>
      </c>
      <c r="R101" s="7">
        <v>0</v>
      </c>
      <c r="S101" s="7">
        <v>0</v>
      </c>
    </row>
    <row r="102" spans="2:19" x14ac:dyDescent="0.35">
      <c r="B102">
        <v>2</v>
      </c>
      <c r="C102">
        <v>0</v>
      </c>
      <c r="D102">
        <v>5</v>
      </c>
      <c r="H102" s="7"/>
      <c r="I102" s="7"/>
      <c r="J102" s="7"/>
      <c r="K102" s="7">
        <v>2</v>
      </c>
      <c r="L102" s="7">
        <v>160</v>
      </c>
      <c r="M102" s="7">
        <v>0</v>
      </c>
      <c r="N102" s="7">
        <v>5</v>
      </c>
      <c r="O102" s="8">
        <v>0</v>
      </c>
      <c r="P102" s="7">
        <v>1</v>
      </c>
      <c r="Q102" s="7">
        <v>0</v>
      </c>
      <c r="R102" s="7">
        <v>0</v>
      </c>
      <c r="S102" s="7">
        <v>0</v>
      </c>
    </row>
    <row r="103" spans="2:19" x14ac:dyDescent="0.35">
      <c r="B103">
        <v>4</v>
      </c>
      <c r="C103">
        <v>0</v>
      </c>
      <c r="D103">
        <v>27</v>
      </c>
      <c r="H103" s="7"/>
      <c r="I103" s="7"/>
      <c r="J103" s="7"/>
      <c r="K103" s="7">
        <v>4</v>
      </c>
      <c r="L103" s="7">
        <v>155</v>
      </c>
      <c r="M103" s="7">
        <v>0</v>
      </c>
      <c r="N103" s="7">
        <v>27</v>
      </c>
      <c r="O103" s="8">
        <v>0</v>
      </c>
      <c r="P103" s="7">
        <v>1</v>
      </c>
      <c r="Q103" s="7">
        <v>0</v>
      </c>
      <c r="R103" s="7">
        <v>0</v>
      </c>
      <c r="S103" s="7">
        <v>0</v>
      </c>
    </row>
    <row r="104" spans="2:19" x14ac:dyDescent="0.35">
      <c r="B104">
        <v>6</v>
      </c>
      <c r="C104">
        <v>0</v>
      </c>
      <c r="D104">
        <v>5</v>
      </c>
      <c r="H104" s="7"/>
      <c r="I104" s="7"/>
      <c r="J104" s="7"/>
      <c r="K104" s="7">
        <v>6</v>
      </c>
      <c r="L104" s="7">
        <v>128</v>
      </c>
      <c r="M104" s="7">
        <v>0</v>
      </c>
      <c r="N104" s="7">
        <v>5</v>
      </c>
      <c r="O104" s="8">
        <v>0</v>
      </c>
      <c r="P104" s="7">
        <v>1</v>
      </c>
      <c r="Q104" s="7">
        <v>0</v>
      </c>
      <c r="R104" s="7">
        <v>0</v>
      </c>
      <c r="S104" s="7">
        <v>0</v>
      </c>
    </row>
    <row r="105" spans="2:19" x14ac:dyDescent="0.35">
      <c r="B105">
        <v>8</v>
      </c>
      <c r="C105">
        <v>0</v>
      </c>
      <c r="D105">
        <v>3</v>
      </c>
      <c r="H105" s="7"/>
      <c r="I105" s="7"/>
      <c r="J105" s="7"/>
      <c r="K105" s="7">
        <v>8</v>
      </c>
      <c r="L105" s="7">
        <v>123</v>
      </c>
      <c r="M105" s="7">
        <v>0</v>
      </c>
      <c r="N105" s="7">
        <v>3</v>
      </c>
      <c r="O105" s="8">
        <v>0</v>
      </c>
      <c r="P105" s="7">
        <v>1</v>
      </c>
      <c r="Q105" s="7">
        <v>0</v>
      </c>
      <c r="R105" s="7">
        <v>0</v>
      </c>
      <c r="S105" s="7">
        <v>0</v>
      </c>
    </row>
    <row r="106" spans="2:19" x14ac:dyDescent="0.35">
      <c r="B106">
        <v>10</v>
      </c>
      <c r="C106">
        <v>0</v>
      </c>
      <c r="D106">
        <v>3</v>
      </c>
      <c r="H106" s="7"/>
      <c r="I106" s="7"/>
      <c r="J106" s="7"/>
      <c r="K106" s="7">
        <v>10</v>
      </c>
      <c r="L106" s="7">
        <v>120</v>
      </c>
      <c r="M106" s="7">
        <v>0</v>
      </c>
      <c r="N106" s="7">
        <v>3</v>
      </c>
      <c r="O106" s="8">
        <v>0</v>
      </c>
      <c r="P106" s="7">
        <v>1</v>
      </c>
      <c r="Q106" s="7">
        <v>0</v>
      </c>
      <c r="R106" s="7">
        <v>0</v>
      </c>
      <c r="S106" s="7">
        <v>0</v>
      </c>
    </row>
    <row r="107" spans="2:19" x14ac:dyDescent="0.35">
      <c r="B107">
        <v>12</v>
      </c>
      <c r="C107">
        <v>3</v>
      </c>
      <c r="D107">
        <v>3</v>
      </c>
      <c r="H107" s="7"/>
      <c r="I107" s="7"/>
      <c r="J107" s="7"/>
      <c r="K107" s="7">
        <v>12</v>
      </c>
      <c r="L107" s="7">
        <v>117</v>
      </c>
      <c r="M107" s="7">
        <v>3</v>
      </c>
      <c r="N107" s="7">
        <v>3</v>
      </c>
      <c r="O107" s="8">
        <v>2.5600000000000001E-2</v>
      </c>
      <c r="P107" s="7">
        <v>0.97399999999999998</v>
      </c>
      <c r="Q107" s="7">
        <v>0</v>
      </c>
      <c r="R107" s="7">
        <v>1.4999999999999999E-2</v>
      </c>
      <c r="S107" s="7">
        <v>0.308</v>
      </c>
    </row>
    <row r="108" spans="2:19" x14ac:dyDescent="0.35">
      <c r="B108">
        <v>14</v>
      </c>
      <c r="C108">
        <v>4</v>
      </c>
      <c r="D108">
        <v>3</v>
      </c>
      <c r="H108" s="7"/>
      <c r="I108" s="7"/>
      <c r="J108" s="7"/>
      <c r="K108" s="7">
        <v>14</v>
      </c>
      <c r="L108" s="7">
        <v>111</v>
      </c>
      <c r="M108" s="7">
        <v>4</v>
      </c>
      <c r="N108" s="7">
        <v>3</v>
      </c>
      <c r="O108" s="8">
        <v>6.08E-2</v>
      </c>
      <c r="P108" s="7">
        <v>0.93899999999999995</v>
      </c>
      <c r="Q108" s="7">
        <v>0</v>
      </c>
      <c r="R108" s="7">
        <v>2.1999999999999999E-2</v>
      </c>
      <c r="S108" s="7">
        <v>0.79900000000000004</v>
      </c>
    </row>
    <row r="109" spans="2:19" x14ac:dyDescent="0.35">
      <c r="B109">
        <v>16</v>
      </c>
      <c r="C109">
        <v>9</v>
      </c>
      <c r="D109">
        <v>1</v>
      </c>
      <c r="H109" s="7"/>
      <c r="I109" s="7"/>
      <c r="J109" s="7"/>
      <c r="K109" s="7">
        <v>16</v>
      </c>
      <c r="L109" s="7">
        <v>104</v>
      </c>
      <c r="M109" s="7">
        <v>9</v>
      </c>
      <c r="N109" s="7">
        <v>1</v>
      </c>
      <c r="O109" s="8">
        <v>0.14199999999999999</v>
      </c>
      <c r="P109" s="7">
        <v>0.85799999999999998</v>
      </c>
      <c r="Q109" s="7">
        <v>1E-3</v>
      </c>
      <c r="R109" s="7">
        <v>3.3000000000000002E-2</v>
      </c>
      <c r="S109" s="7">
        <v>2.1</v>
      </c>
    </row>
    <row r="110" spans="2:19" x14ac:dyDescent="0.35">
      <c r="B110">
        <v>18</v>
      </c>
      <c r="C110">
        <v>7</v>
      </c>
      <c r="D110">
        <v>1</v>
      </c>
      <c r="H110" s="7"/>
      <c r="I110" s="7"/>
      <c r="J110" s="7"/>
      <c r="K110" s="7">
        <v>18</v>
      </c>
      <c r="L110" s="7">
        <v>94</v>
      </c>
      <c r="M110" s="7">
        <v>7</v>
      </c>
      <c r="N110" s="7">
        <v>1</v>
      </c>
      <c r="O110" s="8">
        <v>0.2059</v>
      </c>
      <c r="P110" s="7">
        <v>0.79400000000000004</v>
      </c>
      <c r="Q110" s="7">
        <v>1E-3</v>
      </c>
      <c r="R110" s="7">
        <v>3.7999999999999999E-2</v>
      </c>
      <c r="S110" s="7">
        <v>3.25</v>
      </c>
    </row>
    <row r="111" spans="2:19" x14ac:dyDescent="0.35">
      <c r="B111">
        <v>20</v>
      </c>
      <c r="C111">
        <v>13</v>
      </c>
      <c r="D111">
        <v>0</v>
      </c>
      <c r="H111" s="7"/>
      <c r="I111" s="7"/>
      <c r="J111" s="7"/>
      <c r="K111" s="7">
        <v>20</v>
      </c>
      <c r="L111" s="7">
        <v>86</v>
      </c>
      <c r="M111" s="7">
        <v>13</v>
      </c>
      <c r="N111" s="7">
        <v>0</v>
      </c>
      <c r="O111" s="8">
        <v>0.32600000000000001</v>
      </c>
      <c r="P111" s="7">
        <v>0.67400000000000004</v>
      </c>
      <c r="Q111" s="7">
        <v>2E-3</v>
      </c>
      <c r="R111" s="7">
        <v>4.4999999999999998E-2</v>
      </c>
      <c r="S111" s="7">
        <v>5.65</v>
      </c>
    </row>
    <row r="112" spans="2:19" x14ac:dyDescent="0.35">
      <c r="B112">
        <v>22</v>
      </c>
      <c r="C112">
        <v>6</v>
      </c>
      <c r="D112">
        <v>0</v>
      </c>
      <c r="H112" s="7"/>
      <c r="I112" s="7"/>
      <c r="J112" s="7"/>
      <c r="K112" s="7">
        <v>22</v>
      </c>
      <c r="L112" s="7">
        <v>73</v>
      </c>
      <c r="M112" s="7">
        <v>6</v>
      </c>
      <c r="N112" s="7">
        <v>0</v>
      </c>
      <c r="O112" s="8">
        <v>0.38140000000000002</v>
      </c>
      <c r="P112" s="7">
        <v>0.61899999999999999</v>
      </c>
      <c r="Q112" s="7">
        <v>2E-3</v>
      </c>
      <c r="R112" s="7">
        <v>4.5999999999999999E-2</v>
      </c>
      <c r="S112" s="7">
        <v>6.8689999999999998</v>
      </c>
    </row>
    <row r="113" spans="2:19" x14ac:dyDescent="0.35">
      <c r="B113">
        <v>24</v>
      </c>
      <c r="C113">
        <v>10</v>
      </c>
      <c r="D113">
        <v>0</v>
      </c>
      <c r="I113" s="7"/>
      <c r="J113" s="7"/>
      <c r="K113" s="7">
        <v>24</v>
      </c>
      <c r="L113" s="7">
        <v>67</v>
      </c>
      <c r="M113" s="7">
        <v>10</v>
      </c>
      <c r="N113" s="7">
        <v>0</v>
      </c>
      <c r="O113" s="8">
        <v>0.47370000000000001</v>
      </c>
      <c r="P113" s="7">
        <v>0.52600000000000002</v>
      </c>
      <c r="Q113" s="7">
        <v>2E-3</v>
      </c>
      <c r="R113" s="7">
        <v>4.8000000000000001E-2</v>
      </c>
      <c r="S113" s="7">
        <v>9.0850000000000009</v>
      </c>
    </row>
    <row r="114" spans="2:19" x14ac:dyDescent="0.35">
      <c r="B114">
        <v>26</v>
      </c>
      <c r="C114">
        <v>13</v>
      </c>
      <c r="D114">
        <v>0</v>
      </c>
      <c r="I114" s="7"/>
      <c r="J114" s="7"/>
      <c r="K114" s="7">
        <v>26</v>
      </c>
      <c r="L114" s="7">
        <v>57</v>
      </c>
      <c r="M114" s="7">
        <v>13</v>
      </c>
      <c r="N114" s="7">
        <v>0</v>
      </c>
      <c r="O114" s="8">
        <v>0.59370000000000001</v>
      </c>
      <c r="P114" s="7">
        <v>0.40600000000000003</v>
      </c>
      <c r="Q114" s="7">
        <v>2E-3</v>
      </c>
      <c r="R114" s="7">
        <v>4.7E-2</v>
      </c>
      <c r="S114" s="7">
        <v>12.206</v>
      </c>
    </row>
    <row r="115" spans="2:19" x14ac:dyDescent="0.35">
      <c r="B115">
        <v>28</v>
      </c>
      <c r="C115">
        <v>17</v>
      </c>
      <c r="D115">
        <v>0</v>
      </c>
      <c r="I115" s="7"/>
      <c r="J115" s="7"/>
      <c r="K115" s="7">
        <v>28</v>
      </c>
      <c r="L115" s="7">
        <v>44</v>
      </c>
      <c r="M115" s="7">
        <v>17</v>
      </c>
      <c r="N115" s="7">
        <v>0</v>
      </c>
      <c r="O115" s="8">
        <v>0.75070000000000003</v>
      </c>
      <c r="P115" s="7">
        <v>0.249</v>
      </c>
      <c r="Q115" s="7">
        <v>2E-3</v>
      </c>
      <c r="R115" s="7">
        <v>4.2000000000000003E-2</v>
      </c>
      <c r="S115" s="7">
        <v>16.600999999999999</v>
      </c>
    </row>
    <row r="116" spans="2:19" x14ac:dyDescent="0.35">
      <c r="B116">
        <v>30</v>
      </c>
      <c r="C116">
        <v>12</v>
      </c>
      <c r="D116">
        <v>0</v>
      </c>
      <c r="G116" s="7"/>
      <c r="I116" s="7"/>
      <c r="J116" s="7"/>
      <c r="K116" s="7">
        <v>30</v>
      </c>
      <c r="L116" s="7">
        <v>27</v>
      </c>
      <c r="M116" s="7">
        <v>12</v>
      </c>
      <c r="N116" s="7">
        <v>0</v>
      </c>
      <c r="O116" s="8">
        <v>0.86150000000000004</v>
      </c>
      <c r="P116" s="7">
        <v>0.13900000000000001</v>
      </c>
      <c r="Q116" s="7">
        <v>1E-3</v>
      </c>
      <c r="R116" s="7">
        <v>3.3000000000000002E-2</v>
      </c>
      <c r="S116" s="7">
        <v>19.925000000000001</v>
      </c>
    </row>
    <row r="117" spans="2:19" x14ac:dyDescent="0.35">
      <c r="B117">
        <v>32</v>
      </c>
      <c r="C117">
        <v>9</v>
      </c>
      <c r="D117">
        <v>0</v>
      </c>
      <c r="G117" s="7"/>
      <c r="H117" s="7"/>
      <c r="I117" s="7"/>
      <c r="J117" s="7"/>
      <c r="K117" s="7">
        <v>32</v>
      </c>
      <c r="L117" s="7">
        <v>15</v>
      </c>
      <c r="M117" s="7">
        <v>9</v>
      </c>
      <c r="N117" s="7">
        <v>0</v>
      </c>
      <c r="O117" s="8">
        <v>0.9446</v>
      </c>
      <c r="P117" s="7">
        <v>5.5E-2</v>
      </c>
      <c r="Q117" s="7">
        <v>0</v>
      </c>
      <c r="R117" s="7">
        <v>2.1999999999999999E-2</v>
      </c>
      <c r="S117" s="7">
        <v>22.585000000000001</v>
      </c>
    </row>
    <row r="118" spans="2:19" x14ac:dyDescent="0.35">
      <c r="B118">
        <v>34</v>
      </c>
      <c r="C118">
        <v>5</v>
      </c>
      <c r="D118">
        <v>0</v>
      </c>
      <c r="G118" s="7"/>
      <c r="H118" s="7"/>
      <c r="I118" s="7"/>
      <c r="J118" s="7"/>
      <c r="K118" s="7">
        <v>34</v>
      </c>
      <c r="L118" s="7">
        <v>6</v>
      </c>
      <c r="M118" s="7">
        <v>5</v>
      </c>
      <c r="N118" s="7">
        <v>0</v>
      </c>
      <c r="O118" s="8">
        <v>0.99080000000000001</v>
      </c>
      <c r="P118" s="7">
        <v>8.9999999999999993E-3</v>
      </c>
      <c r="Q118" s="7">
        <v>0</v>
      </c>
      <c r="R118" s="7">
        <v>8.9999999999999993E-3</v>
      </c>
      <c r="S118" s="7">
        <v>24.154</v>
      </c>
    </row>
    <row r="119" spans="2:19" x14ac:dyDescent="0.35">
      <c r="B119">
        <v>36</v>
      </c>
      <c r="C119">
        <v>1</v>
      </c>
      <c r="D119">
        <v>0</v>
      </c>
      <c r="G119" s="7"/>
      <c r="H119" s="7"/>
      <c r="I119" s="7"/>
      <c r="J119" s="7"/>
      <c r="K119" s="7">
        <v>36</v>
      </c>
      <c r="L119" s="7">
        <v>1</v>
      </c>
      <c r="M119" s="7">
        <v>1</v>
      </c>
      <c r="N119" s="7">
        <v>0</v>
      </c>
      <c r="O119" s="8">
        <v>1</v>
      </c>
      <c r="P119" s="7">
        <v>0</v>
      </c>
      <c r="Q119" s="7">
        <v>0</v>
      </c>
      <c r="R119" s="7">
        <v>0</v>
      </c>
      <c r="S119" s="7">
        <v>24.486999999999998</v>
      </c>
    </row>
    <row r="120" spans="2:19" x14ac:dyDescent="0.35">
      <c r="E120">
        <f>SUM(C101:D119)</f>
        <v>160</v>
      </c>
      <c r="I120" s="7"/>
      <c r="J120" s="7"/>
      <c r="K120" s="7"/>
      <c r="L120" s="7"/>
      <c r="M120" s="8"/>
      <c r="N120" s="7"/>
      <c r="O120" s="7"/>
      <c r="P120" s="7"/>
      <c r="Q120" s="7"/>
    </row>
    <row r="121" spans="2:19" x14ac:dyDescent="0.35">
      <c r="I121" s="7"/>
      <c r="J121" s="7"/>
      <c r="K121" s="7"/>
      <c r="L121" s="7"/>
      <c r="M121" s="8"/>
      <c r="N121" s="7"/>
      <c r="O121" s="7"/>
      <c r="P121" s="7"/>
      <c r="Q121" s="7"/>
    </row>
    <row r="122" spans="2:19" x14ac:dyDescent="0.35">
      <c r="J122" s="7"/>
      <c r="K122" s="7"/>
      <c r="L122" s="7"/>
      <c r="M122" s="8"/>
      <c r="N122" s="7"/>
      <c r="O122" s="7"/>
      <c r="P122" s="7"/>
      <c r="Q122" s="7"/>
    </row>
    <row r="123" spans="2:19" x14ac:dyDescent="0.35">
      <c r="H123" s="7"/>
      <c r="J123" s="7"/>
      <c r="K123" s="7"/>
      <c r="L123" s="7"/>
      <c r="M123" s="8"/>
      <c r="N123" s="7"/>
      <c r="O123" s="7"/>
      <c r="P123" s="7"/>
      <c r="Q123" s="7"/>
    </row>
    <row r="124" spans="2:19" x14ac:dyDescent="0.35"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</row>
    <row r="125" spans="2:19" x14ac:dyDescent="0.35">
      <c r="G125" s="7"/>
      <c r="H125" s="7"/>
      <c r="I125" s="7"/>
      <c r="J125" s="7"/>
      <c r="K125" s="7"/>
      <c r="L125" s="8"/>
      <c r="M125" s="7"/>
      <c r="N125" s="7"/>
      <c r="O125" s="7"/>
      <c r="P125" s="7"/>
      <c r="Q125" s="7"/>
    </row>
    <row r="126" spans="2:19" x14ac:dyDescent="0.35">
      <c r="G126" s="7"/>
      <c r="H126" s="7"/>
      <c r="I126" s="7"/>
      <c r="J126" s="7"/>
      <c r="K126" s="7"/>
      <c r="L126" s="8"/>
      <c r="M126" s="7"/>
      <c r="N126" s="7"/>
      <c r="O126" s="7"/>
      <c r="P126" s="7"/>
      <c r="Q126" s="7"/>
    </row>
    <row r="127" spans="2:19" x14ac:dyDescent="0.35">
      <c r="G127" s="7"/>
      <c r="H127" s="7"/>
      <c r="I127" s="7"/>
      <c r="J127" s="7"/>
      <c r="K127" s="7"/>
      <c r="L127" s="8"/>
      <c r="M127" s="7"/>
      <c r="N127" s="7"/>
      <c r="O127" s="7"/>
      <c r="P127" s="7"/>
      <c r="Q127" s="7"/>
    </row>
    <row r="128" spans="2:19" x14ac:dyDescent="0.35">
      <c r="G128" s="7"/>
      <c r="H128" s="7"/>
      <c r="I128" s="7"/>
      <c r="J128" s="7"/>
      <c r="K128" s="7"/>
      <c r="L128" s="8"/>
      <c r="M128" s="7"/>
      <c r="N128" s="7"/>
      <c r="O128" s="7"/>
      <c r="P128" s="7"/>
    </row>
    <row r="129" spans="7:17" x14ac:dyDescent="0.35">
      <c r="G129" s="7"/>
      <c r="H129" s="7"/>
      <c r="I129" s="7"/>
      <c r="J129" s="7"/>
      <c r="K129" s="7"/>
      <c r="L129" s="8"/>
      <c r="M129" s="7"/>
      <c r="N129" s="7"/>
      <c r="O129" s="7"/>
      <c r="P129" s="7"/>
    </row>
    <row r="130" spans="7:17" x14ac:dyDescent="0.35">
      <c r="G130" s="7"/>
      <c r="H130" s="7"/>
      <c r="I130" s="7"/>
      <c r="J130" s="7"/>
      <c r="K130" s="7"/>
      <c r="L130" s="8"/>
      <c r="M130" s="7"/>
      <c r="N130" s="7"/>
      <c r="O130" s="7"/>
      <c r="P130" s="7"/>
      <c r="Q130" s="7"/>
    </row>
    <row r="131" spans="7:17" x14ac:dyDescent="0.35">
      <c r="G131" s="7"/>
      <c r="H131" s="7"/>
      <c r="I131" s="7"/>
      <c r="J131" s="7"/>
      <c r="K131" s="7"/>
      <c r="L131" s="8"/>
      <c r="M131" s="7"/>
      <c r="N131" s="7"/>
      <c r="O131" s="7"/>
      <c r="P131" s="7"/>
      <c r="Q131" s="7"/>
    </row>
    <row r="132" spans="7:17" x14ac:dyDescent="0.35">
      <c r="G132" s="7"/>
      <c r="H132" s="7"/>
      <c r="I132" s="7"/>
      <c r="J132" s="7"/>
      <c r="K132" s="7"/>
      <c r="L132" s="8"/>
      <c r="M132" s="7"/>
      <c r="N132" s="7"/>
      <c r="O132" s="7"/>
      <c r="P132" s="7"/>
      <c r="Q132" s="7"/>
    </row>
    <row r="133" spans="7:17" x14ac:dyDescent="0.35">
      <c r="G133" s="7"/>
      <c r="H133" s="7"/>
      <c r="I133" s="7"/>
      <c r="J133" s="7"/>
      <c r="K133" s="7"/>
      <c r="L133" s="8"/>
      <c r="M133" s="7"/>
      <c r="N133" s="7"/>
      <c r="O133" s="7"/>
      <c r="P133" s="7"/>
      <c r="Q133" s="7"/>
    </row>
    <row r="134" spans="7:17" x14ac:dyDescent="0.35">
      <c r="G134" s="7"/>
      <c r="H134" s="7"/>
      <c r="I134" s="7"/>
      <c r="J134" s="7"/>
      <c r="K134" s="7"/>
      <c r="L134" s="8"/>
      <c r="M134" s="7"/>
      <c r="N134" s="7"/>
      <c r="O134" s="7"/>
      <c r="P134" s="7"/>
      <c r="Q134" s="7"/>
    </row>
    <row r="135" spans="7:17" x14ac:dyDescent="0.35">
      <c r="H135" s="7"/>
      <c r="I135" s="7"/>
      <c r="J135" s="7"/>
      <c r="K135" s="7"/>
      <c r="L135" s="8"/>
      <c r="M135" s="7"/>
      <c r="N135" s="7"/>
      <c r="O135" s="7"/>
      <c r="P135" s="7"/>
      <c r="Q135" s="7"/>
    </row>
    <row r="136" spans="7:17" x14ac:dyDescent="0.35">
      <c r="H136" s="7"/>
      <c r="I136" s="7"/>
      <c r="J136" s="7"/>
      <c r="K136" s="7"/>
      <c r="L136" s="8"/>
      <c r="M136" s="7"/>
      <c r="N136" s="7"/>
      <c r="O136" s="7"/>
      <c r="P136" s="7"/>
      <c r="Q136" s="7"/>
    </row>
    <row r="137" spans="7:17" x14ac:dyDescent="0.35">
      <c r="H137" s="7"/>
      <c r="I137" s="7"/>
      <c r="J137" s="7"/>
      <c r="K137" s="7"/>
      <c r="L137" s="8"/>
      <c r="M137" s="7"/>
      <c r="N137" s="7"/>
      <c r="O137" s="7"/>
      <c r="P137" s="7"/>
      <c r="Q137" s="7"/>
    </row>
    <row r="138" spans="7:17" x14ac:dyDescent="0.35">
      <c r="H138" s="7"/>
      <c r="I138" s="7"/>
      <c r="J138" s="7"/>
      <c r="K138" s="7"/>
      <c r="L138" s="8"/>
      <c r="M138" s="7"/>
      <c r="N138" s="7"/>
      <c r="O138" s="7"/>
      <c r="P138" s="7"/>
      <c r="Q138" s="7"/>
    </row>
    <row r="139" spans="7:17" x14ac:dyDescent="0.35">
      <c r="J139" s="7"/>
      <c r="K139" s="7"/>
      <c r="L139" s="7"/>
      <c r="M139" s="8"/>
      <c r="N139" s="7"/>
      <c r="O139" s="7"/>
      <c r="P139" s="7"/>
      <c r="Q139" s="7"/>
    </row>
    <row r="140" spans="7:17" x14ac:dyDescent="0.35">
      <c r="J140" s="7"/>
      <c r="K140" s="7"/>
      <c r="L140" s="7"/>
      <c r="M140" s="8"/>
      <c r="N140" s="7"/>
      <c r="O140" s="7"/>
      <c r="P140" s="7"/>
      <c r="Q140" s="7"/>
    </row>
    <row r="141" spans="7:17" x14ac:dyDescent="0.35">
      <c r="J141" s="7"/>
      <c r="K141" s="7"/>
      <c r="L141" s="7"/>
      <c r="M141" s="8"/>
      <c r="N141" s="7"/>
      <c r="O141" s="7"/>
      <c r="P141" s="7"/>
      <c r="Q141" s="7"/>
    </row>
    <row r="142" spans="7:17" x14ac:dyDescent="0.35">
      <c r="J142" s="7"/>
      <c r="K142" s="7"/>
      <c r="L142" s="7"/>
      <c r="M142" s="8"/>
      <c r="N142" s="7"/>
      <c r="O142" s="7"/>
      <c r="P142" s="7"/>
      <c r="Q142" s="7"/>
    </row>
    <row r="143" spans="7:17" x14ac:dyDescent="0.35">
      <c r="H143" s="7"/>
      <c r="I143" s="7"/>
      <c r="J143" s="7"/>
      <c r="K143" s="7"/>
      <c r="L143" s="7"/>
      <c r="M143" s="7"/>
      <c r="N143" s="7"/>
      <c r="O143" s="7"/>
      <c r="P143" s="7"/>
      <c r="Q143" s="7"/>
    </row>
    <row r="144" spans="7:17" x14ac:dyDescent="0.35">
      <c r="H144" s="7"/>
      <c r="I144" s="7"/>
      <c r="J144" s="7"/>
      <c r="K144" s="7"/>
      <c r="L144" s="8"/>
      <c r="M144" s="7"/>
      <c r="N144" s="7"/>
      <c r="O144" s="7"/>
      <c r="P144" s="7"/>
      <c r="Q144" s="7"/>
    </row>
    <row r="145" spans="8:17" x14ac:dyDescent="0.35">
      <c r="H145" s="7"/>
      <c r="I145" s="7"/>
      <c r="J145" s="7"/>
      <c r="K145" s="7"/>
      <c r="L145" s="8"/>
      <c r="M145" s="7"/>
      <c r="N145" s="7"/>
      <c r="O145" s="7"/>
      <c r="P145" s="7"/>
      <c r="Q145" s="7"/>
    </row>
    <row r="146" spans="8:17" x14ac:dyDescent="0.35">
      <c r="H146" s="7"/>
      <c r="I146" s="7"/>
      <c r="J146" s="7"/>
      <c r="K146" s="7"/>
      <c r="L146" s="8"/>
      <c r="M146" s="7"/>
      <c r="N146" s="7"/>
      <c r="O146" s="7"/>
      <c r="P146" s="7"/>
      <c r="Q146" s="7"/>
    </row>
    <row r="147" spans="8:17" x14ac:dyDescent="0.35">
      <c r="H147" s="7"/>
      <c r="I147" s="7"/>
      <c r="J147" s="7"/>
      <c r="K147" s="7"/>
      <c r="L147" s="8"/>
      <c r="M147" s="7"/>
      <c r="N147" s="7"/>
      <c r="O147" s="7"/>
      <c r="P147" s="7"/>
      <c r="Q147" s="7"/>
    </row>
    <row r="148" spans="8:17" x14ac:dyDescent="0.35">
      <c r="H148" s="7"/>
      <c r="I148" s="7"/>
      <c r="J148" s="7"/>
      <c r="K148" s="7"/>
      <c r="L148" s="8"/>
      <c r="M148" s="7"/>
      <c r="N148" s="7"/>
      <c r="O148" s="7"/>
      <c r="P148" s="7"/>
      <c r="Q148" s="7"/>
    </row>
    <row r="149" spans="8:17" x14ac:dyDescent="0.35">
      <c r="H149" s="7"/>
      <c r="I149" s="7"/>
      <c r="J149" s="7"/>
      <c r="K149" s="7"/>
      <c r="L149" s="8"/>
      <c r="M149" s="7"/>
      <c r="N149" s="7"/>
      <c r="O149" s="7"/>
      <c r="P149" s="7"/>
      <c r="Q149" s="7"/>
    </row>
    <row r="150" spans="8:17" x14ac:dyDescent="0.35">
      <c r="H150" s="7"/>
      <c r="I150" s="7"/>
      <c r="J150" s="7"/>
      <c r="K150" s="7"/>
      <c r="L150" s="8"/>
      <c r="M150" s="7"/>
      <c r="N150" s="7"/>
      <c r="O150" s="7"/>
      <c r="P150" s="7"/>
      <c r="Q150" s="7"/>
    </row>
    <row r="151" spans="8:17" x14ac:dyDescent="0.35">
      <c r="H151" s="7"/>
      <c r="I151" s="7"/>
      <c r="J151" s="7"/>
      <c r="K151" s="7"/>
      <c r="L151" s="8"/>
      <c r="M151" s="7"/>
      <c r="N151" s="7"/>
      <c r="O151" s="7"/>
      <c r="P151" s="7"/>
      <c r="Q151" s="7"/>
    </row>
    <row r="152" spans="8:17" x14ac:dyDescent="0.35">
      <c r="H152" s="7"/>
      <c r="I152" s="7"/>
      <c r="J152" s="7"/>
      <c r="K152" s="7"/>
      <c r="L152" s="8"/>
      <c r="M152" s="7"/>
      <c r="N152" s="7"/>
      <c r="O152" s="7"/>
      <c r="P152" s="7"/>
      <c r="Q152" s="7"/>
    </row>
    <row r="153" spans="8:17" x14ac:dyDescent="0.35">
      <c r="H153" s="7"/>
      <c r="I153" s="7"/>
      <c r="J153" s="7"/>
      <c r="K153" s="7"/>
      <c r="L153" s="8"/>
      <c r="M153" s="7"/>
      <c r="N153" s="7"/>
      <c r="O153" s="7"/>
      <c r="P153" s="7"/>
      <c r="Q153" s="7"/>
    </row>
    <row r="154" spans="8:17" x14ac:dyDescent="0.35">
      <c r="H154" s="7"/>
      <c r="I154" s="7"/>
      <c r="J154" s="7"/>
      <c r="K154" s="7"/>
      <c r="L154" s="8"/>
      <c r="M154" s="7"/>
      <c r="N154" s="7"/>
      <c r="O154" s="7"/>
      <c r="P154" s="7"/>
      <c r="Q154" s="7"/>
    </row>
    <row r="155" spans="8:17" x14ac:dyDescent="0.35">
      <c r="H155" s="7"/>
      <c r="I155" s="7"/>
      <c r="J155" s="7"/>
      <c r="K155" s="7"/>
      <c r="L155" s="8"/>
      <c r="M155" s="7"/>
      <c r="N155" s="7"/>
      <c r="O155" s="7"/>
      <c r="P155" s="7"/>
      <c r="Q155" s="7"/>
    </row>
    <row r="156" spans="8:17" x14ac:dyDescent="0.35">
      <c r="H156" s="7"/>
      <c r="I156" s="7"/>
      <c r="J156" s="7"/>
      <c r="K156" s="7"/>
      <c r="L156" s="8"/>
      <c r="M156" s="7"/>
      <c r="N156" s="7"/>
      <c r="O156" s="7"/>
      <c r="P156" s="7"/>
      <c r="Q156" s="7"/>
    </row>
    <row r="157" spans="8:17" x14ac:dyDescent="0.35">
      <c r="H157" s="7"/>
      <c r="I157" s="7"/>
      <c r="J157" s="7"/>
      <c r="K157" s="7"/>
      <c r="L157" s="8"/>
      <c r="M157" s="7"/>
      <c r="N157" s="7"/>
      <c r="O157" s="7"/>
      <c r="P157" s="7"/>
      <c r="Q157" s="7"/>
    </row>
    <row r="158" spans="8:17" x14ac:dyDescent="0.35">
      <c r="H158" s="7"/>
      <c r="I158" s="7"/>
      <c r="J158" s="7"/>
      <c r="K158" s="7"/>
      <c r="L158" s="8"/>
      <c r="M158" s="7"/>
      <c r="N158" s="7"/>
      <c r="O158" s="7"/>
      <c r="P158" s="7"/>
      <c r="Q158" s="7"/>
    </row>
    <row r="159" spans="8:17" x14ac:dyDescent="0.35">
      <c r="H159" s="7"/>
      <c r="I159" s="7"/>
      <c r="J159" s="7"/>
      <c r="K159" s="7"/>
      <c r="L159" s="8"/>
      <c r="M159" s="7"/>
      <c r="N159" s="7"/>
      <c r="O159" s="7"/>
      <c r="P159" s="7"/>
      <c r="Q159" s="7"/>
    </row>
    <row r="160" spans="8:17" x14ac:dyDescent="0.35">
      <c r="H160" s="7"/>
      <c r="I160" s="7"/>
      <c r="J160" s="7"/>
      <c r="K160" s="7"/>
      <c r="L160" s="8"/>
      <c r="M160" s="7"/>
      <c r="N160" s="7"/>
      <c r="O160" s="7"/>
      <c r="P160" s="7"/>
    </row>
    <row r="161" spans="8:17" x14ac:dyDescent="0.35">
      <c r="H161" s="7"/>
      <c r="I161" s="7"/>
      <c r="J161" s="7"/>
      <c r="K161" s="7"/>
      <c r="L161" s="8"/>
      <c r="M161" s="7"/>
      <c r="N161" s="7"/>
      <c r="O161" s="7"/>
      <c r="P161" s="7"/>
    </row>
    <row r="162" spans="8:17" x14ac:dyDescent="0.35">
      <c r="H162" s="7"/>
      <c r="I162" s="7"/>
      <c r="J162" s="7"/>
      <c r="K162" s="7"/>
      <c r="L162" s="8"/>
      <c r="M162" s="7"/>
      <c r="N162" s="7"/>
      <c r="O162" s="7"/>
      <c r="P162" s="7"/>
    </row>
    <row r="163" spans="8:17" x14ac:dyDescent="0.35">
      <c r="H163" s="7"/>
      <c r="I163" s="7"/>
      <c r="J163" s="7"/>
      <c r="K163" s="7"/>
      <c r="L163" s="8"/>
      <c r="M163" s="7"/>
      <c r="N163" s="7"/>
      <c r="O163" s="7"/>
      <c r="P163" s="7"/>
      <c r="Q163" s="7"/>
    </row>
    <row r="164" spans="8:17" x14ac:dyDescent="0.35">
      <c r="H164" s="7"/>
      <c r="I164" s="7"/>
      <c r="J164" s="7"/>
      <c r="K164" s="7"/>
      <c r="L164" s="8"/>
      <c r="M164" s="7"/>
      <c r="N164" s="7"/>
      <c r="O164" s="7"/>
      <c r="P164" s="7"/>
      <c r="Q164" s="7"/>
    </row>
    <row r="165" spans="8:17" x14ac:dyDescent="0.35">
      <c r="H165" s="7"/>
      <c r="I165" s="7"/>
      <c r="J165" s="7"/>
      <c r="K165" s="7"/>
      <c r="L165" s="8"/>
      <c r="M165" s="7"/>
      <c r="N165" s="7"/>
      <c r="O165" s="7"/>
      <c r="P165" s="7"/>
      <c r="Q165" s="7"/>
    </row>
    <row r="166" spans="8:17" x14ac:dyDescent="0.35">
      <c r="H166" s="7"/>
      <c r="I166" s="7"/>
      <c r="J166" s="7"/>
      <c r="K166" s="7"/>
      <c r="L166" s="8"/>
      <c r="M166" s="7"/>
      <c r="N166" s="7"/>
      <c r="O166" s="7"/>
      <c r="P166" s="7"/>
      <c r="Q166" s="7"/>
    </row>
    <row r="167" spans="8:17" x14ac:dyDescent="0.35">
      <c r="H167" s="7"/>
      <c r="I167" s="7"/>
      <c r="J167" s="7"/>
      <c r="K167" s="7"/>
      <c r="L167" s="8"/>
      <c r="M167" s="7"/>
      <c r="N167" s="7"/>
      <c r="O167" s="7"/>
      <c r="P167" s="7"/>
      <c r="Q167" s="7"/>
    </row>
    <row r="168" spans="8:17" x14ac:dyDescent="0.35">
      <c r="J168" s="7"/>
      <c r="K168" s="7"/>
      <c r="L168" s="7"/>
      <c r="M168" s="8"/>
      <c r="N168" s="7"/>
      <c r="O168" s="7"/>
      <c r="P168" s="7"/>
      <c r="Q168" s="7"/>
    </row>
  </sheetData>
  <pageMargins left="0.7" right="0.7" top="0.75" bottom="0.75" header="0.3" footer="0.3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activeCell="M11" sqref="M11"/>
    </sheetView>
  </sheetViews>
  <sheetFormatPr defaultRowHeight="14.5" x14ac:dyDescent="0.35"/>
  <sheetData/>
  <pageMargins left="0.7" right="0.7" top="0.75" bottom="0.75" header="0.3" footer="0.3"/>
  <drawing r:id="rId1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activeCell="Q19" sqref="Q19"/>
    </sheetView>
  </sheetViews>
  <sheetFormatPr defaultRowHeight="14.5" x14ac:dyDescent="0.3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53</vt:i4>
      </vt:variant>
    </vt:vector>
  </HeadingPairs>
  <TitlesOfParts>
    <vt:vector size="53" baseType="lpstr">
      <vt:lpstr>Fig.1b</vt:lpstr>
      <vt:lpstr>Fig.1c</vt:lpstr>
      <vt:lpstr>Fig.1d</vt:lpstr>
      <vt:lpstr>Fig.1e</vt:lpstr>
      <vt:lpstr>Fig.1f</vt:lpstr>
      <vt:lpstr>Fig.2a</vt:lpstr>
      <vt:lpstr>Fig.2b</vt:lpstr>
      <vt:lpstr>Fig.2c</vt:lpstr>
      <vt:lpstr>Fig.2d</vt:lpstr>
      <vt:lpstr>Fig.2e</vt:lpstr>
      <vt:lpstr>Fig.2f</vt:lpstr>
      <vt:lpstr>Fig.2g</vt:lpstr>
      <vt:lpstr>Fig.2h-i</vt:lpstr>
      <vt:lpstr>Fig.3a</vt:lpstr>
      <vt:lpstr>Fig.3b</vt:lpstr>
      <vt:lpstr>Fig.3c</vt:lpstr>
      <vt:lpstr>Fig.3d</vt:lpstr>
      <vt:lpstr>Fig.3e</vt:lpstr>
      <vt:lpstr>Fig.3f</vt:lpstr>
      <vt:lpstr>Fig.3g</vt:lpstr>
      <vt:lpstr>Fig.3h</vt:lpstr>
      <vt:lpstr>Fig.3i</vt:lpstr>
      <vt:lpstr>Fig.3j-k</vt:lpstr>
      <vt:lpstr>Fig.3l</vt:lpstr>
      <vt:lpstr>Fig.4c</vt:lpstr>
      <vt:lpstr>Fig.4d</vt:lpstr>
      <vt:lpstr>Fig. 4e</vt:lpstr>
      <vt:lpstr>Fig. 4f</vt:lpstr>
      <vt:lpstr>Fig. 4g-h</vt:lpstr>
      <vt:lpstr>Fig.5a-b</vt:lpstr>
      <vt:lpstr>Fig.5c-d</vt:lpstr>
      <vt:lpstr>Fig.5e-f</vt:lpstr>
      <vt:lpstr>Fig.6b-c</vt:lpstr>
      <vt:lpstr>Fig.S1d-e</vt:lpstr>
      <vt:lpstr>Fig. S2a-b</vt:lpstr>
      <vt:lpstr>Fig. S2c</vt:lpstr>
      <vt:lpstr>Fig. S2d</vt:lpstr>
      <vt:lpstr>Fig. S2f</vt:lpstr>
      <vt:lpstr>Fig.S2g</vt:lpstr>
      <vt:lpstr>Fig.S3b</vt:lpstr>
      <vt:lpstr>Fig.S3c</vt:lpstr>
      <vt:lpstr>Fig. S3d</vt:lpstr>
      <vt:lpstr>Fig.S4a</vt:lpstr>
      <vt:lpstr>Fig.S4b</vt:lpstr>
      <vt:lpstr>Fig.S4c-d</vt:lpstr>
      <vt:lpstr>Fig.S5a-b</vt:lpstr>
      <vt:lpstr>Fig. S5c</vt:lpstr>
      <vt:lpstr>Fig. S5d</vt:lpstr>
      <vt:lpstr>Fig. S5e</vt:lpstr>
      <vt:lpstr>Fig. S5f</vt:lpstr>
      <vt:lpstr>Fig. S5g-h</vt:lpstr>
      <vt:lpstr>Fig.S6a</vt:lpstr>
      <vt:lpstr>Fig.S6b</vt:lpstr>
    </vt:vector>
  </TitlesOfParts>
  <Company>IST Austria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Murat ARTAN</dc:creator>
  <cp:lastModifiedBy>Murat ARTAN</cp:lastModifiedBy>
  <dcterms:created xsi:type="dcterms:W3CDTF">2025-01-18T12:54:06Z</dcterms:created>
  <dcterms:modified xsi:type="dcterms:W3CDTF">2025-11-04T06:29:06Z</dcterms:modified>
</cp:coreProperties>
</file>