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 DATA(PRO-G40)/投稿論文/Str8&amp;Kdm4d/Nature Comminications/Final_Revision/"/>
    </mc:Choice>
  </mc:AlternateContent>
  <xr:revisionPtr revIDLastSave="0" documentId="13_ncr:1_{9D9B50A0-1FF8-4441-8C75-73147DCD1B15}" xr6:coauthVersionLast="47" xr6:coauthVersionMax="47" xr10:uidLastSave="{00000000-0000-0000-0000-000000000000}"/>
  <bookViews>
    <workbookView xWindow="800" yWindow="500" windowWidth="33980" windowHeight="19700" activeTab="7" xr2:uid="{4B0C70EF-23D9-9445-9705-72FD5C1129F5}"/>
  </bookViews>
  <sheets>
    <sheet name="Fig.2c" sheetId="1" r:id="rId1"/>
    <sheet name="Fig.3c" sheetId="2" r:id="rId2"/>
    <sheet name="Fig. 3d" sheetId="3" r:id="rId3"/>
    <sheet name="Fig. 3e" sheetId="4" r:id="rId4"/>
    <sheet name="Fig. 4a" sheetId="5" r:id="rId5"/>
    <sheet name="Fig. 4b" sheetId="6" r:id="rId6"/>
    <sheet name="Fig. 6b" sheetId="7" r:id="rId7"/>
    <sheet name="Fig. 6c" sheetId="8" r:id="rId8"/>
    <sheet name="SupFig. 1b" sheetId="9" r:id="rId9"/>
    <sheet name="SupFig. 2c" sheetId="10" r:id="rId10"/>
    <sheet name="SupFig. 4a" sheetId="13" r:id="rId11"/>
    <sheet name="SupFig. 4b" sheetId="14" r:id="rId12"/>
    <sheet name="SupFig. 4c" sheetId="11" r:id="rId13"/>
    <sheet name="SupFig. 5b" sheetId="15" r:id="rId14"/>
    <sheet name="SupFig. 5d" sheetId="16" r:id="rId15"/>
    <sheet name="SupFig. 6" sheetId="17" r:id="rId16"/>
    <sheet name="SupFig. 8b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0" l="1"/>
  <c r="H50" i="10"/>
  <c r="G50" i="10"/>
  <c r="F50" i="10"/>
  <c r="E50" i="10"/>
  <c r="D50" i="10"/>
  <c r="C50" i="10"/>
  <c r="I49" i="10"/>
  <c r="H49" i="10"/>
  <c r="G49" i="10"/>
  <c r="J49" i="10" s="1"/>
  <c r="F49" i="10"/>
  <c r="E49" i="10"/>
  <c r="D49" i="10"/>
  <c r="C49" i="10"/>
  <c r="I44" i="10"/>
  <c r="H44" i="10"/>
  <c r="G44" i="10"/>
  <c r="F44" i="10"/>
  <c r="E44" i="10"/>
  <c r="D44" i="10"/>
  <c r="C44" i="10"/>
  <c r="I43" i="10"/>
  <c r="H43" i="10"/>
  <c r="G43" i="10"/>
  <c r="J43" i="10" s="1"/>
  <c r="F43" i="10"/>
  <c r="E43" i="10"/>
  <c r="D43" i="10"/>
  <c r="C43" i="10"/>
  <c r="I38" i="10"/>
  <c r="H38" i="10"/>
  <c r="G38" i="10"/>
  <c r="F38" i="10"/>
  <c r="E38" i="10"/>
  <c r="D38" i="10"/>
  <c r="C38" i="10"/>
  <c r="I37" i="10"/>
  <c r="H37" i="10"/>
  <c r="G37" i="10"/>
  <c r="J37" i="10" s="1"/>
  <c r="F37" i="10"/>
  <c r="E37" i="10"/>
  <c r="D37" i="10"/>
  <c r="C37" i="10"/>
  <c r="I32" i="10"/>
  <c r="H32" i="10"/>
  <c r="G32" i="10"/>
  <c r="F32" i="10"/>
  <c r="E32" i="10"/>
  <c r="D32" i="10"/>
  <c r="C32" i="10"/>
  <c r="J31" i="10"/>
  <c r="I31" i="10"/>
  <c r="H31" i="10"/>
  <c r="G31" i="10"/>
  <c r="F31" i="10"/>
  <c r="E31" i="10"/>
  <c r="D31" i="10"/>
  <c r="C31" i="10"/>
  <c r="I26" i="10"/>
  <c r="H26" i="10"/>
  <c r="G26" i="10"/>
  <c r="F26" i="10"/>
  <c r="E26" i="10"/>
  <c r="D26" i="10"/>
  <c r="C26" i="10"/>
  <c r="I25" i="10"/>
  <c r="H25" i="10"/>
  <c r="G25" i="10"/>
  <c r="F25" i="10"/>
  <c r="J25" i="10" s="1"/>
  <c r="E25" i="10"/>
  <c r="D25" i="10"/>
  <c r="C25" i="10"/>
  <c r="I20" i="10"/>
  <c r="H20" i="10"/>
  <c r="G20" i="10"/>
  <c r="F20" i="10"/>
  <c r="E20" i="10"/>
  <c r="D20" i="10"/>
  <c r="C20" i="10"/>
  <c r="I19" i="10"/>
  <c r="H19" i="10"/>
  <c r="G19" i="10"/>
  <c r="J19" i="10" s="1"/>
  <c r="F19" i="10"/>
  <c r="E19" i="10"/>
  <c r="D19" i="10"/>
  <c r="C19" i="10"/>
  <c r="I14" i="10"/>
  <c r="H14" i="10"/>
  <c r="G14" i="10"/>
  <c r="F14" i="10"/>
  <c r="E14" i="10"/>
  <c r="D14" i="10"/>
  <c r="I13" i="10"/>
  <c r="H13" i="10"/>
  <c r="G13" i="10"/>
  <c r="F13" i="10"/>
  <c r="E13" i="10"/>
  <c r="D13" i="10"/>
  <c r="C14" i="10"/>
  <c r="C13" i="10"/>
  <c r="J13" i="10" l="1"/>
  <c r="K30" i="4" l="1"/>
  <c r="K5" i="4"/>
  <c r="D21" i="8"/>
  <c r="B21" i="8"/>
  <c r="F89" i="5"/>
  <c r="E89" i="5"/>
  <c r="D89" i="5"/>
  <c r="C89" i="5"/>
  <c r="F62" i="5"/>
  <c r="E62" i="5"/>
  <c r="D62" i="5"/>
  <c r="C62" i="5"/>
  <c r="F40" i="5"/>
  <c r="E40" i="5"/>
  <c r="D40" i="5"/>
  <c r="C40" i="5"/>
  <c r="F23" i="5"/>
  <c r="E23" i="5"/>
  <c r="D23" i="5"/>
  <c r="C23" i="5"/>
  <c r="F12" i="5"/>
  <c r="E12" i="5"/>
  <c r="D12" i="5"/>
  <c r="C12" i="5"/>
  <c r="O47" i="7"/>
  <c r="N47" i="7"/>
  <c r="M47" i="7"/>
  <c r="L47" i="7"/>
  <c r="K47" i="7"/>
  <c r="G47" i="7"/>
  <c r="F47" i="7"/>
  <c r="E47" i="7"/>
  <c r="D47" i="7"/>
  <c r="C47" i="7"/>
  <c r="O24" i="7"/>
  <c r="N24" i="7"/>
  <c r="M24" i="7"/>
  <c r="L24" i="7"/>
  <c r="K24" i="7"/>
  <c r="G24" i="7"/>
  <c r="F24" i="7"/>
  <c r="E24" i="7"/>
  <c r="D24" i="7"/>
  <c r="C24" i="7"/>
  <c r="M40" i="18"/>
  <c r="L40" i="18"/>
  <c r="K40" i="18"/>
  <c r="J40" i="18"/>
  <c r="F40" i="18"/>
  <c r="E40" i="18"/>
  <c r="D40" i="18"/>
  <c r="C40" i="18"/>
  <c r="M21" i="18"/>
  <c r="L21" i="18"/>
  <c r="K21" i="18"/>
  <c r="J21" i="18"/>
  <c r="F21" i="18"/>
  <c r="E21" i="18"/>
  <c r="D21" i="18"/>
  <c r="C21" i="18"/>
  <c r="M39" i="18"/>
  <c r="L39" i="18"/>
  <c r="K39" i="18"/>
  <c r="J39" i="18"/>
  <c r="I39" i="18"/>
  <c r="M38" i="18"/>
  <c r="L38" i="18"/>
  <c r="K38" i="18"/>
  <c r="J38" i="18"/>
  <c r="I38" i="18"/>
  <c r="F39" i="18"/>
  <c r="E39" i="18"/>
  <c r="D39" i="18"/>
  <c r="C39" i="18"/>
  <c r="B39" i="18"/>
  <c r="F38" i="18"/>
  <c r="E38" i="18"/>
  <c r="D38" i="18"/>
  <c r="C38" i="18"/>
  <c r="B38" i="18"/>
  <c r="M20" i="18"/>
  <c r="L20" i="18"/>
  <c r="K20" i="18"/>
  <c r="J20" i="18"/>
  <c r="I20" i="18"/>
  <c r="M19" i="18"/>
  <c r="L19" i="18"/>
  <c r="K19" i="18"/>
  <c r="J19" i="18"/>
  <c r="I19" i="18"/>
  <c r="F20" i="18"/>
  <c r="E20" i="18"/>
  <c r="D20" i="18"/>
  <c r="C20" i="18"/>
  <c r="F19" i="18"/>
  <c r="E19" i="18"/>
  <c r="D19" i="18"/>
  <c r="C19" i="18"/>
  <c r="B20" i="18"/>
  <c r="B19" i="18"/>
  <c r="N32" i="16"/>
  <c r="M32" i="16"/>
  <c r="L32" i="16"/>
  <c r="K32" i="16"/>
  <c r="J32" i="16"/>
  <c r="N31" i="16"/>
  <c r="M31" i="16"/>
  <c r="L31" i="16"/>
  <c r="K31" i="16"/>
  <c r="J31" i="16"/>
  <c r="G32" i="16"/>
  <c r="F32" i="16"/>
  <c r="E32" i="16"/>
  <c r="D32" i="16"/>
  <c r="C32" i="16"/>
  <c r="G31" i="16"/>
  <c r="F31" i="16"/>
  <c r="E31" i="16"/>
  <c r="D31" i="16"/>
  <c r="C31" i="16"/>
  <c r="N16" i="16"/>
  <c r="M16" i="16"/>
  <c r="L16" i="16"/>
  <c r="K16" i="16"/>
  <c r="J16" i="16"/>
  <c r="N15" i="16"/>
  <c r="M15" i="16"/>
  <c r="L15" i="16"/>
  <c r="K15" i="16"/>
  <c r="J15" i="16"/>
  <c r="G16" i="16"/>
  <c r="F16" i="16"/>
  <c r="E16" i="16"/>
  <c r="D16" i="16"/>
  <c r="G15" i="16"/>
  <c r="F15" i="16"/>
  <c r="E15" i="16"/>
  <c r="D15" i="16"/>
  <c r="C16" i="16"/>
  <c r="C15" i="16"/>
  <c r="G24" i="15"/>
  <c r="F24" i="15"/>
  <c r="E24" i="15"/>
  <c r="D24" i="15"/>
  <c r="G23" i="15"/>
  <c r="F23" i="15"/>
  <c r="E23" i="15"/>
  <c r="G22" i="15"/>
  <c r="F22" i="15"/>
  <c r="E22" i="15"/>
  <c r="G21" i="15"/>
  <c r="F21" i="15"/>
  <c r="E21" i="15"/>
  <c r="G20" i="15"/>
  <c r="F20" i="15"/>
  <c r="E20" i="15"/>
  <c r="D23" i="15"/>
  <c r="D22" i="15"/>
  <c r="D21" i="15"/>
  <c r="D20" i="15"/>
  <c r="S21" i="13" l="1"/>
  <c r="R21" i="13"/>
  <c r="Q21" i="13"/>
  <c r="P21" i="13"/>
  <c r="O21" i="13"/>
  <c r="N21" i="13"/>
  <c r="I21" i="13"/>
  <c r="H21" i="13"/>
  <c r="G21" i="13"/>
  <c r="F21" i="13"/>
  <c r="E21" i="13"/>
  <c r="D21" i="13"/>
  <c r="S21" i="14"/>
  <c r="R21" i="14"/>
  <c r="Q21" i="14"/>
  <c r="P21" i="14"/>
  <c r="O21" i="14"/>
  <c r="N21" i="14"/>
  <c r="I21" i="14"/>
  <c r="H21" i="14"/>
  <c r="G21" i="14"/>
  <c r="F21" i="14"/>
  <c r="E21" i="14"/>
  <c r="D21" i="14"/>
  <c r="I17" i="14"/>
  <c r="H17" i="14"/>
  <c r="G17" i="14"/>
  <c r="F17" i="14"/>
  <c r="E17" i="14"/>
  <c r="D17" i="14"/>
  <c r="S20" i="14"/>
  <c r="R20" i="14"/>
  <c r="Q20" i="14"/>
  <c r="P20" i="14"/>
  <c r="O20" i="14"/>
  <c r="N20" i="14"/>
  <c r="I20" i="14"/>
  <c r="H20" i="14"/>
  <c r="G20" i="14"/>
  <c r="F20" i="14"/>
  <c r="E20" i="14"/>
  <c r="D20" i="14"/>
  <c r="S19" i="14"/>
  <c r="R19" i="14"/>
  <c r="Q19" i="14"/>
  <c r="P19" i="14"/>
  <c r="O19" i="14"/>
  <c r="N19" i="14"/>
  <c r="I19" i="14"/>
  <c r="H19" i="14"/>
  <c r="G19" i="14"/>
  <c r="F19" i="14"/>
  <c r="E19" i="14"/>
  <c r="D19" i="14"/>
  <c r="S18" i="14"/>
  <c r="R18" i="14"/>
  <c r="Q18" i="14"/>
  <c r="P18" i="14"/>
  <c r="O18" i="14"/>
  <c r="N18" i="14"/>
  <c r="I18" i="14"/>
  <c r="H18" i="14"/>
  <c r="G18" i="14"/>
  <c r="F18" i="14"/>
  <c r="E18" i="14"/>
  <c r="D18" i="14"/>
  <c r="S17" i="14"/>
  <c r="R17" i="14"/>
  <c r="Q17" i="14"/>
  <c r="P17" i="14"/>
  <c r="O17" i="14"/>
  <c r="N17" i="14"/>
  <c r="S17" i="13"/>
  <c r="R17" i="13"/>
  <c r="Q17" i="13"/>
  <c r="P17" i="13"/>
  <c r="O17" i="13"/>
  <c r="N17" i="13"/>
  <c r="S20" i="13"/>
  <c r="R20" i="13"/>
  <c r="Q20" i="13"/>
  <c r="P20" i="13"/>
  <c r="O20" i="13"/>
  <c r="N20" i="13"/>
  <c r="S19" i="13"/>
  <c r="R19" i="13"/>
  <c r="Q19" i="13"/>
  <c r="P19" i="13"/>
  <c r="O19" i="13"/>
  <c r="N19" i="13"/>
  <c r="S18" i="13"/>
  <c r="R18" i="13"/>
  <c r="Q18" i="13"/>
  <c r="P18" i="13"/>
  <c r="O18" i="13"/>
  <c r="N18" i="13"/>
  <c r="I20" i="13"/>
  <c r="I19" i="13"/>
  <c r="I18" i="13"/>
  <c r="I17" i="13"/>
  <c r="H20" i="13"/>
  <c r="H19" i="13"/>
  <c r="H18" i="13"/>
  <c r="H17" i="13"/>
  <c r="G20" i="13"/>
  <c r="G19" i="13"/>
  <c r="G18" i="13"/>
  <c r="G17" i="13"/>
  <c r="F20" i="13"/>
  <c r="F19" i="13"/>
  <c r="F18" i="13"/>
  <c r="F17" i="13"/>
  <c r="E20" i="13"/>
  <c r="E19" i="13"/>
  <c r="E18" i="13"/>
  <c r="E17" i="13"/>
  <c r="D20" i="13"/>
  <c r="D19" i="13"/>
  <c r="D18" i="13"/>
  <c r="D17" i="13"/>
  <c r="AA18" i="11" l="1"/>
  <c r="Z18" i="11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AA16" i="11"/>
  <c r="Z16" i="11"/>
  <c r="Y16" i="11"/>
  <c r="X16" i="11"/>
  <c r="W16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AA15" i="11"/>
  <c r="Z15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E20" i="8" l="1"/>
  <c r="D20" i="8"/>
  <c r="C20" i="8"/>
  <c r="E19" i="8"/>
  <c r="D19" i="8"/>
  <c r="C19" i="8"/>
  <c r="B20" i="8"/>
  <c r="B19" i="8"/>
  <c r="O46" i="7"/>
  <c r="N46" i="7"/>
  <c r="M46" i="7"/>
  <c r="L46" i="7"/>
  <c r="K46" i="7"/>
  <c r="J46" i="7"/>
  <c r="G46" i="7"/>
  <c r="F46" i="7"/>
  <c r="E46" i="7"/>
  <c r="D46" i="7"/>
  <c r="C46" i="7"/>
  <c r="B46" i="7"/>
  <c r="O45" i="7"/>
  <c r="N45" i="7"/>
  <c r="M45" i="7"/>
  <c r="L45" i="7"/>
  <c r="K45" i="7"/>
  <c r="J45" i="7"/>
  <c r="G45" i="7"/>
  <c r="F45" i="7"/>
  <c r="E45" i="7"/>
  <c r="D45" i="7"/>
  <c r="C45" i="7"/>
  <c r="B45" i="7"/>
  <c r="O23" i="7"/>
  <c r="N23" i="7"/>
  <c r="M23" i="7"/>
  <c r="O22" i="7"/>
  <c r="N22" i="7"/>
  <c r="M22" i="7"/>
  <c r="L23" i="7"/>
  <c r="L22" i="7"/>
  <c r="K23" i="7"/>
  <c r="K22" i="7"/>
  <c r="J23" i="7"/>
  <c r="J22" i="7"/>
  <c r="G23" i="7"/>
  <c r="G22" i="7"/>
  <c r="F23" i="7"/>
  <c r="F22" i="7"/>
  <c r="E23" i="7"/>
  <c r="E22" i="7"/>
  <c r="D23" i="7"/>
  <c r="D22" i="7"/>
  <c r="C23" i="7"/>
  <c r="C22" i="7"/>
  <c r="B23" i="7"/>
  <c r="B22" i="7"/>
  <c r="L22" i="5" l="1"/>
  <c r="K22" i="5"/>
  <c r="J22" i="5"/>
  <c r="I22" i="5"/>
  <c r="L21" i="5"/>
  <c r="K21" i="5"/>
  <c r="J21" i="5"/>
  <c r="I21" i="5"/>
  <c r="L18" i="5"/>
  <c r="K18" i="5"/>
  <c r="J18" i="5"/>
  <c r="I18" i="5"/>
  <c r="L17" i="5"/>
  <c r="K17" i="5"/>
  <c r="J17" i="5"/>
  <c r="I17" i="5"/>
  <c r="F52" i="4" l="1"/>
  <c r="G51" i="4"/>
  <c r="G50" i="4"/>
  <c r="G49" i="4"/>
  <c r="G48" i="4"/>
  <c r="G47" i="4"/>
  <c r="G46" i="4"/>
  <c r="G45" i="4"/>
  <c r="G44" i="4"/>
  <c r="G43" i="4"/>
  <c r="G42" i="4"/>
  <c r="I42" i="4" s="1"/>
  <c r="G41" i="4"/>
  <c r="G40" i="4"/>
  <c r="G39" i="4"/>
  <c r="G38" i="4"/>
  <c r="I38" i="4" s="1"/>
  <c r="G37" i="4"/>
  <c r="G36" i="4"/>
  <c r="G35" i="4"/>
  <c r="G34" i="4"/>
  <c r="G33" i="4"/>
  <c r="G32" i="4"/>
  <c r="G31" i="4"/>
  <c r="G30" i="4"/>
  <c r="I30" i="4" s="1"/>
  <c r="F27" i="4"/>
  <c r="G26" i="4"/>
  <c r="G25" i="4"/>
  <c r="G24" i="4"/>
  <c r="G23" i="4"/>
  <c r="G22" i="4"/>
  <c r="G21" i="4"/>
  <c r="G20" i="4"/>
  <c r="G19" i="4"/>
  <c r="G18" i="4"/>
  <c r="G17" i="4"/>
  <c r="I17" i="4" s="1"/>
  <c r="G16" i="4"/>
  <c r="G15" i="4"/>
  <c r="G14" i="4"/>
  <c r="G13" i="4"/>
  <c r="I13" i="4" s="1"/>
  <c r="G12" i="4"/>
  <c r="G11" i="4"/>
  <c r="G10" i="4"/>
  <c r="I5" i="4" s="1"/>
  <c r="G9" i="4"/>
  <c r="G8" i="4"/>
  <c r="G7" i="4"/>
  <c r="G6" i="4"/>
  <c r="G5" i="4"/>
  <c r="F17" i="2"/>
  <c r="E17" i="2"/>
  <c r="D17" i="2"/>
  <c r="C17" i="2"/>
  <c r="B17" i="2"/>
  <c r="F16" i="2"/>
  <c r="E16" i="2"/>
  <c r="D16" i="2"/>
  <c r="C16" i="2"/>
  <c r="B16" i="2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H5" i="4" l="1"/>
  <c r="H13" i="4"/>
  <c r="H17" i="4"/>
  <c r="H30" i="4"/>
  <c r="H38" i="4"/>
  <c r="H42" i="4"/>
</calcChain>
</file>

<file path=xl/sharedStrings.xml><?xml version="1.0" encoding="utf-8"?>
<sst xmlns="http://schemas.openxmlformats.org/spreadsheetml/2006/main" count="937" uniqueCount="257">
  <si>
    <t>SD</t>
    <phoneticPr fontId="3"/>
  </si>
  <si>
    <t>Brain</t>
    <phoneticPr fontId="2"/>
  </si>
  <si>
    <t>Heart</t>
    <phoneticPr fontId="2"/>
  </si>
  <si>
    <t>Liver</t>
    <phoneticPr fontId="2"/>
  </si>
  <si>
    <t>Kidney</t>
    <phoneticPr fontId="2"/>
  </si>
  <si>
    <t>Spleen</t>
    <phoneticPr fontId="2"/>
  </si>
  <si>
    <t>Skeletal muscle</t>
    <phoneticPr fontId="2"/>
  </si>
  <si>
    <t>Ovary</t>
    <phoneticPr fontId="2"/>
  </si>
  <si>
    <t>Testis</t>
    <phoneticPr fontId="2"/>
  </si>
  <si>
    <t>SD</t>
  </si>
  <si>
    <t>Testis (normalize)</t>
    <phoneticPr fontId="3"/>
  </si>
  <si>
    <t>Tissue</t>
    <phoneticPr fontId="3"/>
  </si>
  <si>
    <t>dCas9</t>
  </si>
  <si>
    <t>Testis (RT-)</t>
    <phoneticPr fontId="2"/>
  </si>
  <si>
    <t>TG</t>
    <phoneticPr fontId="2"/>
  </si>
  <si>
    <t>Non-TG</t>
    <phoneticPr fontId="2"/>
  </si>
  <si>
    <t>WT</t>
    <phoneticPr fontId="2"/>
  </si>
  <si>
    <t>mean</t>
    <phoneticPr fontId="2"/>
  </si>
  <si>
    <t>TG father</t>
    <phoneticPr fontId="2"/>
  </si>
  <si>
    <t>TG mother</t>
    <phoneticPr fontId="2"/>
  </si>
  <si>
    <t>SD</t>
    <phoneticPr fontId="2"/>
  </si>
  <si>
    <t>WT</t>
  </si>
  <si>
    <r>
      <rPr>
        <b/>
        <sz val="12"/>
        <color theme="1"/>
        <rFont val="Arial"/>
        <family val="2"/>
      </rPr>
      <t>Fig. 2c,</t>
    </r>
    <r>
      <rPr>
        <sz val="12"/>
        <color theme="1"/>
        <rFont val="Arial"/>
        <family val="2"/>
      </rPr>
      <t xml:space="preserve">The epigenome editing factor dCas9 was specifically expressed in testis. Values represent mean ±s.d.
(n = 3 technical replicates)
</t>
    </r>
    <phoneticPr fontId="2"/>
  </si>
  <si>
    <t>m1</t>
    <phoneticPr fontId="2"/>
  </si>
  <si>
    <t>m2</t>
    <phoneticPr fontId="2"/>
  </si>
  <si>
    <t>m3</t>
    <phoneticPr fontId="2"/>
  </si>
  <si>
    <t>m4</t>
    <phoneticPr fontId="2"/>
  </si>
  <si>
    <t>p1</t>
    <phoneticPr fontId="2"/>
  </si>
  <si>
    <t>p2</t>
    <phoneticPr fontId="2"/>
  </si>
  <si>
    <t>p4</t>
    <phoneticPr fontId="2"/>
  </si>
  <si>
    <t>Pat2</t>
    <phoneticPr fontId="2"/>
  </si>
  <si>
    <t>Pat4</t>
    <phoneticPr fontId="2"/>
  </si>
  <si>
    <t>Pat6</t>
    <phoneticPr fontId="2"/>
  </si>
  <si>
    <t>Pat7</t>
    <phoneticPr fontId="2"/>
  </si>
  <si>
    <t>Pat11</t>
    <phoneticPr fontId="2"/>
  </si>
  <si>
    <t>Pat12</t>
    <phoneticPr fontId="2"/>
  </si>
  <si>
    <t>Pat14</t>
    <phoneticPr fontId="2"/>
  </si>
  <si>
    <t>Pat15</t>
    <phoneticPr fontId="2"/>
  </si>
  <si>
    <t>Pat1</t>
    <phoneticPr fontId="2"/>
  </si>
  <si>
    <t>Pat3</t>
    <phoneticPr fontId="2"/>
  </si>
  <si>
    <t>Pat5</t>
    <phoneticPr fontId="2"/>
  </si>
  <si>
    <t>Pat13</t>
    <phoneticPr fontId="2"/>
  </si>
  <si>
    <t>Mat1</t>
    <phoneticPr fontId="2"/>
  </si>
  <si>
    <t>Mat4</t>
    <phoneticPr fontId="2"/>
  </si>
  <si>
    <t>Mat5</t>
    <phoneticPr fontId="2"/>
  </si>
  <si>
    <t>Mat4(F2)</t>
    <phoneticPr fontId="2"/>
  </si>
  <si>
    <t>Mat8(F2)</t>
    <phoneticPr fontId="2"/>
  </si>
  <si>
    <t>Mat2</t>
    <phoneticPr fontId="2"/>
  </si>
  <si>
    <t>Mat3</t>
    <phoneticPr fontId="2"/>
  </si>
  <si>
    <t>Mat1(F2)</t>
    <phoneticPr fontId="2"/>
  </si>
  <si>
    <t>Mat2(F2)</t>
    <phoneticPr fontId="2"/>
  </si>
  <si>
    <t>Mat3(F2)</t>
    <phoneticPr fontId="2"/>
  </si>
  <si>
    <t>Mat5(F2)</t>
    <phoneticPr fontId="2"/>
  </si>
  <si>
    <t>Mat6(F2)</t>
    <phoneticPr fontId="2"/>
  </si>
  <si>
    <t>Mat7(F2)</t>
    <phoneticPr fontId="2"/>
  </si>
  <si>
    <t>WT1</t>
    <phoneticPr fontId="2"/>
  </si>
  <si>
    <t>WT2</t>
    <phoneticPr fontId="2"/>
  </si>
  <si>
    <t>WT3</t>
    <phoneticPr fontId="2"/>
  </si>
  <si>
    <t>WT4</t>
    <phoneticPr fontId="2"/>
  </si>
  <si>
    <t>WT5</t>
    <phoneticPr fontId="2"/>
  </si>
  <si>
    <t>WT6</t>
    <phoneticPr fontId="2"/>
  </si>
  <si>
    <t>WT7</t>
    <phoneticPr fontId="2"/>
  </si>
  <si>
    <t>WT8</t>
    <phoneticPr fontId="2"/>
  </si>
  <si>
    <t>WT9</t>
    <phoneticPr fontId="2"/>
  </si>
  <si>
    <t>WT10</t>
    <phoneticPr fontId="2"/>
  </si>
  <si>
    <t>TG</t>
  </si>
  <si>
    <t>ID</t>
    <phoneticPr fontId="2"/>
  </si>
  <si>
    <r>
      <t>Fig. 3d</t>
    </r>
    <r>
      <rPr>
        <sz val="12"/>
        <color theme="1"/>
        <rFont val="Arial"/>
        <family val="2"/>
      </rPr>
      <t xml:space="preserve">, CpG methylation analysis (COBRA) of </t>
    </r>
    <r>
      <rPr>
        <i/>
        <sz val="12"/>
        <color theme="1"/>
        <rFont val="Arial"/>
        <family val="2"/>
      </rPr>
      <t>H19</t>
    </r>
    <r>
      <rPr>
        <sz val="12"/>
        <color theme="1"/>
        <rFont val="Arial"/>
        <family val="2"/>
      </rPr>
      <t>-DMR (m1–m4)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in newborn (P0) mice with TG and WT parents.</t>
    </r>
    <phoneticPr fontId="2"/>
  </si>
  <si>
    <t>Mean</t>
    <phoneticPr fontId="2"/>
  </si>
  <si>
    <t>Mean</t>
  </si>
  <si>
    <t>m1</t>
  </si>
  <si>
    <t>m2</t>
  </si>
  <si>
    <t>m3</t>
  </si>
  <si>
    <t>m4</t>
  </si>
  <si>
    <t>mean</t>
    <phoneticPr fontId="3"/>
  </si>
  <si>
    <t>WT average</t>
    <phoneticPr fontId="3"/>
  </si>
  <si>
    <t>WT average</t>
    <phoneticPr fontId="2"/>
  </si>
  <si>
    <r>
      <rPr>
        <b/>
        <sz val="12"/>
        <color theme="1"/>
        <rFont val="Arial"/>
        <family val="2"/>
      </rPr>
      <t xml:space="preserve">Fig. 3e, </t>
    </r>
    <r>
      <rPr>
        <sz val="12"/>
        <color theme="1"/>
        <rFont val="Arial"/>
        <family val="2"/>
      </rPr>
      <t xml:space="preserve">Igf2 and H19 mRNA expression in newborn mice with TG and WT fathers. </t>
    </r>
    <phoneticPr fontId="2"/>
  </si>
  <si>
    <t>ID</t>
    <phoneticPr fontId="3"/>
  </si>
  <si>
    <t>Igf2 expression</t>
    <phoneticPr fontId="2"/>
  </si>
  <si>
    <t>H19 expression</t>
    <phoneticPr fontId="2"/>
  </si>
  <si>
    <t>Birth weight (g)</t>
    <phoneticPr fontId="2"/>
  </si>
  <si>
    <t>dCas9 expression</t>
    <phoneticPr fontId="2"/>
  </si>
  <si>
    <r>
      <rPr>
        <b/>
        <sz val="12"/>
        <color theme="1"/>
        <rFont val="Arial"/>
        <family val="2"/>
      </rPr>
      <t>Fig. 3c,</t>
    </r>
    <r>
      <rPr>
        <sz val="12"/>
        <color theme="1"/>
        <rFont val="Arial"/>
        <family val="2"/>
      </rPr>
      <t xml:space="preserve"> Birth weights of offspring mice with TG and WT parents.</t>
    </r>
    <phoneticPr fontId="2"/>
  </si>
  <si>
    <t>Morula</t>
    <phoneticPr fontId="2"/>
  </si>
  <si>
    <t>TG1</t>
    <phoneticPr fontId="2"/>
  </si>
  <si>
    <t>TG2</t>
  </si>
  <si>
    <t>TG3</t>
  </si>
  <si>
    <t>WT2</t>
  </si>
  <si>
    <t xml:space="preserve">TG </t>
    <phoneticPr fontId="2"/>
  </si>
  <si>
    <t>WT3</t>
  </si>
  <si>
    <t>E7.5</t>
    <phoneticPr fontId="2"/>
  </si>
  <si>
    <t>WT1</t>
  </si>
  <si>
    <t>WT4</t>
  </si>
  <si>
    <t>WT5</t>
  </si>
  <si>
    <t>WT6</t>
  </si>
  <si>
    <t>WT7</t>
  </si>
  <si>
    <t>TG3</t>
    <phoneticPr fontId="2"/>
  </si>
  <si>
    <t>TG4</t>
    <phoneticPr fontId="2"/>
  </si>
  <si>
    <t>TG5</t>
    <phoneticPr fontId="2"/>
  </si>
  <si>
    <t>TG7</t>
    <phoneticPr fontId="2"/>
  </si>
  <si>
    <t>TG8</t>
    <phoneticPr fontId="2"/>
  </si>
  <si>
    <t>E7.5</t>
  </si>
  <si>
    <t>E11.5</t>
    <phoneticPr fontId="2"/>
  </si>
  <si>
    <t>TG2</t>
    <phoneticPr fontId="2"/>
  </si>
  <si>
    <t>TG6</t>
    <phoneticPr fontId="2"/>
  </si>
  <si>
    <t>TG9</t>
    <phoneticPr fontId="2"/>
  </si>
  <si>
    <t>na</t>
    <phoneticPr fontId="2"/>
  </si>
  <si>
    <t>E11.5</t>
  </si>
  <si>
    <t>Newborn (P0)</t>
    <phoneticPr fontId="2"/>
  </si>
  <si>
    <t>Sperm</t>
  </si>
  <si>
    <t>445-7-2</t>
    <phoneticPr fontId="2"/>
  </si>
  <si>
    <t>445-7-4</t>
    <phoneticPr fontId="2"/>
  </si>
  <si>
    <t>445-7-31</t>
    <phoneticPr fontId="2"/>
  </si>
  <si>
    <t>Sperm</t>
    <phoneticPr fontId="2"/>
  </si>
  <si>
    <t>1-cell</t>
    <phoneticPr fontId="2"/>
  </si>
  <si>
    <t>Total coverage</t>
  </si>
  <si>
    <t>Strand coverage</t>
  </si>
  <si>
    <t>Context coverage</t>
  </si>
  <si>
    <t>Methylated coverage</t>
  </si>
  <si>
    <t>Methylation level</t>
  </si>
  <si>
    <r>
      <t xml:space="preserve">Fig. 4b, </t>
    </r>
    <r>
      <rPr>
        <sz val="12"/>
        <color theme="1"/>
        <rFont val="Arial"/>
        <family val="2"/>
      </rPr>
      <t>CpG methylation profiles (bisulfite amplicon sequencing) of H19-DMR in sperm, 1-cell zygotes, and morula derived from TG fathers.</t>
    </r>
    <phoneticPr fontId="2"/>
  </si>
  <si>
    <t>Kdm4d</t>
  </si>
  <si>
    <t>Kdm4dMut</t>
  </si>
  <si>
    <t>Kdm6b</t>
  </si>
  <si>
    <t>Non-treat</t>
  </si>
  <si>
    <r>
      <rPr>
        <b/>
        <sz val="12"/>
        <color theme="1"/>
        <rFont val="Arial"/>
        <family val="2"/>
      </rPr>
      <t xml:space="preserve">Fig. 6b, </t>
    </r>
    <r>
      <rPr>
        <sz val="12"/>
        <color theme="1"/>
        <rFont val="Arial"/>
        <family val="2"/>
      </rPr>
      <t>DNA methylation analysis (COBRA) of E11.5 embryos by target-specific histone editing. H19up, H19-DMR upstream guide RNA (gRNA); Rosa26, Rosa26 gRNA. Kdm4d, H19up gRNA (n = 8); Kdm4dMut, Kdm4d without enzymatic activity (n = 14); Kdm6b, H3K27me3 demethylase (n = 8); dCas9, dCas9 without SunTag and scFv-Kdm4d (n = 10); Kdm4d, Rosa26 gRNA (n = 10); Non-treated (n = 9).</t>
    </r>
    <phoneticPr fontId="2"/>
  </si>
  <si>
    <t>Rosa26</t>
    <phoneticPr fontId="2"/>
  </si>
  <si>
    <t>H19up</t>
    <phoneticPr fontId="2"/>
  </si>
  <si>
    <t>Effector</t>
    <phoneticPr fontId="2"/>
  </si>
  <si>
    <t>gRNA</t>
    <phoneticPr fontId="2"/>
  </si>
  <si>
    <t>Site</t>
    <phoneticPr fontId="2"/>
  </si>
  <si>
    <t>E15.5</t>
    <phoneticPr fontId="2"/>
  </si>
  <si>
    <t>E18.5</t>
    <phoneticPr fontId="2"/>
  </si>
  <si>
    <r>
      <rPr>
        <b/>
        <sz val="12"/>
        <color theme="1"/>
        <rFont val="Arial"/>
        <family val="2"/>
      </rPr>
      <t xml:space="preserve">Fig. 6c, </t>
    </r>
    <r>
      <rPr>
        <sz val="12"/>
        <color theme="1"/>
        <rFont val="Arial"/>
        <family val="2"/>
      </rPr>
      <t xml:space="preserve">Weight and appearance of TG father-derived embryos following target-specific histone editing. Kdm4d at E15.5 (n = 8); Non-treated at E15.5 (n = 11); Kdm4d at E18.5 (n = 8); Non-treated at E18.5 (n = 12). </t>
    </r>
    <phoneticPr fontId="2"/>
  </si>
  <si>
    <t>Weight (g)</t>
    <phoneticPr fontId="2"/>
  </si>
  <si>
    <t>Gapdh</t>
  </si>
  <si>
    <t>Zygote</t>
  </si>
  <si>
    <t>Morula</t>
  </si>
  <si>
    <t>Blast</t>
  </si>
  <si>
    <t>Testis</t>
  </si>
  <si>
    <t>Rep1</t>
    <phoneticPr fontId="2"/>
  </si>
  <si>
    <t>Rep2</t>
    <phoneticPr fontId="2"/>
  </si>
  <si>
    <t>Rep3</t>
    <phoneticPr fontId="2"/>
  </si>
  <si>
    <t xml:space="preserve"> CpG demethylation in H19-DMR occurred in sperm of all TG male mice, particularly in the 445-7 strain. </t>
    <phoneticPr fontId="2"/>
  </si>
  <si>
    <t xml:space="preserve">Values represent mean ± s.d. (n = 2 technical replicates). </t>
    <phoneticPr fontId="2"/>
  </si>
  <si>
    <t>Blast, blastocyst. Values represent mean ± s.d. (n = 3 technical replicates)</t>
    <phoneticPr fontId="2"/>
  </si>
  <si>
    <t>WT, Male</t>
    <phoneticPr fontId="2"/>
  </si>
  <si>
    <t>WT, female</t>
    <phoneticPr fontId="2"/>
  </si>
  <si>
    <t>TG father, female</t>
    <phoneticPr fontId="2"/>
  </si>
  <si>
    <t>TG father, male</t>
    <phoneticPr fontId="2"/>
  </si>
  <si>
    <t>Body weight  (g)</t>
    <phoneticPr fontId="2"/>
  </si>
  <si>
    <t>Left Ulna</t>
    <phoneticPr fontId="2"/>
  </si>
  <si>
    <t>Left Humerus</t>
    <phoneticPr fontId="2"/>
  </si>
  <si>
    <t>Right Ulna</t>
    <phoneticPr fontId="2"/>
  </si>
  <si>
    <t>Right Humerus</t>
    <phoneticPr fontId="2"/>
  </si>
  <si>
    <t>Left Tibia</t>
    <phoneticPr fontId="2"/>
  </si>
  <si>
    <t>Left Femur</t>
    <phoneticPr fontId="2"/>
  </si>
  <si>
    <t>Right Tibia</t>
    <phoneticPr fontId="2"/>
  </si>
  <si>
    <t>Right Femur</t>
    <phoneticPr fontId="2"/>
  </si>
  <si>
    <t>Ulna (long/short)</t>
    <phoneticPr fontId="2"/>
  </si>
  <si>
    <t>Humerus (long/short)</t>
    <phoneticPr fontId="2"/>
  </si>
  <si>
    <t>Tibia (long/short)</t>
    <phoneticPr fontId="2"/>
  </si>
  <si>
    <t>Femur (long/short)</t>
    <phoneticPr fontId="2"/>
  </si>
  <si>
    <t>Threshold line: 1.034</t>
    <phoneticPr fontId="2"/>
  </si>
  <si>
    <t>3W</t>
    <phoneticPr fontId="2"/>
  </si>
  <si>
    <t>4W</t>
    <phoneticPr fontId="2"/>
  </si>
  <si>
    <t>5W</t>
    <phoneticPr fontId="2"/>
  </si>
  <si>
    <t>6W</t>
    <phoneticPr fontId="2"/>
  </si>
  <si>
    <t>7W</t>
    <phoneticPr fontId="2"/>
  </si>
  <si>
    <t>8W</t>
    <phoneticPr fontId="2"/>
  </si>
  <si>
    <t>father</t>
    <phoneticPr fontId="2"/>
  </si>
  <si>
    <t>Male</t>
    <phoneticPr fontId="2"/>
  </si>
  <si>
    <t>P value</t>
    <phoneticPr fontId="2"/>
  </si>
  <si>
    <t>Female</t>
    <phoneticPr fontId="2"/>
  </si>
  <si>
    <t>*</t>
    <phoneticPr fontId="2"/>
  </si>
  <si>
    <t>***</t>
    <phoneticPr fontId="2"/>
  </si>
  <si>
    <t>**</t>
    <phoneticPr fontId="2"/>
  </si>
  <si>
    <t>P values were generated using the Welch's t test (two-tailed)</t>
    <phoneticPr fontId="2"/>
  </si>
  <si>
    <t xml:space="preserve">P values were generated using the Welch’s t test (two-tailed). </t>
    <phoneticPr fontId="2"/>
  </si>
  <si>
    <t>F9-10</t>
  </si>
  <si>
    <t>F10-8</t>
  </si>
  <si>
    <t>F6-1</t>
  </si>
  <si>
    <t>F6-3</t>
  </si>
  <si>
    <t>F9-9</t>
  </si>
  <si>
    <t>F10-3</t>
  </si>
  <si>
    <t>F10-7</t>
  </si>
  <si>
    <t>WT-1</t>
  </si>
  <si>
    <t>WT-2</t>
  </si>
  <si>
    <t>WT-3</t>
  </si>
  <si>
    <t>WT-4</t>
  </si>
  <si>
    <t>WT-5</t>
  </si>
  <si>
    <t>WT-6</t>
  </si>
  <si>
    <t>WT-7</t>
  </si>
  <si>
    <t>WT-8</t>
  </si>
  <si>
    <r>
      <t xml:space="preserve">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values were generated using one-way ANOVA with Tukey’s post-hoc HSD test.</t>
    </r>
    <phoneticPr fontId="2"/>
  </si>
  <si>
    <t>F1</t>
  </si>
  <si>
    <t>F2-1</t>
  </si>
  <si>
    <t>F2-3</t>
  </si>
  <si>
    <t>Data are presented as Pearson’s correlation coefficient (r) with associated two-tailed p values.</t>
    <phoneticPr fontId="2"/>
  </si>
  <si>
    <t>1.25x10-5</t>
    <phoneticPr fontId="2"/>
  </si>
  <si>
    <t>1.83x10-5</t>
    <phoneticPr fontId="2"/>
  </si>
  <si>
    <t>1.99x10-5</t>
    <phoneticPr fontId="2"/>
  </si>
  <si>
    <t>1.06x10-4</t>
    <phoneticPr fontId="2"/>
  </si>
  <si>
    <t>1.18x10-5</t>
    <phoneticPr fontId="2"/>
  </si>
  <si>
    <t>r value</t>
    <phoneticPr fontId="2"/>
  </si>
  <si>
    <t>p value</t>
    <phoneticPr fontId="2"/>
  </si>
  <si>
    <t>EGFP</t>
  </si>
  <si>
    <t>Buffer</t>
  </si>
  <si>
    <t>****</t>
    <phoneticPr fontId="2"/>
  </si>
  <si>
    <t xml:space="preserve">P values were obtained using Welch’s t test (two-tailed). </t>
    <phoneticPr fontId="2"/>
  </si>
  <si>
    <t>Graphs plotted in Prism 10 version 10.4.1</t>
    <phoneticPr fontId="2"/>
  </si>
  <si>
    <t>Graphs plotted in Microsoft Excel for Mac (Version 16.78)</t>
    <phoneticPr fontId="2"/>
  </si>
  <si>
    <r>
      <rPr>
        <b/>
        <sz val="12"/>
        <color theme="1"/>
        <rFont val="Arial"/>
        <family val="2"/>
      </rPr>
      <t xml:space="preserve">Supplementary Fig. 8b, </t>
    </r>
    <r>
      <rPr>
        <sz val="12"/>
        <color theme="1"/>
        <rFont val="Arial"/>
        <family val="2"/>
      </rPr>
      <t>DNA methylation analysis (COBRA) of E11.5 embryos after global histone editing. Kdm4d (n = 10); Kdm4dMut (n = 12); EGFP (n = 11); Buffer (mRNA injection buffer (water); n = 10); Non-treated (n = 9).</t>
    </r>
    <phoneticPr fontId="2"/>
  </si>
  <si>
    <r>
      <rPr>
        <b/>
        <sz val="12"/>
        <color theme="1"/>
        <rFont val="Arial"/>
        <family val="2"/>
      </rPr>
      <t xml:space="preserve">Supplementary Fig. 1b, </t>
    </r>
    <r>
      <rPr>
        <sz val="12"/>
        <color theme="1"/>
        <rFont val="Arial"/>
        <family val="2"/>
      </rPr>
      <t xml:space="preserve">The epigenome editing factor dCas9 expression in TG-father derived preimplantation embryos and testis. </t>
    </r>
    <phoneticPr fontId="2"/>
  </si>
  <si>
    <r>
      <rPr>
        <b/>
        <sz val="12"/>
        <color theme="1"/>
        <rFont val="Arial"/>
        <family val="2"/>
      </rPr>
      <t xml:space="preserve">Supplementary Fig. 2c, </t>
    </r>
    <r>
      <rPr>
        <sz val="12"/>
        <color theme="1"/>
        <rFont val="Arial"/>
        <family val="2"/>
      </rPr>
      <t>Methylation level was calculated as the percentage of cleaved DNA among total DNA.</t>
    </r>
    <phoneticPr fontId="2"/>
  </si>
  <si>
    <r>
      <rPr>
        <b/>
        <sz val="12"/>
        <color theme="1"/>
        <rFont val="Arial"/>
        <family val="2"/>
      </rPr>
      <t xml:space="preserve">Supplementary Fig. 4a, </t>
    </r>
    <r>
      <rPr>
        <sz val="12"/>
        <color theme="1"/>
        <rFont val="Arial"/>
        <family val="2"/>
      </rPr>
      <t>SRS-like phenotypes observed in offspring from TG fathers. Offspring from TG fathers showed growth retardation after birth.</t>
    </r>
    <phoneticPr fontId="2"/>
  </si>
  <si>
    <r>
      <rPr>
        <b/>
        <sz val="12"/>
        <color theme="1"/>
        <rFont val="Arial"/>
        <family val="2"/>
      </rPr>
      <t xml:space="preserve">Supplementary Fig. 4b, </t>
    </r>
    <r>
      <rPr>
        <sz val="12"/>
        <color theme="1"/>
        <rFont val="Arial"/>
        <family val="2"/>
      </rPr>
      <t>SRS-like phenotypes observed in offspring from TG fathers. Offspring from TG fathers showed lower food intake.</t>
    </r>
    <phoneticPr fontId="2"/>
  </si>
  <si>
    <r>
      <rPr>
        <b/>
        <sz val="12"/>
        <color theme="1"/>
        <rFont val="Arial"/>
        <family val="2"/>
      </rPr>
      <t xml:space="preserve">Supplementary Fig. 4c, </t>
    </r>
    <r>
      <rPr>
        <sz val="12"/>
        <color theme="1"/>
        <rFont val="Arial"/>
        <family val="2"/>
      </rPr>
      <t xml:space="preserve">Body asymmetry analysis was performed by calculating the ratio of right and left limb bone lengths from 3D images of mice. </t>
    </r>
    <phoneticPr fontId="2"/>
  </si>
  <si>
    <r>
      <rPr>
        <b/>
        <sz val="12"/>
        <color theme="1"/>
        <rFont val="Arial"/>
        <family val="2"/>
      </rPr>
      <t>Supplementary Fig. 5b,</t>
    </r>
    <r>
      <rPr>
        <sz val="12"/>
        <color theme="1"/>
        <rFont val="Arial"/>
        <family val="2"/>
      </rPr>
      <t xml:space="preserve"> COBRA  analysis of sperm derived from F1 non-TG and WT mice.</t>
    </r>
    <phoneticPr fontId="2"/>
  </si>
  <si>
    <r>
      <rPr>
        <b/>
        <sz val="12"/>
        <color theme="1"/>
        <rFont val="Arial"/>
        <family val="2"/>
      </rPr>
      <t>Supplementary Fig. 5d,</t>
    </r>
    <r>
      <rPr>
        <sz val="12"/>
        <color theme="1"/>
        <rFont val="Arial"/>
        <family val="2"/>
      </rPr>
      <t xml:space="preserve"> COBRA data from F2 newborn mice. CpG demethylation in F1 non-TG mice was recovered in F2 mice. F2-1 and F2-3 represent offspring derived from F1-1 and F1-3 non-TG male mice, respectively.</t>
    </r>
    <phoneticPr fontId="2"/>
  </si>
  <si>
    <r>
      <rPr>
        <b/>
        <sz val="12"/>
        <color theme="1"/>
        <rFont val="Arial"/>
        <family val="2"/>
      </rPr>
      <t xml:space="preserve">Supplementary Fig. 6, </t>
    </r>
    <r>
      <rPr>
        <sz val="12"/>
        <color theme="1"/>
        <rFont val="Arial"/>
        <family val="2"/>
      </rPr>
      <t xml:space="preserve">Strong correlation between birth weight and CpG methylation. There were strong correlations between birth weight and CpG methylation in the 3' region of H19-DMR (m3 and m4) and promoter regions (p1, p2, and p4), but not in the 5' region of H19-DMR (m1 and m2). </t>
    </r>
    <phoneticPr fontId="2"/>
  </si>
  <si>
    <t>P values (vs WT)</t>
    <phoneticPr fontId="2"/>
  </si>
  <si>
    <t>P values</t>
    <phoneticPr fontId="2"/>
  </si>
  <si>
    <t>TG father vs WT</t>
    <phoneticPr fontId="2"/>
  </si>
  <si>
    <t>TG mother vs WT</t>
    <phoneticPr fontId="2"/>
  </si>
  <si>
    <t>TG father vs TG mother</t>
    <phoneticPr fontId="2"/>
  </si>
  <si>
    <t>TG father TG vs WT</t>
    <phoneticPr fontId="2"/>
  </si>
  <si>
    <t>TG father non-TG vs WT</t>
    <phoneticPr fontId="2"/>
  </si>
  <si>
    <t>One-way ANOVA with Tukey’s post-hoc HSD test</t>
    <phoneticPr fontId="2"/>
  </si>
  <si>
    <t>Welch's t-test (two-tailed)</t>
    <phoneticPr fontId="2"/>
  </si>
  <si>
    <t>Welch's t test (two-tailed)</t>
    <phoneticPr fontId="2"/>
  </si>
  <si>
    <t>P values were obtained using Welch’s t-test (two-tailed) to compare Kdm4d to other conditions.</t>
    <phoneticPr fontId="2"/>
  </si>
  <si>
    <t>P values were obtained using Welch’s t test (two-tailed).</t>
    <phoneticPr fontId="2"/>
  </si>
  <si>
    <t>Body asymmetry was observed in the offspring of TG fathers (p = 0.0137). P values were generated using Fisher’s exact test of data in a 2 × 2 table.</t>
    <phoneticPr fontId="2"/>
  </si>
  <si>
    <t>  WT vs. F1</t>
  </si>
  <si>
    <t>  WT vs. F2-1</t>
  </si>
  <si>
    <t>  WT vs. F2-3</t>
  </si>
  <si>
    <t xml:space="preserve">P values were obtained using </t>
    <phoneticPr fontId="2"/>
  </si>
  <si>
    <t>P values were obtained using one-way ANOVA with Tukey’s post-hoc HSD test</t>
    <phoneticPr fontId="2"/>
  </si>
  <si>
    <t>TG father TG vs TG father non-TG</t>
    <phoneticPr fontId="2"/>
  </si>
  <si>
    <t>P values were obtained using</t>
    <phoneticPr fontId="2"/>
  </si>
  <si>
    <t>P values were generated using Welch’s t test (two-tailed).</t>
    <phoneticPr fontId="2"/>
  </si>
  <si>
    <t>P values were generated using Welch’s t test (two-tailed) to compare samples treated with Kdm4d to others.</t>
    <phoneticPr fontId="2"/>
  </si>
  <si>
    <t>441-2-3</t>
    <phoneticPr fontId="2"/>
  </si>
  <si>
    <t>445-14-3</t>
    <phoneticPr fontId="2"/>
  </si>
  <si>
    <t>Scale: 1cm</t>
    <phoneticPr fontId="2"/>
  </si>
  <si>
    <t>CTCF- binding site (m1-m4)</t>
    <phoneticPr fontId="2"/>
  </si>
  <si>
    <t>(n=3)</t>
    <phoneticPr fontId="2"/>
  </si>
  <si>
    <t>(n=5)</t>
    <phoneticPr fontId="2"/>
  </si>
  <si>
    <t>(n=9)</t>
    <phoneticPr fontId="2"/>
  </si>
  <si>
    <t>(n=8)</t>
    <phoneticPr fontId="2"/>
  </si>
  <si>
    <t>(n=12)</t>
    <phoneticPr fontId="2"/>
  </si>
  <si>
    <t>(n=10)</t>
    <phoneticPr fontId="2"/>
  </si>
  <si>
    <t>(n=7)</t>
    <phoneticPr fontId="2"/>
  </si>
  <si>
    <r>
      <rPr>
        <b/>
        <sz val="12"/>
        <color theme="1"/>
        <rFont val="Arial"/>
        <family val="2"/>
      </rPr>
      <t xml:space="preserve">Fig. 4a, </t>
    </r>
    <r>
      <rPr>
        <sz val="12"/>
        <color theme="1"/>
        <rFont val="Arial"/>
        <family val="2"/>
      </rPr>
      <t>CpG methylation analysis (COBRA) of H19-DMR (CTCF-binding sites m1–m4) in sperm (TG, n = 3; WT, n = 3), morula (TG, n = 3; WT, n = 3; 80 pooled embryos per sample), E7.5 (TG, n = 5; WT, n = 7), E11.5 (TG, n = 9; WT, n = 8), and P0 newborn mice (TG, n = 12; WT, n = 10).</t>
    </r>
    <phoneticPr fontId="2"/>
  </si>
  <si>
    <t>na, due to the lack of PCR amplification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</si>
</sst>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"/>
    <numFmt numFmtId="177" formatCode="0.0000"/>
    <numFmt numFmtId="178" formatCode="0.00000"/>
    <numFmt numFmtId="179" formatCode="0.0"/>
    <numFmt numFmtId="180" formatCode="0.000_ "/>
    <numFmt numFmtId="181" formatCode="0.0000000_);[Red]\(0.0000000\)"/>
  </numFmts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Osaka"/>
      <family val="3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color rgb="FF000000"/>
      <name val="Arial"/>
      <family val="2"/>
    </font>
    <font>
      <sz val="12"/>
      <color rgb="FF0432FF"/>
      <name val="Arial"/>
      <family val="2"/>
    </font>
    <font>
      <b/>
      <sz val="12"/>
      <color rgb="FF0432FF"/>
      <name val="Arial"/>
      <family val="2"/>
    </font>
    <font>
      <b/>
      <sz val="12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432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/>
    <xf numFmtId="0" fontId="4" fillId="3" borderId="0" xfId="0" applyFont="1" applyFill="1">
      <alignment vertical="center"/>
    </xf>
    <xf numFmtId="0" fontId="6" fillId="0" borderId="1" xfId="0" applyFont="1" applyBorder="1" applyAlignment="1"/>
    <xf numFmtId="0" fontId="6" fillId="4" borderId="1" xfId="0" applyFont="1" applyFill="1" applyBorder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9" fontId="10" fillId="0" borderId="17" xfId="1" applyFont="1" applyFill="1" applyBorder="1" applyAlignment="1">
      <alignment horizontal="center" vertical="center"/>
    </xf>
    <xf numFmtId="9" fontId="10" fillId="0" borderId="17" xfId="1" applyFont="1" applyBorder="1" applyAlignment="1">
      <alignment horizontal="center" vertical="center"/>
    </xf>
    <xf numFmtId="9" fontId="10" fillId="0" borderId="18" xfId="1" applyFont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10" fillId="0" borderId="1" xfId="1" applyFont="1" applyFill="1" applyBorder="1" applyAlignment="1">
      <alignment horizontal="center" vertical="center"/>
    </xf>
    <xf numFmtId="9" fontId="10" fillId="0" borderId="1" xfId="1" applyFont="1" applyBorder="1" applyAlignment="1">
      <alignment horizontal="center" vertical="center"/>
    </xf>
    <xf numFmtId="9" fontId="10" fillId="0" borderId="19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9" fontId="10" fillId="0" borderId="20" xfId="1" applyFont="1" applyFill="1" applyBorder="1" applyAlignment="1">
      <alignment horizontal="center" vertical="center"/>
    </xf>
    <xf numFmtId="9" fontId="10" fillId="0" borderId="20" xfId="1" applyFont="1" applyBorder="1" applyAlignment="1">
      <alignment horizontal="center" vertical="center"/>
    </xf>
    <xf numFmtId="9" fontId="10" fillId="0" borderId="21" xfId="1" applyFont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9" fontId="10" fillId="0" borderId="19" xfId="0" applyNumberFormat="1" applyFont="1" applyBorder="1" applyAlignment="1">
      <alignment horizontal="center" vertical="center"/>
    </xf>
    <xf numFmtId="9" fontId="10" fillId="0" borderId="20" xfId="0" applyNumberFormat="1" applyFont="1" applyBorder="1" applyAlignment="1">
      <alignment horizontal="center" vertical="center"/>
    </xf>
    <xf numFmtId="9" fontId="10" fillId="0" borderId="21" xfId="0" applyNumberFormat="1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9" fontId="4" fillId="0" borderId="17" xfId="1" applyFont="1" applyFill="1" applyBorder="1" applyAlignment="1">
      <alignment horizontal="center" vertical="center"/>
    </xf>
    <xf numFmtId="9" fontId="4" fillId="0" borderId="17" xfId="1" applyFont="1" applyBorder="1" applyAlignment="1">
      <alignment horizontal="center" vertical="center"/>
    </xf>
    <xf numFmtId="9" fontId="4" fillId="0" borderId="18" xfId="1" applyFont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1" applyFont="1" applyFill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4" fillId="0" borderId="19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9" fontId="4" fillId="0" borderId="20" xfId="1" applyFont="1" applyFill="1" applyBorder="1" applyAlignment="1">
      <alignment horizontal="center" vertical="center"/>
    </xf>
    <xf numFmtId="9" fontId="4" fillId="0" borderId="20" xfId="1" applyFont="1" applyBorder="1" applyAlignment="1">
      <alignment horizontal="center" vertical="center"/>
    </xf>
    <xf numFmtId="9" fontId="4" fillId="0" borderId="21" xfId="1" applyFont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8" fillId="6" borderId="10" xfId="0" applyFont="1" applyFill="1" applyBorder="1">
      <alignment vertical="center"/>
    </xf>
    <xf numFmtId="0" fontId="5" fillId="4" borderId="28" xfId="0" applyFont="1" applyFill="1" applyBorder="1" applyAlignment="1">
      <alignment horizontal="center" vertical="center"/>
    </xf>
    <xf numFmtId="9" fontId="5" fillId="4" borderId="17" xfId="0" applyNumberFormat="1" applyFont="1" applyFill="1" applyBorder="1" applyAlignment="1">
      <alignment horizontal="center" vertical="center"/>
    </xf>
    <xf numFmtId="9" fontId="5" fillId="4" borderId="18" xfId="0" applyNumberFormat="1" applyFont="1" applyFill="1" applyBorder="1" applyAlignment="1">
      <alignment horizontal="center" vertical="center"/>
    </xf>
    <xf numFmtId="0" fontId="8" fillId="6" borderId="13" xfId="0" applyFont="1" applyFill="1" applyBorder="1">
      <alignment vertical="center"/>
    </xf>
    <xf numFmtId="0" fontId="5" fillId="4" borderId="31" xfId="0" applyFont="1" applyFill="1" applyBorder="1" applyAlignment="1">
      <alignment horizontal="center" vertical="center"/>
    </xf>
    <xf numFmtId="9" fontId="5" fillId="4" borderId="32" xfId="0" applyNumberFormat="1" applyFont="1" applyFill="1" applyBorder="1" applyAlignment="1">
      <alignment horizontal="center" vertical="center"/>
    </xf>
    <xf numFmtId="9" fontId="5" fillId="4" borderId="15" xfId="0" applyNumberFormat="1" applyFont="1" applyFill="1" applyBorder="1" applyAlignment="1">
      <alignment horizontal="center" vertical="center"/>
    </xf>
    <xf numFmtId="0" fontId="8" fillId="3" borderId="10" xfId="0" applyFont="1" applyFill="1" applyBorder="1">
      <alignment vertical="center"/>
    </xf>
    <xf numFmtId="0" fontId="8" fillId="3" borderId="13" xfId="0" applyFont="1" applyFill="1" applyBorder="1">
      <alignment vertical="center"/>
    </xf>
    <xf numFmtId="9" fontId="5" fillId="4" borderId="20" xfId="0" applyNumberFormat="1" applyFont="1" applyFill="1" applyBorder="1" applyAlignment="1">
      <alignment horizontal="center" vertical="center"/>
    </xf>
    <xf numFmtId="9" fontId="5" fillId="4" borderId="21" xfId="0" applyNumberFormat="1" applyFont="1" applyFill="1" applyBorder="1" applyAlignment="1">
      <alignment horizontal="center" vertical="center"/>
    </xf>
    <xf numFmtId="0" fontId="8" fillId="8" borderId="4" xfId="0" applyFont="1" applyFill="1" applyBorder="1">
      <alignment vertical="center"/>
    </xf>
    <xf numFmtId="0" fontId="5" fillId="4" borderId="22" xfId="0" applyFont="1" applyFill="1" applyBorder="1" applyAlignment="1">
      <alignment horizontal="center" vertical="center"/>
    </xf>
    <xf numFmtId="9" fontId="5" fillId="4" borderId="23" xfId="0" applyNumberFormat="1" applyFont="1" applyFill="1" applyBorder="1" applyAlignment="1">
      <alignment horizontal="center" vertical="center"/>
    </xf>
    <xf numFmtId="9" fontId="5" fillId="4" borderId="2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5" fillId="4" borderId="17" xfId="1" applyFont="1" applyFill="1" applyBorder="1">
      <alignment vertical="center"/>
    </xf>
    <xf numFmtId="9" fontId="5" fillId="4" borderId="18" xfId="1" applyFont="1" applyFill="1" applyBorder="1">
      <alignment vertical="center"/>
    </xf>
    <xf numFmtId="9" fontId="5" fillId="4" borderId="20" xfId="1" applyFont="1" applyFill="1" applyBorder="1">
      <alignment vertical="center"/>
    </xf>
    <xf numFmtId="9" fontId="5" fillId="4" borderId="21" xfId="1" applyFont="1" applyFill="1" applyBorder="1">
      <alignment vertical="center"/>
    </xf>
    <xf numFmtId="9" fontId="5" fillId="4" borderId="23" xfId="1" applyFont="1" applyFill="1" applyBorder="1">
      <alignment vertical="center"/>
    </xf>
    <xf numFmtId="9" fontId="5" fillId="4" borderId="24" xfId="1" applyFont="1" applyFill="1" applyBorder="1">
      <alignment vertical="center"/>
    </xf>
    <xf numFmtId="0" fontId="4" fillId="0" borderId="2" xfId="0" applyFont="1" applyBorder="1" applyAlignment="1"/>
    <xf numFmtId="176" fontId="4" fillId="0" borderId="0" xfId="0" applyNumberFormat="1" applyFont="1" applyAlignment="1"/>
    <xf numFmtId="0" fontId="5" fillId="2" borderId="1" xfId="0" applyFont="1" applyFill="1" applyBorder="1" applyAlignment="1">
      <alignment horizontal="center"/>
    </xf>
    <xf numFmtId="176" fontId="11" fillId="0" borderId="1" xfId="0" applyNumberFormat="1" applyFont="1" applyBorder="1" applyAlignment="1"/>
    <xf numFmtId="176" fontId="4" fillId="0" borderId="1" xfId="0" applyNumberFormat="1" applyFont="1" applyBorder="1" applyAlignment="1"/>
    <xf numFmtId="176" fontId="4" fillId="0" borderId="2" xfId="0" applyNumberFormat="1" applyFont="1" applyBorder="1" applyAlignment="1"/>
    <xf numFmtId="0" fontId="8" fillId="6" borderId="9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4" fillId="0" borderId="17" xfId="0" applyNumberFormat="1" applyFont="1" applyBorder="1" applyAlignment="1"/>
    <xf numFmtId="176" fontId="4" fillId="0" borderId="20" xfId="0" applyNumberFormat="1" applyFont="1" applyBorder="1" applyAlignment="1"/>
    <xf numFmtId="0" fontId="4" fillId="0" borderId="20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39" xfId="0" applyFont="1" applyBorder="1" applyAlignment="1"/>
    <xf numFmtId="0" fontId="5" fillId="0" borderId="5" xfId="0" applyFont="1" applyBorder="1">
      <alignment vertical="center"/>
    </xf>
    <xf numFmtId="0" fontId="5" fillId="4" borderId="5" xfId="0" applyFont="1" applyFill="1" applyBorder="1">
      <alignment vertical="center"/>
    </xf>
    <xf numFmtId="0" fontId="4" fillId="0" borderId="24" xfId="0" applyFont="1" applyBorder="1" applyAlignment="1"/>
    <xf numFmtId="176" fontId="4" fillId="0" borderId="38" xfId="0" applyNumberFormat="1" applyFont="1" applyBorder="1" applyAlignment="1"/>
    <xf numFmtId="176" fontId="5" fillId="4" borderId="11" xfId="0" applyNumberFormat="1" applyFont="1" applyFill="1" applyBorder="1">
      <alignment vertical="center"/>
    </xf>
    <xf numFmtId="176" fontId="4" fillId="0" borderId="36" xfId="0" applyNumberFormat="1" applyFont="1" applyBorder="1" applyAlignment="1"/>
    <xf numFmtId="176" fontId="5" fillId="4" borderId="9" xfId="0" applyNumberFormat="1" applyFont="1" applyFill="1" applyBorder="1">
      <alignment vertical="center"/>
    </xf>
    <xf numFmtId="176" fontId="4" fillId="0" borderId="37" xfId="0" applyNumberFormat="1" applyFont="1" applyBorder="1" applyAlignment="1"/>
    <xf numFmtId="176" fontId="5" fillId="4" borderId="14" xfId="0" applyNumberFormat="1" applyFont="1" applyFill="1" applyBorder="1">
      <alignment vertical="center"/>
    </xf>
    <xf numFmtId="176" fontId="4" fillId="0" borderId="35" xfId="0" applyNumberFormat="1" applyFont="1" applyBorder="1" applyAlignment="1"/>
    <xf numFmtId="176" fontId="4" fillId="0" borderId="40" xfId="0" applyNumberFormat="1" applyFont="1" applyBorder="1" applyAlignment="1"/>
    <xf numFmtId="176" fontId="4" fillId="0" borderId="19" xfId="0" applyNumberFormat="1" applyFont="1" applyBorder="1" applyAlignment="1"/>
    <xf numFmtId="176" fontId="4" fillId="0" borderId="21" xfId="0" applyNumberFormat="1" applyFont="1" applyBorder="1" applyAlignment="1"/>
    <xf numFmtId="176" fontId="4" fillId="0" borderId="18" xfId="0" applyNumberFormat="1" applyFont="1" applyBorder="1" applyAlignment="1"/>
    <xf numFmtId="0" fontId="4" fillId="0" borderId="26" xfId="0" applyFont="1" applyBorder="1" applyAlignment="1"/>
    <xf numFmtId="0" fontId="4" fillId="0" borderId="19" xfId="0" applyFont="1" applyBorder="1" applyAlignment="1"/>
    <xf numFmtId="0" fontId="8" fillId="7" borderId="11" xfId="0" applyFont="1" applyFill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1" xfId="0" applyFont="1" applyBorder="1" applyAlignment="1"/>
    <xf numFmtId="0" fontId="4" fillId="0" borderId="48" xfId="0" applyFont="1" applyBorder="1" applyAlignment="1"/>
    <xf numFmtId="0" fontId="4" fillId="0" borderId="49" xfId="0" applyFont="1" applyBorder="1" applyAlignment="1"/>
    <xf numFmtId="0" fontId="4" fillId="0" borderId="27" xfId="0" applyFont="1" applyBorder="1" applyAlignment="1"/>
    <xf numFmtId="0" fontId="4" fillId="0" borderId="21" xfId="0" applyFont="1" applyBorder="1" applyAlignment="1"/>
    <xf numFmtId="49" fontId="5" fillId="4" borderId="10" xfId="0" applyNumberFormat="1" applyFont="1" applyFill="1" applyBorder="1" applyAlignment="1">
      <alignment horizontal="center"/>
    </xf>
    <xf numFmtId="2" fontId="5" fillId="4" borderId="10" xfId="0" applyNumberFormat="1" applyFont="1" applyFill="1" applyBorder="1" applyAlignment="1">
      <alignment horizontal="center"/>
    </xf>
    <xf numFmtId="2" fontId="5" fillId="4" borderId="34" xfId="0" applyNumberFormat="1" applyFont="1" applyFill="1" applyBorder="1" applyAlignment="1">
      <alignment horizontal="center"/>
    </xf>
    <xf numFmtId="2" fontId="5" fillId="4" borderId="11" xfId="0" applyNumberFormat="1" applyFont="1" applyFill="1" applyBorder="1" applyAlignment="1">
      <alignment horizontal="center"/>
    </xf>
    <xf numFmtId="0" fontId="6" fillId="4" borderId="19" xfId="0" applyFont="1" applyFill="1" applyBorder="1" applyAlignment="1"/>
    <xf numFmtId="0" fontId="6" fillId="4" borderId="21" xfId="0" applyFont="1" applyFill="1" applyBorder="1" applyAlignment="1"/>
    <xf numFmtId="0" fontId="6" fillId="4" borderId="40" xfId="0" applyFont="1" applyFill="1" applyBorder="1" applyAlignment="1"/>
    <xf numFmtId="0" fontId="6" fillId="4" borderId="24" xfId="0" applyFont="1" applyFill="1" applyBorder="1" applyAlignment="1"/>
    <xf numFmtId="0" fontId="6" fillId="4" borderId="22" xfId="0" applyFont="1" applyFill="1" applyBorder="1" applyAlignment="1"/>
    <xf numFmtId="0" fontId="6" fillId="4" borderId="25" xfId="0" applyFont="1" applyFill="1" applyBorder="1" applyAlignment="1"/>
    <xf numFmtId="0" fontId="6" fillId="4" borderId="26" xfId="0" applyFont="1" applyFill="1" applyBorder="1" applyAlignment="1"/>
    <xf numFmtId="0" fontId="6" fillId="4" borderId="27" xfId="0" applyFont="1" applyFill="1" applyBorder="1" applyAlignment="1"/>
    <xf numFmtId="0" fontId="8" fillId="3" borderId="0" xfId="0" applyFont="1" applyFill="1">
      <alignment vertic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10" fillId="0" borderId="0" xfId="0" applyFont="1">
      <alignment vertical="center"/>
    </xf>
    <xf numFmtId="0" fontId="5" fillId="4" borderId="4" xfId="0" applyFont="1" applyFill="1" applyBorder="1" applyAlignment="1">
      <alignment horizontal="center"/>
    </xf>
    <xf numFmtId="2" fontId="5" fillId="4" borderId="4" xfId="0" applyNumberFormat="1" applyFont="1" applyFill="1" applyBorder="1" applyAlignment="1">
      <alignment horizontal="center"/>
    </xf>
    <xf numFmtId="2" fontId="5" fillId="4" borderId="7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4" fillId="0" borderId="17" xfId="1" applyNumberFormat="1" applyFont="1" applyFill="1" applyBorder="1" applyAlignment="1">
      <alignment horizontal="center" vertical="center"/>
    </xf>
    <xf numFmtId="1" fontId="4" fillId="0" borderId="17" xfId="1" applyNumberFormat="1" applyFont="1" applyBorder="1" applyAlignment="1">
      <alignment horizontal="center" vertical="center"/>
    </xf>
    <xf numFmtId="1" fontId="4" fillId="0" borderId="18" xfId="1" applyNumberFormat="1" applyFont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19" xfId="1" applyNumberFormat="1" applyFont="1" applyBorder="1" applyAlignment="1">
      <alignment horizontal="center" vertical="center"/>
    </xf>
    <xf numFmtId="1" fontId="4" fillId="0" borderId="20" xfId="1" applyNumberFormat="1" applyFont="1" applyFill="1" applyBorder="1" applyAlignment="1">
      <alignment horizontal="center" vertical="center"/>
    </xf>
    <xf numFmtId="1" fontId="4" fillId="0" borderId="20" xfId="1" applyNumberFormat="1" applyFont="1" applyBorder="1" applyAlignment="1">
      <alignment horizontal="center" vertical="center"/>
    </xf>
    <xf numFmtId="1" fontId="4" fillId="0" borderId="2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9" fontId="5" fillId="4" borderId="1" xfId="0" applyNumberFormat="1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179" fontId="10" fillId="0" borderId="1" xfId="0" applyNumberFormat="1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179" fontId="5" fillId="4" borderId="1" xfId="0" applyNumberFormat="1" applyFont="1" applyFill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horizontal="center" vertical="center"/>
    </xf>
    <xf numFmtId="179" fontId="4" fillId="0" borderId="16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40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9" fontId="5" fillId="0" borderId="0" xfId="1" applyFont="1" applyAlignment="1">
      <alignment vertical="center"/>
    </xf>
    <xf numFmtId="0" fontId="4" fillId="9" borderId="51" xfId="0" applyFont="1" applyFill="1" applyBorder="1" applyAlignment="1">
      <alignment wrapText="1"/>
    </xf>
    <xf numFmtId="9" fontId="5" fillId="9" borderId="51" xfId="1" applyFont="1" applyFill="1" applyBorder="1" applyAlignment="1">
      <alignment wrapText="1"/>
    </xf>
    <xf numFmtId="0" fontId="13" fillId="0" borderId="51" xfId="0" applyFont="1" applyBorder="1" applyAlignment="1"/>
    <xf numFmtId="0" fontId="4" fillId="0" borderId="51" xfId="0" applyFont="1" applyBorder="1" applyAlignment="1"/>
    <xf numFmtId="9" fontId="5" fillId="0" borderId="51" xfId="1" applyFont="1" applyBorder="1" applyAlignment="1"/>
    <xf numFmtId="0" fontId="13" fillId="5" borderId="51" xfId="0" applyFont="1" applyFill="1" applyBorder="1" applyAlignment="1"/>
    <xf numFmtId="0" fontId="13" fillId="0" borderId="52" xfId="0" applyFont="1" applyBorder="1" applyAlignment="1"/>
    <xf numFmtId="0" fontId="4" fillId="0" borderId="52" xfId="0" applyFont="1" applyBorder="1" applyAlignment="1"/>
    <xf numFmtId="9" fontId="5" fillId="0" borderId="52" xfId="1" applyFont="1" applyBorder="1" applyAlignment="1"/>
    <xf numFmtId="0" fontId="13" fillId="0" borderId="53" xfId="0" applyFont="1" applyBorder="1" applyAlignment="1"/>
    <xf numFmtId="0" fontId="4" fillId="0" borderId="53" xfId="0" applyFont="1" applyBorder="1" applyAlignment="1"/>
    <xf numFmtId="9" fontId="5" fillId="0" borderId="53" xfId="1" applyFont="1" applyBorder="1" applyAlignment="1"/>
    <xf numFmtId="0" fontId="4" fillId="5" borderId="0" xfId="0" applyFont="1" applyFill="1">
      <alignment vertical="center"/>
    </xf>
    <xf numFmtId="0" fontId="11" fillId="0" borderId="1" xfId="0" applyFont="1" applyBorder="1" applyAlignment="1"/>
    <xf numFmtId="179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2" fontId="5" fillId="0" borderId="0" xfId="0" applyNumberFormat="1" applyFont="1">
      <alignment vertical="center"/>
    </xf>
    <xf numFmtId="0" fontId="5" fillId="4" borderId="1" xfId="0" applyFont="1" applyFill="1" applyBorder="1" applyAlignment="1">
      <alignment horizontal="right" vertical="center"/>
    </xf>
    <xf numFmtId="2" fontId="5" fillId="4" borderId="1" xfId="0" applyNumberFormat="1" applyFont="1" applyFill="1" applyBorder="1">
      <alignment vertical="center"/>
    </xf>
    <xf numFmtId="0" fontId="5" fillId="4" borderId="0" xfId="0" applyFont="1" applyFill="1" applyAlignment="1">
      <alignment horizontal="right" vertical="center"/>
    </xf>
    <xf numFmtId="2" fontId="5" fillId="4" borderId="0" xfId="0" applyNumberFormat="1" applyFont="1" applyFill="1">
      <alignment vertical="center"/>
    </xf>
    <xf numFmtId="0" fontId="5" fillId="10" borderId="0" xfId="0" applyFont="1" applyFill="1" applyAlignment="1">
      <alignment horizontal="center" vertical="center"/>
    </xf>
    <xf numFmtId="0" fontId="11" fillId="0" borderId="26" xfId="0" applyFont="1" applyBorder="1" applyAlignment="1"/>
    <xf numFmtId="0" fontId="11" fillId="0" borderId="19" xfId="0" applyFont="1" applyBorder="1" applyAlignment="1"/>
    <xf numFmtId="0" fontId="11" fillId="0" borderId="27" xfId="0" applyFont="1" applyBorder="1" applyAlignment="1"/>
    <xf numFmtId="0" fontId="11" fillId="0" borderId="20" xfId="0" applyFont="1" applyBorder="1" applyAlignment="1"/>
    <xf numFmtId="0" fontId="11" fillId="0" borderId="21" xfId="0" applyFont="1" applyBorder="1" applyAlignment="1"/>
    <xf numFmtId="0" fontId="11" fillId="0" borderId="25" xfId="0" applyFont="1" applyBorder="1" applyAlignment="1"/>
    <xf numFmtId="0" fontId="11" fillId="0" borderId="2" xfId="0" applyFont="1" applyBorder="1" applyAlignment="1"/>
    <xf numFmtId="0" fontId="11" fillId="0" borderId="40" xfId="0" applyFont="1" applyBorder="1" applyAlignment="1"/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5" fillId="12" borderId="0" xfId="0" applyFont="1" applyFill="1">
      <alignment vertical="center"/>
    </xf>
    <xf numFmtId="177" fontId="5" fillId="12" borderId="0" xfId="0" applyNumberFormat="1" applyFont="1" applyFill="1">
      <alignment vertical="center"/>
    </xf>
    <xf numFmtId="11" fontId="4" fillId="0" borderId="1" xfId="0" applyNumberFormat="1" applyFont="1" applyBorder="1">
      <alignment vertical="center"/>
    </xf>
    <xf numFmtId="11" fontId="11" fillId="0" borderId="1" xfId="0" applyNumberFormat="1" applyFont="1" applyBorder="1" applyAlignment="1"/>
    <xf numFmtId="177" fontId="11" fillId="0" borderId="1" xfId="0" applyNumberFormat="1" applyFont="1" applyBorder="1" applyAlignment="1"/>
    <xf numFmtId="177" fontId="6" fillId="4" borderId="1" xfId="0" applyNumberFormat="1" applyFont="1" applyFill="1" applyBorder="1" applyAlignment="1"/>
    <xf numFmtId="179" fontId="11" fillId="0" borderId="0" xfId="0" applyNumberFormat="1" applyFont="1" applyAlignment="1"/>
    <xf numFmtId="2" fontId="4" fillId="0" borderId="28" xfId="0" applyNumberFormat="1" applyFont="1" applyBorder="1" applyAlignment="1"/>
    <xf numFmtId="2" fontId="4" fillId="0" borderId="18" xfId="0" applyNumberFormat="1" applyFont="1" applyBorder="1" applyAlignment="1"/>
    <xf numFmtId="2" fontId="4" fillId="0" borderId="47" xfId="0" applyNumberFormat="1" applyFont="1" applyBorder="1" applyAlignment="1"/>
    <xf numFmtId="2" fontId="4" fillId="0" borderId="26" xfId="0" applyNumberFormat="1" applyFont="1" applyBorder="1" applyAlignment="1"/>
    <xf numFmtId="2" fontId="4" fillId="0" borderId="19" xfId="0" applyNumberFormat="1" applyFont="1" applyBorder="1" applyAlignment="1"/>
    <xf numFmtId="2" fontId="4" fillId="0" borderId="43" xfId="0" applyNumberFormat="1" applyFont="1" applyBorder="1" applyAlignment="1"/>
    <xf numFmtId="2" fontId="4" fillId="0" borderId="27" xfId="0" applyNumberFormat="1" applyFont="1" applyBorder="1" applyAlignment="1"/>
    <xf numFmtId="2" fontId="4" fillId="0" borderId="21" xfId="0" applyNumberFormat="1" applyFont="1" applyBorder="1" applyAlignment="1"/>
    <xf numFmtId="2" fontId="4" fillId="0" borderId="50" xfId="0" applyNumberFormat="1" applyFont="1" applyBorder="1" applyAlignment="1"/>
    <xf numFmtId="1" fontId="4" fillId="0" borderId="17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79" fontId="10" fillId="0" borderId="26" xfId="0" applyNumberFormat="1" applyFont="1" applyBorder="1">
      <alignment vertical="center"/>
    </xf>
    <xf numFmtId="179" fontId="10" fillId="0" borderId="19" xfId="0" applyNumberFormat="1" applyFont="1" applyBorder="1">
      <alignment vertical="center"/>
    </xf>
    <xf numFmtId="0" fontId="10" fillId="0" borderId="26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4" fillId="4" borderId="36" xfId="0" applyFont="1" applyFill="1" applyBorder="1" applyAlignment="1">
      <alignment horizontal="center" vertical="center" wrapText="1"/>
    </xf>
    <xf numFmtId="180" fontId="14" fillId="4" borderId="26" xfId="0" applyNumberFormat="1" applyFont="1" applyFill="1" applyBorder="1" applyAlignment="1">
      <alignment horizontal="center" vertical="center"/>
    </xf>
    <xf numFmtId="180" fontId="14" fillId="4" borderId="1" xfId="0" applyNumberFormat="1" applyFont="1" applyFill="1" applyBorder="1" applyAlignment="1">
      <alignment horizontal="center" vertical="center"/>
    </xf>
    <xf numFmtId="180" fontId="14" fillId="4" borderId="19" xfId="0" applyNumberFormat="1" applyFont="1" applyFill="1" applyBorder="1" applyAlignment="1">
      <alignment horizontal="center" vertical="center"/>
    </xf>
    <xf numFmtId="180" fontId="15" fillId="4" borderId="1" xfId="0" applyNumberFormat="1" applyFont="1" applyFill="1" applyBorder="1" applyAlignment="1">
      <alignment horizontal="center" vertical="center"/>
    </xf>
    <xf numFmtId="180" fontId="15" fillId="4" borderId="19" xfId="0" applyNumberFormat="1" applyFont="1" applyFill="1" applyBorder="1" applyAlignment="1">
      <alignment horizontal="center" vertical="center"/>
    </xf>
    <xf numFmtId="180" fontId="14" fillId="4" borderId="27" xfId="0" applyNumberFormat="1" applyFont="1" applyFill="1" applyBorder="1" applyAlignment="1">
      <alignment horizontal="center" vertical="center"/>
    </xf>
    <xf numFmtId="180" fontId="14" fillId="4" borderId="20" xfId="0" applyNumberFormat="1" applyFont="1" applyFill="1" applyBorder="1" applyAlignment="1">
      <alignment horizontal="center" vertical="center"/>
    </xf>
    <xf numFmtId="180" fontId="14" fillId="4" borderId="21" xfId="0" applyNumberFormat="1" applyFont="1" applyFill="1" applyBorder="1" applyAlignment="1">
      <alignment horizontal="center" vertical="center"/>
    </xf>
    <xf numFmtId="180" fontId="15" fillId="4" borderId="27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0" borderId="56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12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55" xfId="0" applyFont="1" applyBorder="1">
      <alignment vertical="center"/>
    </xf>
    <xf numFmtId="0" fontId="5" fillId="4" borderId="0" xfId="0" applyFont="1" applyFill="1">
      <alignment vertical="center"/>
    </xf>
    <xf numFmtId="0" fontId="5" fillId="4" borderId="3" xfId="0" applyFont="1" applyFill="1" applyBorder="1">
      <alignment vertical="center"/>
    </xf>
    <xf numFmtId="2" fontId="5" fillId="4" borderId="3" xfId="0" applyNumberFormat="1" applyFont="1" applyFill="1" applyBorder="1">
      <alignment vertical="center"/>
    </xf>
    <xf numFmtId="0" fontId="8" fillId="11" borderId="11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179" fontId="5" fillId="4" borderId="0" xfId="0" applyNumberFormat="1" applyFont="1" applyFill="1">
      <alignment vertical="center"/>
    </xf>
    <xf numFmtId="179" fontId="5" fillId="4" borderId="3" xfId="0" applyNumberFormat="1" applyFont="1" applyFill="1" applyBorder="1">
      <alignment vertical="center"/>
    </xf>
    <xf numFmtId="0" fontId="6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4" fillId="0" borderId="4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5" fillId="0" borderId="5" xfId="0" applyFont="1" applyBorder="1" applyAlignment="1"/>
    <xf numFmtId="0" fontId="5" fillId="0" borderId="6" xfId="0" applyFont="1" applyBorder="1" applyAlignment="1">
      <alignment horizontal="center" vertical="center"/>
    </xf>
    <xf numFmtId="179" fontId="4" fillId="0" borderId="43" xfId="0" applyNumberFormat="1" applyFont="1" applyBorder="1" applyAlignment="1">
      <alignment horizontal="center" vertical="center"/>
    </xf>
    <xf numFmtId="179" fontId="4" fillId="0" borderId="57" xfId="0" applyNumberFormat="1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179" fontId="4" fillId="0" borderId="50" xfId="0" applyNumberFormat="1" applyFont="1" applyBorder="1" applyAlignment="1">
      <alignment horizontal="center" vertical="center"/>
    </xf>
    <xf numFmtId="179" fontId="4" fillId="0" borderId="58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79" fontId="4" fillId="0" borderId="47" xfId="0" applyNumberFormat="1" applyFont="1" applyBorder="1" applyAlignment="1">
      <alignment horizontal="center" vertical="center"/>
    </xf>
    <xf numFmtId="179" fontId="4" fillId="0" borderId="59" xfId="0" applyNumberFormat="1" applyFont="1" applyBorder="1" applyAlignment="1">
      <alignment horizontal="center" vertical="center"/>
    </xf>
    <xf numFmtId="179" fontId="5" fillId="4" borderId="1" xfId="0" applyNumberFormat="1" applyFont="1" applyFill="1" applyBorder="1">
      <alignment vertical="center"/>
    </xf>
    <xf numFmtId="1" fontId="11" fillId="0" borderId="26" xfId="0" applyNumberFormat="1" applyFont="1" applyBorder="1" applyAlignment="1"/>
    <xf numFmtId="1" fontId="11" fillId="0" borderId="2" xfId="0" applyNumberFormat="1" applyFont="1" applyBorder="1" applyAlignment="1"/>
    <xf numFmtId="1" fontId="11" fillId="0" borderId="40" xfId="0" applyNumberFormat="1" applyFont="1" applyBorder="1" applyAlignment="1"/>
    <xf numFmtId="1" fontId="11" fillId="0" borderId="1" xfId="0" applyNumberFormat="1" applyFont="1" applyBorder="1" applyAlignment="1"/>
    <xf numFmtId="1" fontId="11" fillId="0" borderId="19" xfId="0" applyNumberFormat="1" applyFont="1" applyBorder="1" applyAlignment="1"/>
    <xf numFmtId="1" fontId="11" fillId="0" borderId="27" xfId="0" applyNumberFormat="1" applyFont="1" applyBorder="1" applyAlignment="1"/>
    <xf numFmtId="1" fontId="11" fillId="0" borderId="20" xfId="0" applyNumberFormat="1" applyFont="1" applyBorder="1" applyAlignment="1"/>
    <xf numFmtId="1" fontId="11" fillId="0" borderId="21" xfId="0" applyNumberFormat="1" applyFont="1" applyBorder="1" applyAlignment="1"/>
    <xf numFmtId="1" fontId="11" fillId="0" borderId="25" xfId="0" applyNumberFormat="1" applyFont="1" applyBorder="1" applyAlignment="1"/>
    <xf numFmtId="0" fontId="4" fillId="0" borderId="0" xfId="0" applyFont="1" applyAlignment="1">
      <alignment horizontal="right" vertical="center"/>
    </xf>
    <xf numFmtId="2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40" xfId="0" applyFont="1" applyBorder="1" applyAlignment="1"/>
    <xf numFmtId="0" fontId="4" fillId="0" borderId="25" xfId="0" applyFont="1" applyBorder="1" applyAlignment="1"/>
    <xf numFmtId="1" fontId="4" fillId="0" borderId="25" xfId="0" applyNumberFormat="1" applyFont="1" applyBorder="1" applyAlignment="1"/>
    <xf numFmtId="1" fontId="4" fillId="0" borderId="2" xfId="0" applyNumberFormat="1" applyFont="1" applyBorder="1" applyAlignment="1"/>
    <xf numFmtId="1" fontId="4" fillId="0" borderId="40" xfId="0" applyNumberFormat="1" applyFont="1" applyBorder="1" applyAlignment="1"/>
    <xf numFmtId="179" fontId="4" fillId="0" borderId="0" xfId="0" applyNumberFormat="1" applyFont="1" applyAlignment="1"/>
    <xf numFmtId="1" fontId="4" fillId="0" borderId="26" xfId="0" applyNumberFormat="1" applyFont="1" applyBorder="1" applyAlignment="1"/>
    <xf numFmtId="1" fontId="4" fillId="0" borderId="1" xfId="0" applyNumberFormat="1" applyFont="1" applyBorder="1" applyAlignment="1"/>
    <xf numFmtId="1" fontId="4" fillId="0" borderId="19" xfId="0" applyNumberFormat="1" applyFont="1" applyBorder="1" applyAlignment="1"/>
    <xf numFmtId="1" fontId="4" fillId="0" borderId="27" xfId="0" applyNumberFormat="1" applyFont="1" applyBorder="1" applyAlignment="1"/>
    <xf numFmtId="1" fontId="4" fillId="0" borderId="20" xfId="0" applyNumberFormat="1" applyFont="1" applyBorder="1" applyAlignment="1"/>
    <xf numFmtId="1" fontId="4" fillId="0" borderId="21" xfId="0" applyNumberFormat="1" applyFont="1" applyBorder="1" applyAlignment="1"/>
    <xf numFmtId="0" fontId="4" fillId="13" borderId="1" xfId="0" applyFont="1" applyFill="1" applyBorder="1" applyAlignment="1"/>
    <xf numFmtId="0" fontId="4" fillId="13" borderId="38" xfId="0" applyFont="1" applyFill="1" applyBorder="1" applyAlignment="1"/>
    <xf numFmtId="0" fontId="4" fillId="13" borderId="36" xfId="0" applyFont="1" applyFill="1" applyBorder="1" applyAlignment="1"/>
    <xf numFmtId="0" fontId="4" fillId="13" borderId="37" xfId="0" applyFont="1" applyFill="1" applyBorder="1" applyAlignment="1"/>
    <xf numFmtId="0" fontId="4" fillId="0" borderId="4" xfId="0" applyFont="1" applyBorder="1">
      <alignment vertical="center"/>
    </xf>
    <xf numFmtId="0" fontId="4" fillId="0" borderId="6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6" xfId="0" applyFont="1" applyBorder="1">
      <alignment vertical="center"/>
    </xf>
    <xf numFmtId="0" fontId="12" fillId="0" borderId="19" xfId="0" applyFont="1" applyBorder="1">
      <alignment vertical="center"/>
    </xf>
    <xf numFmtId="0" fontId="4" fillId="0" borderId="27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1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12" fillId="0" borderId="27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12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1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178" fontId="12" fillId="0" borderId="0" xfId="0" applyNumberFormat="1" applyFont="1">
      <alignment vertical="center"/>
    </xf>
    <xf numFmtId="178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1" fillId="0" borderId="48" xfId="0" applyFont="1" applyBorder="1" applyAlignment="1">
      <alignment horizontal="left"/>
    </xf>
    <xf numFmtId="0" fontId="11" fillId="0" borderId="49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0" fontId="12" fillId="0" borderId="28" xfId="0" applyFont="1" applyBorder="1" applyAlignment="1"/>
    <xf numFmtId="0" fontId="12" fillId="0" borderId="17" xfId="0" applyFont="1" applyBorder="1" applyAlignment="1"/>
    <xf numFmtId="0" fontId="12" fillId="0" borderId="18" xfId="0" applyFont="1" applyBorder="1" applyAlignment="1"/>
    <xf numFmtId="177" fontId="12" fillId="0" borderId="0" xfId="0" applyNumberFormat="1" applyFont="1">
      <alignment vertical="center"/>
    </xf>
    <xf numFmtId="0" fontId="17" fillId="0" borderId="17" xfId="0" applyFont="1" applyBorder="1">
      <alignment vertical="center"/>
    </xf>
    <xf numFmtId="0" fontId="4" fillId="0" borderId="11" xfId="0" applyFont="1" applyBorder="1">
      <alignment vertical="center"/>
    </xf>
    <xf numFmtId="0" fontId="12" fillId="0" borderId="47" xfId="0" applyFont="1" applyBorder="1">
      <alignment vertical="center"/>
    </xf>
    <xf numFmtId="0" fontId="4" fillId="0" borderId="43" xfId="0" applyFont="1" applyBorder="1">
      <alignment vertical="center"/>
    </xf>
    <xf numFmtId="0" fontId="12" fillId="0" borderId="50" xfId="0" applyFont="1" applyBorder="1">
      <alignment vertical="center"/>
    </xf>
    <xf numFmtId="0" fontId="17" fillId="0" borderId="47" xfId="0" applyFont="1" applyBorder="1">
      <alignment vertical="center"/>
    </xf>
    <xf numFmtId="0" fontId="12" fillId="0" borderId="43" xfId="0" applyFont="1" applyBorder="1">
      <alignment vertical="center"/>
    </xf>
    <xf numFmtId="0" fontId="4" fillId="0" borderId="50" xfId="0" applyFont="1" applyBorder="1">
      <alignment vertical="center"/>
    </xf>
    <xf numFmtId="1" fontId="4" fillId="0" borderId="1" xfId="0" applyNumberFormat="1" applyFont="1" applyBorder="1">
      <alignment vertical="center"/>
    </xf>
    <xf numFmtId="179" fontId="5" fillId="0" borderId="1" xfId="0" applyNumberFormat="1" applyFont="1" applyBorder="1">
      <alignment vertical="center"/>
    </xf>
    <xf numFmtId="0" fontId="5" fillId="0" borderId="28" xfId="0" applyFont="1" applyBorder="1">
      <alignment vertical="center"/>
    </xf>
    <xf numFmtId="0" fontId="5" fillId="14" borderId="1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1" fontId="4" fillId="0" borderId="19" xfId="0" applyNumberFormat="1" applyFont="1" applyBorder="1">
      <alignment vertical="center"/>
    </xf>
    <xf numFmtId="0" fontId="5" fillId="0" borderId="26" xfId="0" applyFont="1" applyBorder="1">
      <alignment vertical="center"/>
    </xf>
    <xf numFmtId="179" fontId="5" fillId="0" borderId="19" xfId="0" applyNumberFormat="1" applyFont="1" applyBorder="1">
      <alignment vertical="center"/>
    </xf>
    <xf numFmtId="0" fontId="5" fillId="0" borderId="27" xfId="0" applyFont="1" applyBorder="1">
      <alignment vertical="center"/>
    </xf>
    <xf numFmtId="179" fontId="5" fillId="0" borderId="20" xfId="0" applyNumberFormat="1" applyFont="1" applyBorder="1">
      <alignment vertical="center"/>
    </xf>
    <xf numFmtId="179" fontId="5" fillId="0" borderId="21" xfId="0" applyNumberFormat="1" applyFont="1" applyBorder="1">
      <alignment vertical="center"/>
    </xf>
    <xf numFmtId="181" fontId="4" fillId="0" borderId="0" xfId="0" applyNumberFormat="1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4" fillId="0" borderId="62" xfId="0" applyFont="1" applyBorder="1" applyAlignment="1"/>
    <xf numFmtId="0" fontId="4" fillId="2" borderId="63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8" fillId="3" borderId="41" xfId="0" applyFont="1" applyFill="1" applyBorder="1" applyAlignment="1">
      <alignment horizontal="center"/>
    </xf>
    <xf numFmtId="0" fontId="8" fillId="3" borderId="42" xfId="0" applyFont="1" applyFill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393700</xdr:colOff>
      <xdr:row>4</xdr:row>
      <xdr:rowOff>40613</xdr:rowOff>
    </xdr:from>
    <xdr:to>
      <xdr:col>10</xdr:col>
      <xdr:colOff>901700</xdr:colOff>
      <xdr:row>21</xdr:row>
      <xdr:rowOff>177103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9D8A65-57B8-300E-C56F-EA3E225B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0" y="853413"/>
          <a:ext cx="5270500" cy="3590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482600</xdr:colOff>
      <xdr:row>3</xdr:row>
      <xdr:rowOff>254000</xdr:rowOff>
    </xdr:from>
    <xdr:to>
      <xdr:col>15</xdr:col>
      <xdr:colOff>101600</xdr:colOff>
      <xdr:row>21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94A5C51-B461-0B1E-3B90-ACE3D514F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7600" y="1016000"/>
          <a:ext cx="7239000" cy="363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76B2E-D0A4-B443-99E8-F0C9E32A6CF1}">
  <dimension ref="A1:I15"/>
  <sheetViews>
    <sheetView workbookViewId="0">
      <selection activeCell="G26" sqref="G26"/>
    </sheetView>
  </sheetViews>
  <sheetFormatPr baseColWidth="10" defaultRowHeight="16"/>
  <cols>
    <col min="1" max="1" width="21.42578125" style="1" customWidth="1"/>
    <col min="2" max="2" width="13" style="1" customWidth="1"/>
    <col min="3" max="6" width="12.7109375" style="1" bestFit="1" customWidth="1"/>
    <col min="7" max="7" width="15.85546875" style="1" bestFit="1" customWidth="1"/>
    <col min="8" max="9" width="12.7109375" style="1" bestFit="1" customWidth="1"/>
    <col min="10" max="16384" width="10.7109375" style="1"/>
  </cols>
  <sheetData>
    <row r="1" spans="1:9">
      <c r="A1" s="1" t="s">
        <v>22</v>
      </c>
    </row>
    <row r="3" spans="1:9" ht="17" thickBot="1">
      <c r="B3" s="132" t="s">
        <v>82</v>
      </c>
      <c r="C3" s="4"/>
      <c r="E3" s="2"/>
    </row>
    <row r="4" spans="1:9" ht="17" thickBot="1">
      <c r="A4" s="92" t="s">
        <v>11</v>
      </c>
      <c r="B4" s="433" t="s">
        <v>141</v>
      </c>
      <c r="C4" s="433" t="s">
        <v>142</v>
      </c>
      <c r="D4" s="433" t="s">
        <v>143</v>
      </c>
      <c r="E4" s="93" t="s">
        <v>68</v>
      </c>
      <c r="F4" s="93" t="s">
        <v>9</v>
      </c>
      <c r="G4" s="94" t="s">
        <v>10</v>
      </c>
      <c r="H4" s="128" t="s">
        <v>68</v>
      </c>
      <c r="I4" s="127" t="s">
        <v>9</v>
      </c>
    </row>
    <row r="5" spans="1:9">
      <c r="A5" s="133" t="s">
        <v>1</v>
      </c>
      <c r="B5" s="434">
        <v>0.25026985350809555</v>
      </c>
      <c r="C5" s="434">
        <v>0.24275250578257515</v>
      </c>
      <c r="D5" s="434">
        <v>0.20331534309946028</v>
      </c>
      <c r="E5" s="81">
        <v>0.23211256746337702</v>
      </c>
      <c r="F5" s="81">
        <v>2.522077967680451E-2</v>
      </c>
      <c r="G5" s="369">
        <v>6.0441094360692347</v>
      </c>
      <c r="H5" s="129">
        <f>E5/G5</f>
        <v>3.8403104695326401E-2</v>
      </c>
      <c r="I5" s="126">
        <f>F5/G5</f>
        <v>4.1727867345179564E-3</v>
      </c>
    </row>
    <row r="6" spans="1:9">
      <c r="A6" s="134" t="s">
        <v>2</v>
      </c>
      <c r="B6" s="435">
        <v>4.4886934673366831E-2</v>
      </c>
      <c r="C6" s="435">
        <v>5.1344221105527638E-2</v>
      </c>
      <c r="D6" s="435">
        <v>7.8266331658291458E-2</v>
      </c>
      <c r="E6" s="3">
        <v>5.8165829145728633E-2</v>
      </c>
      <c r="F6" s="3">
        <v>1.770442848441885E-2</v>
      </c>
      <c r="G6" s="370">
        <v>6.0441094360692347</v>
      </c>
      <c r="H6" s="130">
        <f t="shared" ref="H6:H13" si="0">E6/G6</f>
        <v>9.6235565819861417E-3</v>
      </c>
      <c r="I6" s="124">
        <f t="shared" ref="I6:I13" si="1">F6/G6</f>
        <v>2.9292038259209389E-3</v>
      </c>
    </row>
    <row r="7" spans="1:9">
      <c r="A7" s="134" t="s">
        <v>3</v>
      </c>
      <c r="B7" s="435">
        <v>1.7516040329972504E-2</v>
      </c>
      <c r="C7" s="435">
        <v>2.2506874427131073E-2</v>
      </c>
      <c r="D7" s="435">
        <v>1.134967919340055E-2</v>
      </c>
      <c r="E7" s="3">
        <v>1.7124197983501375E-2</v>
      </c>
      <c r="F7" s="3">
        <v>5.5889092575618715E-3</v>
      </c>
      <c r="G7" s="370">
        <v>6.0441094360692347</v>
      </c>
      <c r="H7" s="130">
        <f t="shared" si="0"/>
        <v>2.8332044885405047E-3</v>
      </c>
      <c r="I7" s="124">
        <f t="shared" si="1"/>
        <v>9.2468697277536371E-4</v>
      </c>
    </row>
    <row r="8" spans="1:9">
      <c r="A8" s="134" t="s">
        <v>4</v>
      </c>
      <c r="B8" s="435">
        <v>0.11836353446665421</v>
      </c>
      <c r="C8" s="435">
        <v>0.13792266019054736</v>
      </c>
      <c r="D8" s="435">
        <v>0.11203063702596675</v>
      </c>
      <c r="E8" s="3">
        <v>0.12277227722772277</v>
      </c>
      <c r="F8" s="3">
        <v>1.3497295115642637E-2</v>
      </c>
      <c r="G8" s="370">
        <v>6.0441094360692347</v>
      </c>
      <c r="H8" s="130">
        <f t="shared" si="0"/>
        <v>2.0312715798138706E-2</v>
      </c>
      <c r="I8" s="124">
        <f t="shared" si="1"/>
        <v>2.2331321526204125E-3</v>
      </c>
    </row>
    <row r="9" spans="1:9">
      <c r="A9" s="134" t="s">
        <v>5</v>
      </c>
      <c r="B9" s="435">
        <v>9.1100262861434467E-2</v>
      </c>
      <c r="C9" s="435">
        <v>5.6890724746526469E-2</v>
      </c>
      <c r="D9" s="435">
        <v>3.871573413443484E-2</v>
      </c>
      <c r="E9" s="3">
        <v>6.2235573914131925E-2</v>
      </c>
      <c r="F9" s="3">
        <v>2.6598125346644311E-2</v>
      </c>
      <c r="G9" s="370">
        <v>6.0441094360692347</v>
      </c>
      <c r="H9" s="130">
        <f t="shared" si="0"/>
        <v>1.0296897263760766E-2</v>
      </c>
      <c r="I9" s="124">
        <f t="shared" si="1"/>
        <v>4.4006690527334837E-3</v>
      </c>
    </row>
    <row r="10" spans="1:9">
      <c r="A10" s="134" t="s">
        <v>6</v>
      </c>
      <c r="B10" s="435">
        <v>4.7170585450528645E-3</v>
      </c>
      <c r="C10" s="435">
        <v>1.1172479091052548E-2</v>
      </c>
      <c r="D10" s="435">
        <v>8.7457787596654565E-3</v>
      </c>
      <c r="E10" s="3">
        <v>8.2117721319236239E-3</v>
      </c>
      <c r="F10" s="3">
        <v>3.2606726170044823E-3</v>
      </c>
      <c r="G10" s="370">
        <v>6.0441094360692347</v>
      </c>
      <c r="H10" s="130">
        <f t="shared" si="0"/>
        <v>1.3586405439515207E-3</v>
      </c>
      <c r="I10" s="124">
        <f t="shared" si="1"/>
        <v>5.3947941404665389E-4</v>
      </c>
    </row>
    <row r="11" spans="1:9">
      <c r="A11" s="134" t="s">
        <v>7</v>
      </c>
      <c r="B11" s="435">
        <v>0.23860130270826191</v>
      </c>
      <c r="C11" s="435">
        <v>0.23287134531563741</v>
      </c>
      <c r="D11" s="435">
        <v>0.20848229590087664</v>
      </c>
      <c r="E11" s="3">
        <v>0.22665164797492532</v>
      </c>
      <c r="F11" s="3">
        <v>1.5993815024045264E-2</v>
      </c>
      <c r="G11" s="370">
        <v>6.0441094360692347</v>
      </c>
      <c r="H11" s="130">
        <f t="shared" si="0"/>
        <v>3.7499593674188571E-2</v>
      </c>
      <c r="I11" s="124">
        <f t="shared" si="1"/>
        <v>2.646182236310861E-3</v>
      </c>
    </row>
    <row r="12" spans="1:9">
      <c r="A12" s="134" t="s">
        <v>8</v>
      </c>
      <c r="B12" s="435">
        <v>6.5142378559463987</v>
      </c>
      <c r="C12" s="435">
        <v>6.1281407035175883</v>
      </c>
      <c r="D12" s="435">
        <v>5.4899497487437188</v>
      </c>
      <c r="E12" s="368">
        <v>6.0441094360692302</v>
      </c>
      <c r="F12" s="3">
        <v>0.51728857717036891</v>
      </c>
      <c r="G12" s="370">
        <v>6.0441094360692347</v>
      </c>
      <c r="H12" s="130">
        <f t="shared" si="0"/>
        <v>0.99999999999999922</v>
      </c>
      <c r="I12" s="124">
        <f t="shared" si="1"/>
        <v>8.5585574292113692E-2</v>
      </c>
    </row>
    <row r="13" spans="1:9" ht="17" thickBot="1">
      <c r="A13" s="135" t="s">
        <v>13</v>
      </c>
      <c r="B13" s="436">
        <v>0</v>
      </c>
      <c r="C13" s="436">
        <v>2.7370184254606367E-3</v>
      </c>
      <c r="D13" s="436">
        <v>8.1088777219430485E-4</v>
      </c>
      <c r="E13" s="91">
        <v>1.1826353992183138E-3</v>
      </c>
      <c r="F13" s="91">
        <v>1.405867948626841E-3</v>
      </c>
      <c r="G13" s="371">
        <v>6.0441094360692347</v>
      </c>
      <c r="H13" s="131">
        <f t="shared" si="0"/>
        <v>1.9566743648960741E-4</v>
      </c>
      <c r="I13" s="125">
        <f t="shared" si="1"/>
        <v>2.3260133912154018E-4</v>
      </c>
    </row>
    <row r="15" spans="1:9">
      <c r="A15" s="7" t="s">
        <v>211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EAF4-C067-7C48-BB0F-43C4DE9C8FB1}">
  <dimension ref="A1:J19"/>
  <sheetViews>
    <sheetView workbookViewId="0">
      <selection activeCell="M15" sqref="M15"/>
    </sheetView>
  </sheetViews>
  <sheetFormatPr baseColWidth="10" defaultRowHeight="16"/>
  <cols>
    <col min="1" max="1" width="9" style="1" customWidth="1"/>
    <col min="2" max="7" width="10.7109375" style="1"/>
    <col min="8" max="8" width="36" style="1" customWidth="1"/>
    <col min="9" max="16384" width="10.7109375" style="1"/>
  </cols>
  <sheetData>
    <row r="1" spans="1:10">
      <c r="A1" s="1" t="s">
        <v>83</v>
      </c>
    </row>
    <row r="2" spans="1:10">
      <c r="H2" s="1" t="s">
        <v>238</v>
      </c>
    </row>
    <row r="3" spans="1:10" ht="17" thickBot="1">
      <c r="B3" s="1" t="s">
        <v>81</v>
      </c>
      <c r="H3" s="1" t="s">
        <v>229</v>
      </c>
    </row>
    <row r="4" spans="1:10" ht="17" thickBot="1">
      <c r="A4" s="7"/>
      <c r="B4" s="438" t="s">
        <v>18</v>
      </c>
      <c r="C4" s="439"/>
      <c r="D4" s="440" t="s">
        <v>19</v>
      </c>
      <c r="E4" s="441"/>
      <c r="F4" s="111" t="s">
        <v>16</v>
      </c>
      <c r="H4" s="377"/>
      <c r="I4" s="411" t="s">
        <v>223</v>
      </c>
    </row>
    <row r="5" spans="1:10" ht="17" thickBot="1">
      <c r="A5" s="7"/>
      <c r="B5" s="112" t="s">
        <v>14</v>
      </c>
      <c r="C5" s="113" t="s">
        <v>15</v>
      </c>
      <c r="D5" s="112" t="s">
        <v>14</v>
      </c>
      <c r="E5" s="113" t="s">
        <v>15</v>
      </c>
      <c r="F5" s="114" t="s">
        <v>16</v>
      </c>
      <c r="H5" s="387" t="s">
        <v>224</v>
      </c>
      <c r="I5" s="412">
        <v>1.7420100000000001E-2</v>
      </c>
      <c r="J5" s="1" t="s">
        <v>175</v>
      </c>
    </row>
    <row r="6" spans="1:10">
      <c r="A6" s="115">
        <v>1</v>
      </c>
      <c r="B6" s="256">
        <v>0.87</v>
      </c>
      <c r="C6" s="257">
        <v>0.73</v>
      </c>
      <c r="D6" s="256">
        <v>1.03</v>
      </c>
      <c r="E6" s="257">
        <v>1.58</v>
      </c>
      <c r="F6" s="258">
        <v>1.4</v>
      </c>
      <c r="H6" s="388" t="s">
        <v>225</v>
      </c>
      <c r="I6" s="413">
        <v>0.64919479999999996</v>
      </c>
    </row>
    <row r="7" spans="1:10" ht="17" thickBot="1">
      <c r="A7" s="116">
        <v>2</v>
      </c>
      <c r="B7" s="259">
        <v>1.08</v>
      </c>
      <c r="C7" s="260">
        <v>0.87</v>
      </c>
      <c r="D7" s="259">
        <v>1.23</v>
      </c>
      <c r="E7" s="260">
        <v>1.5</v>
      </c>
      <c r="F7" s="261">
        <v>1.2</v>
      </c>
      <c r="H7" s="389" t="s">
        <v>226</v>
      </c>
      <c r="I7" s="414">
        <v>7.9025999999999992E-3</v>
      </c>
      <c r="J7" s="1" t="s">
        <v>177</v>
      </c>
    </row>
    <row r="8" spans="1:10" ht="17" thickBot="1">
      <c r="A8" s="116">
        <v>3</v>
      </c>
      <c r="B8" s="259">
        <v>1.29</v>
      </c>
      <c r="C8" s="260">
        <v>1.25</v>
      </c>
      <c r="D8" s="259">
        <v>1.38</v>
      </c>
      <c r="E8" s="260">
        <v>1.1000000000000001</v>
      </c>
      <c r="F8" s="261">
        <v>1.45</v>
      </c>
    </row>
    <row r="9" spans="1:10" ht="17" thickBot="1">
      <c r="A9" s="116">
        <v>4</v>
      </c>
      <c r="B9" s="259">
        <v>1.3</v>
      </c>
      <c r="C9" s="260">
        <v>0.74</v>
      </c>
      <c r="D9" s="259">
        <v>1.36</v>
      </c>
      <c r="E9" s="260">
        <v>1.35</v>
      </c>
      <c r="F9" s="261">
        <v>0.96</v>
      </c>
      <c r="H9" s="377"/>
      <c r="I9" s="411" t="s">
        <v>223</v>
      </c>
    </row>
    <row r="10" spans="1:10">
      <c r="A10" s="116">
        <v>5</v>
      </c>
      <c r="B10" s="259">
        <v>0.72</v>
      </c>
      <c r="C10" s="260"/>
      <c r="D10" s="259">
        <v>1.5</v>
      </c>
      <c r="E10" s="260">
        <v>1.39</v>
      </c>
      <c r="F10" s="261">
        <v>1.06</v>
      </c>
      <c r="H10" s="387" t="s">
        <v>227</v>
      </c>
      <c r="I10" s="415">
        <v>6.9715700000000005E-2</v>
      </c>
    </row>
    <row r="11" spans="1:10">
      <c r="A11" s="116">
        <v>6</v>
      </c>
      <c r="B11" s="259">
        <v>0.67</v>
      </c>
      <c r="C11" s="260"/>
      <c r="D11" s="259"/>
      <c r="E11" s="260">
        <v>1.23</v>
      </c>
      <c r="F11" s="261">
        <v>1.04</v>
      </c>
      <c r="H11" s="388" t="s">
        <v>228</v>
      </c>
      <c r="I11" s="416">
        <v>4.8802100000000001E-2</v>
      </c>
      <c r="J11" s="1" t="s">
        <v>175</v>
      </c>
    </row>
    <row r="12" spans="1:10" ht="17" thickBot="1">
      <c r="A12" s="116">
        <v>7</v>
      </c>
      <c r="B12" s="259">
        <v>0.77</v>
      </c>
      <c r="C12" s="260"/>
      <c r="D12" s="259"/>
      <c r="E12" s="260">
        <v>1.36</v>
      </c>
      <c r="F12" s="261">
        <v>1.21</v>
      </c>
      <c r="H12" s="389" t="s">
        <v>240</v>
      </c>
      <c r="I12" s="417">
        <v>0.80652889999999999</v>
      </c>
    </row>
    <row r="13" spans="1:10">
      <c r="A13" s="116">
        <v>8</v>
      </c>
      <c r="B13" s="259">
        <v>1.17</v>
      </c>
      <c r="C13" s="260"/>
      <c r="D13" s="259"/>
      <c r="E13" s="260">
        <v>1.27</v>
      </c>
      <c r="F13" s="261">
        <v>1.1599999999999999</v>
      </c>
    </row>
    <row r="14" spans="1:10">
      <c r="A14" s="116">
        <v>9</v>
      </c>
      <c r="B14" s="259"/>
      <c r="C14" s="260"/>
      <c r="D14" s="259"/>
      <c r="E14" s="260"/>
      <c r="F14" s="261">
        <v>1.48</v>
      </c>
    </row>
    <row r="15" spans="1:10" ht="17" thickBot="1">
      <c r="A15" s="117">
        <v>10</v>
      </c>
      <c r="B15" s="262"/>
      <c r="C15" s="263"/>
      <c r="D15" s="262"/>
      <c r="E15" s="263"/>
      <c r="F15" s="264">
        <v>1.4</v>
      </c>
    </row>
    <row r="16" spans="1:10" ht="17" thickBot="1">
      <c r="A16" s="120" t="s">
        <v>17</v>
      </c>
      <c r="B16" s="121">
        <f>AVERAGE(B6:B15)</f>
        <v>0.9837499999999999</v>
      </c>
      <c r="C16" s="122">
        <f>AVERAGE(C6:C15)</f>
        <v>0.89749999999999996</v>
      </c>
      <c r="D16" s="121">
        <f>AVERAGE(D6:D15)</f>
        <v>1.3</v>
      </c>
      <c r="E16" s="122">
        <f>AVERAGE(E6:E15)</f>
        <v>1.3474999999999997</v>
      </c>
      <c r="F16" s="123">
        <f>AVERAGE(F6:F15)</f>
        <v>1.2360000000000002</v>
      </c>
      <c r="G16" s="2"/>
    </row>
    <row r="17" spans="1:6" ht="17" thickBot="1">
      <c r="A17" s="137" t="s">
        <v>20</v>
      </c>
      <c r="B17" s="138">
        <f>STDEV(B6:B15)</f>
        <v>0.25756760554963365</v>
      </c>
      <c r="C17" s="139">
        <f>STDEV(C6:C15)</f>
        <v>0.24349880218733469</v>
      </c>
      <c r="D17" s="138">
        <f>STDEV(D6:D15)</f>
        <v>0.17874562931719518</v>
      </c>
      <c r="E17" s="139">
        <f>STDEV(E6:E15)</f>
        <v>0.15135105832845627</v>
      </c>
      <c r="F17" s="140">
        <f>STDEV(F6:F15)</f>
        <v>0.18632110872242849</v>
      </c>
    </row>
    <row r="18" spans="1:6" ht="20">
      <c r="A18"/>
      <c r="B18"/>
      <c r="C18"/>
      <c r="D18"/>
      <c r="E18"/>
      <c r="F18"/>
    </row>
    <row r="19" spans="1:6">
      <c r="A19" s="7" t="s">
        <v>211</v>
      </c>
    </row>
  </sheetData>
  <mergeCells count="2">
    <mergeCell ref="B4:C4"/>
    <mergeCell ref="D4:E4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A57E-5658-A646-A936-21B0C9A13DD7}">
  <dimension ref="A1:M55"/>
  <sheetViews>
    <sheetView workbookViewId="0">
      <selection activeCell="L24" sqref="L24"/>
    </sheetView>
  </sheetViews>
  <sheetFormatPr baseColWidth="10" defaultRowHeight="16"/>
  <cols>
    <col min="1" max="8" width="10.7109375" style="1"/>
    <col min="9" max="9" width="32.28515625" style="1" customWidth="1"/>
    <col min="10" max="16384" width="10.7109375" style="1"/>
  </cols>
  <sheetData>
    <row r="1" spans="1:13">
      <c r="A1" s="2" t="s">
        <v>67</v>
      </c>
    </row>
    <row r="3" spans="1:13" ht="17" thickBot="1">
      <c r="I3" s="1" t="s">
        <v>239</v>
      </c>
    </row>
    <row r="4" spans="1:13" ht="17" thickBot="1">
      <c r="C4" s="10" t="s">
        <v>66</v>
      </c>
      <c r="D4" s="11" t="s">
        <v>23</v>
      </c>
      <c r="E4" s="11" t="s">
        <v>24</v>
      </c>
      <c r="F4" s="11" t="s">
        <v>25</v>
      </c>
      <c r="G4" s="12" t="s">
        <v>26</v>
      </c>
      <c r="I4" s="377"/>
      <c r="J4" s="391" t="s">
        <v>23</v>
      </c>
      <c r="K4" s="392" t="s">
        <v>24</v>
      </c>
      <c r="L4" s="392" t="s">
        <v>25</v>
      </c>
      <c r="M4" s="393" t="s">
        <v>26</v>
      </c>
    </row>
    <row r="5" spans="1:13">
      <c r="A5" s="13" t="s">
        <v>18</v>
      </c>
      <c r="B5" s="14" t="s">
        <v>14</v>
      </c>
      <c r="C5" s="15" t="s">
        <v>30</v>
      </c>
      <c r="D5" s="16">
        <v>0.42831281679942068</v>
      </c>
      <c r="E5" s="17">
        <v>0.39723693299562524</v>
      </c>
      <c r="F5" s="16">
        <v>0.24282223196942163</v>
      </c>
      <c r="G5" s="18">
        <v>0.27071506692359776</v>
      </c>
      <c r="I5" s="387" t="s">
        <v>224</v>
      </c>
      <c r="J5" s="381">
        <v>0.11856319999999999</v>
      </c>
      <c r="K5" s="394">
        <v>2.7055300000000001E-2</v>
      </c>
      <c r="L5" s="394">
        <v>3.7000000000000002E-6</v>
      </c>
      <c r="M5" s="395">
        <v>1.3999999999999999E-6</v>
      </c>
    </row>
    <row r="6" spans="1:13">
      <c r="A6" s="19"/>
      <c r="B6" s="20"/>
      <c r="C6" s="21" t="s">
        <v>31</v>
      </c>
      <c r="D6" s="22">
        <v>0.24119223478658733</v>
      </c>
      <c r="E6" s="23">
        <v>0.25599628317556189</v>
      </c>
      <c r="F6" s="22">
        <v>0.22747823739793507</v>
      </c>
      <c r="G6" s="24">
        <v>0.19593067068575737</v>
      </c>
      <c r="I6" s="388" t="s">
        <v>225</v>
      </c>
      <c r="J6" s="382">
        <v>0.61037269999999999</v>
      </c>
      <c r="K6" s="143">
        <v>0.8402309</v>
      </c>
      <c r="L6" s="143">
        <v>0.98115280000000005</v>
      </c>
      <c r="M6" s="144">
        <v>0.95905220000000002</v>
      </c>
    </row>
    <row r="7" spans="1:13" ht="17" thickBot="1">
      <c r="A7" s="19"/>
      <c r="B7" s="20"/>
      <c r="C7" s="21" t="s">
        <v>32</v>
      </c>
      <c r="D7" s="22">
        <v>0.32020894431420088</v>
      </c>
      <c r="E7" s="23">
        <v>0.31727624145108535</v>
      </c>
      <c r="F7" s="22">
        <v>0.28238588710250612</v>
      </c>
      <c r="G7" s="24">
        <v>0.31004258996358253</v>
      </c>
      <c r="I7" s="389" t="s">
        <v>226</v>
      </c>
      <c r="J7" s="390">
        <v>3.6360999999999997E-2</v>
      </c>
      <c r="K7" s="385">
        <v>2.4932900000000001E-2</v>
      </c>
      <c r="L7" s="385">
        <v>1.314E-4</v>
      </c>
      <c r="M7" s="386">
        <v>7.4999999999999993E-5</v>
      </c>
    </row>
    <row r="8" spans="1:13" ht="17" thickBot="1">
      <c r="A8" s="19"/>
      <c r="B8" s="20"/>
      <c r="C8" s="21" t="s">
        <v>33</v>
      </c>
      <c r="D8" s="22">
        <v>0.37918559311814132</v>
      </c>
      <c r="E8" s="23">
        <v>0.36565581395348834</v>
      </c>
      <c r="F8" s="22">
        <v>0.27323833180807944</v>
      </c>
      <c r="G8" s="24">
        <v>0.31680224858787603</v>
      </c>
    </row>
    <row r="9" spans="1:13" ht="17" thickBot="1">
      <c r="A9" s="19"/>
      <c r="B9" s="20"/>
      <c r="C9" s="21" t="s">
        <v>34</v>
      </c>
      <c r="D9" s="22">
        <v>0.32433027522935776</v>
      </c>
      <c r="E9" s="23">
        <v>0.28460301309613684</v>
      </c>
      <c r="F9" s="22">
        <v>7.5222944988246415E-2</v>
      </c>
      <c r="G9" s="24">
        <v>6.9774909289406911E-2</v>
      </c>
      <c r="I9" s="377"/>
      <c r="J9" s="391" t="s">
        <v>23</v>
      </c>
      <c r="K9" s="392" t="s">
        <v>24</v>
      </c>
      <c r="L9" s="392" t="s">
        <v>25</v>
      </c>
      <c r="M9" s="393" t="s">
        <v>26</v>
      </c>
    </row>
    <row r="10" spans="1:13">
      <c r="A10" s="19"/>
      <c r="B10" s="20"/>
      <c r="C10" s="21" t="s">
        <v>35</v>
      </c>
      <c r="D10" s="22">
        <v>0.35204649437368613</v>
      </c>
      <c r="E10" s="23">
        <v>0.36235242193534156</v>
      </c>
      <c r="F10" s="22">
        <v>0.11089607672932705</v>
      </c>
      <c r="G10" s="24">
        <v>0.11013932675683921</v>
      </c>
      <c r="I10" s="387" t="s">
        <v>227</v>
      </c>
      <c r="J10" s="381">
        <v>0.1246526</v>
      </c>
      <c r="K10" s="410">
        <v>8.2535800000000006E-2</v>
      </c>
      <c r="L10" s="394">
        <v>1.7679999999999999E-4</v>
      </c>
      <c r="M10" s="395">
        <v>1.125E-4</v>
      </c>
    </row>
    <row r="11" spans="1:13">
      <c r="A11" s="19"/>
      <c r="B11" s="20"/>
      <c r="C11" s="21" t="s">
        <v>36</v>
      </c>
      <c r="D11" s="22">
        <v>0.30775561995233114</v>
      </c>
      <c r="E11" s="23">
        <v>0.2672219561090709</v>
      </c>
      <c r="F11" s="22">
        <v>0.12037750133796289</v>
      </c>
      <c r="G11" s="24">
        <v>0.13385238907849831</v>
      </c>
      <c r="I11" s="388" t="s">
        <v>228</v>
      </c>
      <c r="J11" s="382">
        <v>0.69131290000000001</v>
      </c>
      <c r="K11" s="143">
        <v>0.1505551</v>
      </c>
      <c r="L11" s="380">
        <v>8.499E-4</v>
      </c>
      <c r="M11" s="383">
        <v>3.8450000000000002E-4</v>
      </c>
    </row>
    <row r="12" spans="1:13" ht="17" thickBot="1">
      <c r="A12" s="19"/>
      <c r="B12" s="25"/>
      <c r="C12" s="26" t="s">
        <v>37</v>
      </c>
      <c r="D12" s="27">
        <v>0.37161959585057264</v>
      </c>
      <c r="E12" s="28">
        <v>0.35443506963741389</v>
      </c>
      <c r="F12" s="27">
        <v>0.41587141294285956</v>
      </c>
      <c r="G12" s="29">
        <v>0.44845089487140927</v>
      </c>
      <c r="I12" s="389" t="s">
        <v>240</v>
      </c>
      <c r="J12" s="384">
        <v>0.70820179999999999</v>
      </c>
      <c r="K12" s="145">
        <v>0.99206910000000004</v>
      </c>
      <c r="L12" s="145">
        <v>0.95236520000000002</v>
      </c>
      <c r="M12" s="146">
        <v>0.88131110000000001</v>
      </c>
    </row>
    <row r="13" spans="1:13">
      <c r="A13" s="19"/>
      <c r="B13" s="14" t="s">
        <v>15</v>
      </c>
      <c r="C13" s="15" t="s">
        <v>38</v>
      </c>
      <c r="D13" s="16">
        <v>0.30759710586443262</v>
      </c>
      <c r="E13" s="17">
        <v>0.32098214285714288</v>
      </c>
      <c r="F13" s="16">
        <v>0.11791453231352186</v>
      </c>
      <c r="G13" s="18">
        <v>0.18837020910333654</v>
      </c>
    </row>
    <row r="14" spans="1:13">
      <c r="A14" s="19"/>
      <c r="B14" s="20"/>
      <c r="C14" s="21" t="s">
        <v>39</v>
      </c>
      <c r="D14" s="22">
        <v>0.25804638088545329</v>
      </c>
      <c r="E14" s="23">
        <v>0.26068542498296171</v>
      </c>
      <c r="F14" s="22">
        <v>0.13719068413391558</v>
      </c>
      <c r="G14" s="24">
        <v>0.14884721422728514</v>
      </c>
    </row>
    <row r="15" spans="1:13">
      <c r="A15" s="19"/>
      <c r="B15" s="20"/>
      <c r="C15" s="21" t="s">
        <v>40</v>
      </c>
      <c r="D15" s="22">
        <v>0.28609039052215884</v>
      </c>
      <c r="E15" s="23">
        <v>0.27943941910422354</v>
      </c>
      <c r="F15" s="22">
        <v>0.23515328648715875</v>
      </c>
      <c r="G15" s="24">
        <v>0.28404868237139058</v>
      </c>
    </row>
    <row r="16" spans="1:13" ht="17" thickBot="1">
      <c r="A16" s="30"/>
      <c r="B16" s="25"/>
      <c r="C16" s="26" t="s">
        <v>41</v>
      </c>
      <c r="D16" s="27">
        <v>0.32333852912002264</v>
      </c>
      <c r="E16" s="28">
        <v>0.24528346326871894</v>
      </c>
      <c r="F16" s="27">
        <v>9.1423612909910384E-2</v>
      </c>
      <c r="G16" s="29">
        <v>0.10002539636469179</v>
      </c>
    </row>
    <row r="17" spans="1:7">
      <c r="A17" s="31" t="s">
        <v>19</v>
      </c>
      <c r="B17" s="14" t="s">
        <v>14</v>
      </c>
      <c r="C17" s="15" t="s">
        <v>42</v>
      </c>
      <c r="D17" s="16">
        <v>0.38596416563816655</v>
      </c>
      <c r="E17" s="17">
        <v>0.38832702412565678</v>
      </c>
      <c r="F17" s="16">
        <v>0.38507317881186481</v>
      </c>
      <c r="G17" s="18">
        <v>0.43634877543275824</v>
      </c>
    </row>
    <row r="18" spans="1:7">
      <c r="A18" s="32"/>
      <c r="B18" s="20"/>
      <c r="C18" s="21" t="s">
        <v>43</v>
      </c>
      <c r="D18" s="22">
        <v>0.37831028942095968</v>
      </c>
      <c r="E18" s="23">
        <v>0.3713618144097327</v>
      </c>
      <c r="F18" s="22">
        <v>0.38752076378473399</v>
      </c>
      <c r="G18" s="24">
        <v>0.4426457569242444</v>
      </c>
    </row>
    <row r="19" spans="1:7">
      <c r="A19" s="32"/>
      <c r="B19" s="20"/>
      <c r="C19" s="21" t="s">
        <v>44</v>
      </c>
      <c r="D19" s="22">
        <v>0.38611923776389656</v>
      </c>
      <c r="E19" s="23">
        <v>0.38343410625183444</v>
      </c>
      <c r="F19" s="22">
        <v>0.42263024939389315</v>
      </c>
      <c r="G19" s="24">
        <v>0.40252659178261785</v>
      </c>
    </row>
    <row r="20" spans="1:7">
      <c r="A20" s="32"/>
      <c r="B20" s="20"/>
      <c r="C20" s="21" t="s">
        <v>45</v>
      </c>
      <c r="D20" s="22">
        <v>0.35551497443389335</v>
      </c>
      <c r="E20" s="33">
        <v>0.34815394878041706</v>
      </c>
      <c r="F20" s="33">
        <v>0.4129097419887981</v>
      </c>
      <c r="G20" s="34">
        <v>0.41065491688363709</v>
      </c>
    </row>
    <row r="21" spans="1:7" ht="17" thickBot="1">
      <c r="A21" s="32"/>
      <c r="B21" s="25"/>
      <c r="C21" s="26" t="s">
        <v>46</v>
      </c>
      <c r="D21" s="27">
        <v>0.42379039969401416</v>
      </c>
      <c r="E21" s="35">
        <v>0.39307596513075965</v>
      </c>
      <c r="F21" s="35">
        <v>0.37670005066053541</v>
      </c>
      <c r="G21" s="36">
        <v>0.46770271297211036</v>
      </c>
    </row>
    <row r="22" spans="1:7">
      <c r="A22" s="32"/>
      <c r="B22" s="14" t="s">
        <v>15</v>
      </c>
      <c r="C22" s="15" t="s">
        <v>47</v>
      </c>
      <c r="D22" s="16">
        <v>0.34989643701487533</v>
      </c>
      <c r="E22" s="17">
        <v>0.31967712220331307</v>
      </c>
      <c r="F22" s="16">
        <v>0.36675521477948503</v>
      </c>
      <c r="G22" s="18">
        <v>0.40992336667099627</v>
      </c>
    </row>
    <row r="23" spans="1:7">
      <c r="A23" s="32"/>
      <c r="B23" s="20"/>
      <c r="C23" s="21" t="s">
        <v>48</v>
      </c>
      <c r="D23" s="22">
        <v>0.40006994963626186</v>
      </c>
      <c r="E23" s="23">
        <v>0.39176663831285014</v>
      </c>
      <c r="F23" s="22">
        <v>0.34094095821558773</v>
      </c>
      <c r="G23" s="24">
        <v>0.44245889921372411</v>
      </c>
    </row>
    <row r="24" spans="1:7">
      <c r="A24" s="32"/>
      <c r="B24" s="20"/>
      <c r="C24" s="21" t="s">
        <v>49</v>
      </c>
      <c r="D24" s="22">
        <v>0.42212890268395103</v>
      </c>
      <c r="E24" s="33">
        <v>0.39250614250614252</v>
      </c>
      <c r="F24" s="33">
        <v>0.38785775473894613</v>
      </c>
      <c r="G24" s="34">
        <v>0.41344352617079888</v>
      </c>
    </row>
    <row r="25" spans="1:7">
      <c r="A25" s="32"/>
      <c r="B25" s="20"/>
      <c r="C25" s="21" t="s">
        <v>50</v>
      </c>
      <c r="D25" s="22">
        <v>0.37335058214747735</v>
      </c>
      <c r="E25" s="33">
        <v>0.39400156311059004</v>
      </c>
      <c r="F25" s="33">
        <v>0.35654049390704196</v>
      </c>
      <c r="G25" s="34">
        <v>0.43510621801829741</v>
      </c>
    </row>
    <row r="26" spans="1:7">
      <c r="A26" s="32"/>
      <c r="B26" s="20"/>
      <c r="C26" s="21" t="s">
        <v>51</v>
      </c>
      <c r="D26" s="22">
        <v>0.35047568358725301</v>
      </c>
      <c r="E26" s="33">
        <v>0.346164465175756</v>
      </c>
      <c r="F26" s="33">
        <v>0.39515919493134527</v>
      </c>
      <c r="G26" s="34">
        <v>0.43559162106057747</v>
      </c>
    </row>
    <row r="27" spans="1:7">
      <c r="A27" s="32"/>
      <c r="B27" s="20"/>
      <c r="C27" s="21" t="s">
        <v>52</v>
      </c>
      <c r="D27" s="22">
        <v>0.3629278041468898</v>
      </c>
      <c r="E27" s="33">
        <v>0.33309285044369091</v>
      </c>
      <c r="F27" s="33">
        <v>0.37085933749399902</v>
      </c>
      <c r="G27" s="34">
        <v>0.44482758620689655</v>
      </c>
    </row>
    <row r="28" spans="1:7">
      <c r="A28" s="32"/>
      <c r="B28" s="20"/>
      <c r="C28" s="21" t="s">
        <v>53</v>
      </c>
      <c r="D28" s="22">
        <v>0.44865535146865071</v>
      </c>
      <c r="E28" s="33">
        <v>0.40130170420484712</v>
      </c>
      <c r="F28" s="33">
        <v>0.42031810730583491</v>
      </c>
      <c r="G28" s="34">
        <v>0.41757413302060642</v>
      </c>
    </row>
    <row r="29" spans="1:7" ht="17" thickBot="1">
      <c r="A29" s="37"/>
      <c r="B29" s="25"/>
      <c r="C29" s="26" t="s">
        <v>54</v>
      </c>
      <c r="D29" s="27">
        <v>0.42666295574728641</v>
      </c>
      <c r="E29" s="35">
        <v>0.402720688980231</v>
      </c>
      <c r="F29" s="35">
        <v>0.37738766599963619</v>
      </c>
      <c r="G29" s="36">
        <v>0.38141166155195089</v>
      </c>
    </row>
    <row r="30" spans="1:7">
      <c r="A30" s="38" t="s">
        <v>16</v>
      </c>
      <c r="B30" s="14" t="s">
        <v>16</v>
      </c>
      <c r="C30" s="39" t="s">
        <v>55</v>
      </c>
      <c r="D30" s="40">
        <v>0.37754682376479737</v>
      </c>
      <c r="E30" s="41">
        <v>0.38942225998300761</v>
      </c>
      <c r="F30" s="40">
        <v>0.40084875932289271</v>
      </c>
      <c r="G30" s="42">
        <v>0.44844823995001043</v>
      </c>
    </row>
    <row r="31" spans="1:7">
      <c r="A31" s="43"/>
      <c r="B31" s="20"/>
      <c r="C31" s="44" t="s">
        <v>56</v>
      </c>
      <c r="D31" s="45">
        <v>0.36688730336112785</v>
      </c>
      <c r="E31" s="46">
        <v>0.37304640007073853</v>
      </c>
      <c r="F31" s="45">
        <v>0.38616499680238747</v>
      </c>
      <c r="G31" s="47">
        <v>0.44986932763126625</v>
      </c>
    </row>
    <row r="32" spans="1:7">
      <c r="A32" s="43"/>
      <c r="B32" s="20"/>
      <c r="C32" s="44" t="s">
        <v>57</v>
      </c>
      <c r="D32" s="45">
        <v>0.39077168919368799</v>
      </c>
      <c r="E32" s="46">
        <v>0.40738700273167594</v>
      </c>
      <c r="F32" s="45">
        <v>0.38688837253032116</v>
      </c>
      <c r="G32" s="47">
        <v>0.44816553460439018</v>
      </c>
    </row>
    <row r="33" spans="1:8">
      <c r="A33" s="43"/>
      <c r="B33" s="20"/>
      <c r="C33" s="44" t="s">
        <v>58</v>
      </c>
      <c r="D33" s="45">
        <v>0.38307103558176592</v>
      </c>
      <c r="E33" s="46">
        <v>0.38802707207986809</v>
      </c>
      <c r="F33" s="45">
        <v>0.3801835828057521</v>
      </c>
      <c r="G33" s="47">
        <v>0.43410983569660144</v>
      </c>
    </row>
    <row r="34" spans="1:8">
      <c r="A34" s="43"/>
      <c r="B34" s="20"/>
      <c r="C34" s="44" t="s">
        <v>59</v>
      </c>
      <c r="D34" s="45">
        <v>0.34233298205512591</v>
      </c>
      <c r="E34" s="46">
        <v>0.34093908007053031</v>
      </c>
      <c r="F34" s="45">
        <v>0.39213374210622848</v>
      </c>
      <c r="G34" s="47">
        <v>0.45477322369266349</v>
      </c>
    </row>
    <row r="35" spans="1:8">
      <c r="A35" s="43"/>
      <c r="B35" s="20"/>
      <c r="C35" s="44" t="s">
        <v>60</v>
      </c>
      <c r="D35" s="45">
        <v>0.34960558377730971</v>
      </c>
      <c r="E35" s="46">
        <v>0.32889927134522745</v>
      </c>
      <c r="F35" s="45">
        <v>0.39033750638337383</v>
      </c>
      <c r="G35" s="47">
        <v>0.41542494850325029</v>
      </c>
    </row>
    <row r="36" spans="1:8">
      <c r="A36" s="43"/>
      <c r="B36" s="48"/>
      <c r="C36" s="44" t="s">
        <v>61</v>
      </c>
      <c r="D36" s="45">
        <v>0.3369594303731196</v>
      </c>
      <c r="E36" s="46">
        <v>0.3367313549296484</v>
      </c>
      <c r="F36" s="45">
        <v>0.40493923340604548</v>
      </c>
      <c r="G36" s="47">
        <v>0.43693107932379716</v>
      </c>
    </row>
    <row r="37" spans="1:8">
      <c r="A37" s="43"/>
      <c r="B37" s="48"/>
      <c r="C37" s="44" t="s">
        <v>62</v>
      </c>
      <c r="D37" s="45">
        <v>0.33651713635153913</v>
      </c>
      <c r="E37" s="46">
        <v>0.33404046080359656</v>
      </c>
      <c r="F37" s="45">
        <v>0.35336665100451359</v>
      </c>
      <c r="G37" s="47">
        <v>0.42473405677019299</v>
      </c>
    </row>
    <row r="38" spans="1:8">
      <c r="A38" s="43"/>
      <c r="B38" s="48"/>
      <c r="C38" s="44" t="s">
        <v>63</v>
      </c>
      <c r="D38" s="45">
        <v>0.32532358233211445</v>
      </c>
      <c r="E38" s="46">
        <v>0.31537033945737875</v>
      </c>
      <c r="F38" s="45">
        <v>0.39616380004210167</v>
      </c>
      <c r="G38" s="47">
        <v>0.43656086781840098</v>
      </c>
    </row>
    <row r="39" spans="1:8" ht="17" thickBot="1">
      <c r="A39" s="49"/>
      <c r="B39" s="50"/>
      <c r="C39" s="51" t="s">
        <v>64</v>
      </c>
      <c r="D39" s="52">
        <v>0.38502420734592846</v>
      </c>
      <c r="E39" s="53">
        <v>0.36823078460224901</v>
      </c>
      <c r="F39" s="52">
        <v>0.3898162279028361</v>
      </c>
      <c r="G39" s="54">
        <v>0.43521762365655248</v>
      </c>
    </row>
    <row r="40" spans="1:8" ht="17" thickBot="1"/>
    <row r="41" spans="1:8" ht="17" thickBot="1">
      <c r="C41" s="55" t="s">
        <v>69</v>
      </c>
      <c r="D41" s="56" t="s">
        <v>70</v>
      </c>
      <c r="E41" s="56" t="s">
        <v>71</v>
      </c>
      <c r="F41" s="56" t="s">
        <v>72</v>
      </c>
      <c r="G41" s="57" t="s">
        <v>73</v>
      </c>
    </row>
    <row r="42" spans="1:8">
      <c r="B42" s="58" t="s">
        <v>18</v>
      </c>
      <c r="C42" s="59" t="s">
        <v>14</v>
      </c>
      <c r="D42" s="60">
        <v>0.34058144680303726</v>
      </c>
      <c r="E42" s="60">
        <v>0.32559721654421547</v>
      </c>
      <c r="F42" s="60">
        <v>0.21853657803454227</v>
      </c>
      <c r="G42" s="61">
        <v>0.23196351201962093</v>
      </c>
      <c r="H42" s="2"/>
    </row>
    <row r="43" spans="1:8" ht="17" thickBot="1">
      <c r="B43" s="62"/>
      <c r="C43" s="63" t="s">
        <v>15</v>
      </c>
      <c r="D43" s="64">
        <v>0.29376810159801681</v>
      </c>
      <c r="E43" s="64">
        <v>0.27659761255326176</v>
      </c>
      <c r="F43" s="64">
        <v>0.14542052896112664</v>
      </c>
      <c r="G43" s="65">
        <v>0.180322875516676</v>
      </c>
    </row>
    <row r="44" spans="1:8">
      <c r="B44" s="66" t="s">
        <v>19</v>
      </c>
      <c r="C44" s="59" t="s">
        <v>14</v>
      </c>
      <c r="D44" s="60">
        <v>0.38593981339018607</v>
      </c>
      <c r="E44" s="60">
        <v>0.37687057173968014</v>
      </c>
      <c r="F44" s="60">
        <v>0.3969667969279651</v>
      </c>
      <c r="G44" s="61">
        <v>0.43197575079907358</v>
      </c>
    </row>
    <row r="45" spans="1:8" ht="17" thickBot="1">
      <c r="B45" s="67"/>
      <c r="C45" s="63" t="s">
        <v>15</v>
      </c>
      <c r="D45" s="68">
        <v>0.39177095830408071</v>
      </c>
      <c r="E45" s="68">
        <v>0.37265389686717759</v>
      </c>
      <c r="F45" s="68">
        <v>0.37697734092148449</v>
      </c>
      <c r="G45" s="69">
        <v>0.42254212648923095</v>
      </c>
    </row>
    <row r="46" spans="1:8" ht="17" thickBot="1">
      <c r="B46" s="70" t="s">
        <v>16</v>
      </c>
      <c r="C46" s="71" t="s">
        <v>21</v>
      </c>
      <c r="D46" s="72">
        <v>0.35940397741365165</v>
      </c>
      <c r="E46" s="72">
        <v>0.35820940260739204</v>
      </c>
      <c r="F46" s="72">
        <v>0.38808428723064525</v>
      </c>
      <c r="G46" s="73">
        <v>0.43842347376471258</v>
      </c>
    </row>
    <row r="47" spans="1:8" ht="17" thickBot="1">
      <c r="C47" s="74"/>
      <c r="D47" s="74"/>
      <c r="E47" s="74"/>
      <c r="F47" s="74"/>
      <c r="G47" s="74"/>
    </row>
    <row r="48" spans="1:8" ht="17" thickBot="1">
      <c r="C48" s="55" t="s">
        <v>9</v>
      </c>
      <c r="D48" s="56" t="s">
        <v>70</v>
      </c>
      <c r="E48" s="56" t="s">
        <v>71</v>
      </c>
      <c r="F48" s="56" t="s">
        <v>72</v>
      </c>
      <c r="G48" s="57" t="s">
        <v>73</v>
      </c>
    </row>
    <row r="49" spans="1:8">
      <c r="B49" s="58" t="s">
        <v>18</v>
      </c>
      <c r="C49" s="59" t="s">
        <v>14</v>
      </c>
      <c r="D49" s="75">
        <v>5.5955054942225781E-2</v>
      </c>
      <c r="E49" s="75">
        <v>5.1990701632266087E-2</v>
      </c>
      <c r="F49" s="75">
        <v>0.1124025156924606</v>
      </c>
      <c r="G49" s="76">
        <v>0.12746588151145666</v>
      </c>
      <c r="H49" s="2"/>
    </row>
    <row r="50" spans="1:8" ht="17" thickBot="1">
      <c r="B50" s="62"/>
      <c r="C50" s="63" t="s">
        <v>15</v>
      </c>
      <c r="D50" s="77">
        <v>2.8288042944357772E-2</v>
      </c>
      <c r="E50" s="77">
        <v>3.2720208095590626E-2</v>
      </c>
      <c r="F50" s="77">
        <v>6.2694882602771201E-2</v>
      </c>
      <c r="G50" s="78">
        <v>7.8021802502643123E-2</v>
      </c>
    </row>
    <row r="51" spans="1:8">
      <c r="B51" s="66" t="s">
        <v>19</v>
      </c>
      <c r="C51" s="59" t="s">
        <v>14</v>
      </c>
      <c r="D51" s="75">
        <v>2.457936192822522E-2</v>
      </c>
      <c r="E51" s="75">
        <v>1.7971754943721826E-2</v>
      </c>
      <c r="F51" s="75">
        <v>1.9711779397017362E-2</v>
      </c>
      <c r="G51" s="76">
        <v>2.6130533513964653E-2</v>
      </c>
    </row>
    <row r="52" spans="1:8" ht="17" thickBot="1">
      <c r="B52" s="67"/>
      <c r="C52" s="63" t="s">
        <v>15</v>
      </c>
      <c r="D52" s="77">
        <v>3.7935616061964765E-2</v>
      </c>
      <c r="E52" s="77">
        <v>3.3833933281304823E-2</v>
      </c>
      <c r="F52" s="77">
        <v>2.4453340527704003E-2</v>
      </c>
      <c r="G52" s="78">
        <v>2.1313573767743007E-2</v>
      </c>
    </row>
    <row r="53" spans="1:8" ht="17" thickBot="1">
      <c r="B53" s="70" t="s">
        <v>16</v>
      </c>
      <c r="C53" s="71" t="s">
        <v>21</v>
      </c>
      <c r="D53" s="79">
        <v>2.3949224349171992E-2</v>
      </c>
      <c r="E53" s="79">
        <v>3.098443026529538E-2</v>
      </c>
      <c r="F53" s="79">
        <v>1.417988978459548E-2</v>
      </c>
      <c r="G53" s="80">
        <v>1.2223108225106622E-2</v>
      </c>
    </row>
    <row r="55" spans="1:8">
      <c r="A55" s="7" t="s">
        <v>211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C5A7-D39C-9F4E-8102-DA767D2DECE6}">
  <dimension ref="A1:K54"/>
  <sheetViews>
    <sheetView topLeftCell="A18" workbookViewId="0">
      <selection activeCell="O10" sqref="O10"/>
    </sheetView>
  </sheetViews>
  <sheetFormatPr baseColWidth="10" defaultRowHeight="16"/>
  <cols>
    <col min="1" max="1" width="10.7109375" style="1"/>
    <col min="2" max="2" width="7.85546875" style="1" bestFit="1" customWidth="1"/>
    <col min="3" max="5" width="10.7109375" style="1"/>
    <col min="6" max="6" width="11.140625" style="1" bestFit="1" customWidth="1"/>
    <col min="7" max="7" width="10.28515625" style="1" customWidth="1"/>
    <col min="8" max="8" width="9" style="1" customWidth="1"/>
    <col min="9" max="9" width="9.85546875" style="1" customWidth="1"/>
    <col min="10" max="10" width="16.85546875" style="1" customWidth="1"/>
    <col min="11" max="11" width="17.42578125" style="1" customWidth="1"/>
    <col min="12" max="16384" width="10.7109375" style="1"/>
  </cols>
  <sheetData>
    <row r="1" spans="1:11">
      <c r="A1" s="1" t="s">
        <v>77</v>
      </c>
    </row>
    <row r="2" spans="1:11">
      <c r="J2" s="1" t="s">
        <v>241</v>
      </c>
    </row>
    <row r="3" spans="1:11" ht="52" thickBot="1">
      <c r="A3" s="7"/>
      <c r="B3" s="7"/>
      <c r="C3" s="7"/>
      <c r="D3" s="7"/>
      <c r="E3" s="7"/>
      <c r="F3" s="7"/>
      <c r="G3" s="7"/>
      <c r="J3" s="397" t="s">
        <v>229</v>
      </c>
      <c r="K3" s="397" t="s">
        <v>231</v>
      </c>
    </row>
    <row r="4" spans="1:11" ht="17" thickBot="1">
      <c r="A4" s="9" t="s">
        <v>79</v>
      </c>
      <c r="B4" s="7"/>
      <c r="C4" s="92" t="s">
        <v>78</v>
      </c>
      <c r="D4" s="93" t="s">
        <v>74</v>
      </c>
      <c r="E4" s="93" t="s">
        <v>0</v>
      </c>
      <c r="F4" s="93" t="s">
        <v>75</v>
      </c>
      <c r="G4" s="94" t="s">
        <v>74</v>
      </c>
      <c r="H4" s="96" t="s">
        <v>17</v>
      </c>
      <c r="I4" s="96" t="s">
        <v>20</v>
      </c>
      <c r="J4" s="372" t="s">
        <v>222</v>
      </c>
      <c r="K4" s="378" t="s">
        <v>222</v>
      </c>
    </row>
    <row r="5" spans="1:11">
      <c r="A5" s="87" t="s">
        <v>18</v>
      </c>
      <c r="B5" s="14" t="s">
        <v>14</v>
      </c>
      <c r="C5" s="88" t="s">
        <v>30</v>
      </c>
      <c r="D5" s="86">
        <v>0.83163051084674611</v>
      </c>
      <c r="E5" s="86">
        <v>4.1565409111034932E-3</v>
      </c>
      <c r="F5" s="86">
        <v>1.0368212980486511</v>
      </c>
      <c r="G5" s="98">
        <f>D5/F5</f>
        <v>0.8020962844917594</v>
      </c>
      <c r="H5" s="99">
        <f>AVERAGE(G5:G12)</f>
        <v>0.72718244240710761</v>
      </c>
      <c r="I5" s="99">
        <f>STDEV(G5:G12)</f>
        <v>0.31399111269843255</v>
      </c>
      <c r="J5" s="396">
        <v>3.11711E-2</v>
      </c>
      <c r="K5" s="396">
        <f>TTEST(G5:G16,G17:G26,2,3)</f>
        <v>2.2670811472362174E-3</v>
      </c>
    </row>
    <row r="6" spans="1:11">
      <c r="A6" s="19"/>
      <c r="B6" s="20"/>
      <c r="C6" s="21" t="s">
        <v>31</v>
      </c>
      <c r="D6" s="85">
        <v>0.75684594860272425</v>
      </c>
      <c r="E6" s="85">
        <v>1.1220764818716394E-2</v>
      </c>
      <c r="F6" s="85">
        <v>1.0368212980486511</v>
      </c>
      <c r="G6" s="100">
        <f t="shared" ref="G6:G26" si="0">D6/F6</f>
        <v>0.72996759424902413</v>
      </c>
      <c r="H6" s="101"/>
      <c r="I6" s="101"/>
      <c r="J6" s="398" t="s">
        <v>175</v>
      </c>
      <c r="K6" s="398" t="s">
        <v>177</v>
      </c>
    </row>
    <row r="7" spans="1:11">
      <c r="A7" s="19"/>
      <c r="B7" s="20"/>
      <c r="C7" s="21" t="s">
        <v>32</v>
      </c>
      <c r="D7" s="85">
        <v>1.2381208535054689</v>
      </c>
      <c r="E7" s="85">
        <v>2.4343643892382565E-2</v>
      </c>
      <c r="F7" s="85">
        <v>1.0368212980486511</v>
      </c>
      <c r="G7" s="100">
        <f t="shared" si="0"/>
        <v>1.1941506755654745</v>
      </c>
      <c r="H7" s="101"/>
      <c r="I7" s="101"/>
      <c r="J7" s="375"/>
      <c r="K7" s="375"/>
    </row>
    <row r="8" spans="1:11">
      <c r="A8" s="19"/>
      <c r="B8" s="20"/>
      <c r="C8" s="21" t="s">
        <v>33</v>
      </c>
      <c r="D8" s="85">
        <v>1.2082564188622253</v>
      </c>
      <c r="E8" s="85">
        <v>1.1866198710967387E-2</v>
      </c>
      <c r="F8" s="85">
        <v>1.0368212980486511</v>
      </c>
      <c r="G8" s="100">
        <f t="shared" si="0"/>
        <v>1.1653468356950456</v>
      </c>
      <c r="H8" s="101"/>
      <c r="I8" s="101"/>
      <c r="J8" s="375"/>
      <c r="K8" s="375"/>
    </row>
    <row r="9" spans="1:11">
      <c r="A9" s="19"/>
      <c r="B9" s="20"/>
      <c r="C9" s="21" t="s">
        <v>34</v>
      </c>
      <c r="D9" s="85">
        <v>0.3415724855679324</v>
      </c>
      <c r="E9" s="85">
        <v>1.1843564267373671E-2</v>
      </c>
      <c r="F9" s="85">
        <v>1.0368212980486511</v>
      </c>
      <c r="G9" s="100">
        <f t="shared" si="0"/>
        <v>0.32944200337202628</v>
      </c>
      <c r="H9" s="101"/>
      <c r="I9" s="101"/>
      <c r="J9" s="375"/>
      <c r="K9" s="375"/>
    </row>
    <row r="10" spans="1:11">
      <c r="A10" s="19"/>
      <c r="B10" s="20"/>
      <c r="C10" s="21" t="s">
        <v>35</v>
      </c>
      <c r="D10" s="85">
        <v>0.51622874806800623</v>
      </c>
      <c r="E10" s="85">
        <v>7.1231413178897626E-2</v>
      </c>
      <c r="F10" s="85">
        <v>1.0368212980486511</v>
      </c>
      <c r="G10" s="100">
        <f t="shared" si="0"/>
        <v>0.49789558628818126</v>
      </c>
      <c r="H10" s="101"/>
      <c r="I10" s="101"/>
      <c r="J10" s="375"/>
      <c r="K10" s="375"/>
    </row>
    <row r="11" spans="1:11">
      <c r="A11" s="19"/>
      <c r="B11" s="20"/>
      <c r="C11" s="21" t="s">
        <v>36</v>
      </c>
      <c r="D11" s="85">
        <v>0.55488949877220861</v>
      </c>
      <c r="E11" s="85">
        <v>9.2639874409388603E-2</v>
      </c>
      <c r="F11" s="85">
        <v>1.0368212980486511</v>
      </c>
      <c r="G11" s="100">
        <f t="shared" si="0"/>
        <v>0.53518335301998332</v>
      </c>
      <c r="H11" s="101"/>
      <c r="I11" s="101"/>
      <c r="J11" s="375"/>
      <c r="K11" s="375"/>
    </row>
    <row r="12" spans="1:11" ht="17" thickBot="1">
      <c r="A12" s="19"/>
      <c r="B12" s="25"/>
      <c r="C12" s="26" t="s">
        <v>37</v>
      </c>
      <c r="D12" s="90">
        <v>0.58412148661249508</v>
      </c>
      <c r="E12" s="90">
        <v>3.1837230856674205E-2</v>
      </c>
      <c r="F12" s="90">
        <v>1.0368212980486511</v>
      </c>
      <c r="G12" s="102">
        <f t="shared" si="0"/>
        <v>0.56337720657536705</v>
      </c>
      <c r="H12" s="103"/>
      <c r="I12" s="103"/>
      <c r="J12" s="375"/>
      <c r="K12" s="375"/>
    </row>
    <row r="13" spans="1:11">
      <c r="A13" s="19"/>
      <c r="B13" s="14" t="s">
        <v>15</v>
      </c>
      <c r="C13" s="15" t="s">
        <v>38</v>
      </c>
      <c r="D13" s="89">
        <v>0.66283270662832705</v>
      </c>
      <c r="E13" s="89">
        <v>9.8013768976679457E-3</v>
      </c>
      <c r="F13" s="89">
        <v>1.0368212980486511</v>
      </c>
      <c r="G13" s="104">
        <f t="shared" si="0"/>
        <v>0.63929310468044098</v>
      </c>
      <c r="H13" s="101">
        <f>AVERAGE(G13:G16)</f>
        <v>0.61968640102382766</v>
      </c>
      <c r="I13" s="101">
        <f>STDEV(G13:G16)</f>
        <v>0.16836591161314546</v>
      </c>
      <c r="J13" s="396">
        <v>1.5588299999999999E-2</v>
      </c>
      <c r="K13" s="375"/>
    </row>
    <row r="14" spans="1:11">
      <c r="A14" s="19"/>
      <c r="B14" s="20"/>
      <c r="C14" s="21" t="s">
        <v>39</v>
      </c>
      <c r="D14" s="85">
        <v>0.58870967741935476</v>
      </c>
      <c r="E14" s="85">
        <v>1.1614213186106346E-2</v>
      </c>
      <c r="F14" s="85">
        <v>1.0368212980486511</v>
      </c>
      <c r="G14" s="100">
        <f t="shared" si="0"/>
        <v>0.56780245402687568</v>
      </c>
      <c r="H14" s="101"/>
      <c r="I14" s="101"/>
      <c r="J14" s="398" t="s">
        <v>175</v>
      </c>
      <c r="K14" s="375"/>
    </row>
    <row r="15" spans="1:11">
      <c r="A15" s="19"/>
      <c r="B15" s="20"/>
      <c r="C15" s="21" t="s">
        <v>40</v>
      </c>
      <c r="D15" s="85">
        <v>0.86846423102165837</v>
      </c>
      <c r="E15" s="85">
        <v>1.7093699260799403E-2</v>
      </c>
      <c r="F15" s="85">
        <v>1.0368212980486511</v>
      </c>
      <c r="G15" s="100">
        <f t="shared" si="0"/>
        <v>0.83762190519827373</v>
      </c>
      <c r="H15" s="101"/>
      <c r="I15" s="101"/>
      <c r="J15" s="375"/>
      <c r="K15" s="375"/>
    </row>
    <row r="16" spans="1:11" ht="17" thickBot="1">
      <c r="A16" s="30"/>
      <c r="B16" s="25"/>
      <c r="C16" s="26" t="s">
        <v>41</v>
      </c>
      <c r="D16" s="90">
        <v>0.45000961970114794</v>
      </c>
      <c r="E16" s="90">
        <v>4.4440751976067387E-3</v>
      </c>
      <c r="F16" s="90">
        <v>1.0368212980486511</v>
      </c>
      <c r="G16" s="102">
        <f t="shared" si="0"/>
        <v>0.43402814018972052</v>
      </c>
      <c r="H16" s="101"/>
      <c r="I16" s="101"/>
      <c r="J16" s="376"/>
      <c r="K16" s="376"/>
    </row>
    <row r="17" spans="1:11">
      <c r="A17" s="38" t="s">
        <v>16</v>
      </c>
      <c r="B17" s="14" t="s">
        <v>16</v>
      </c>
      <c r="C17" s="39" t="s">
        <v>55</v>
      </c>
      <c r="D17" s="89">
        <v>1.1041241322988975</v>
      </c>
      <c r="E17" s="89">
        <v>5.4474266796187006E-2</v>
      </c>
      <c r="F17" s="89">
        <v>1.0368212980486511</v>
      </c>
      <c r="G17" s="104">
        <f t="shared" si="0"/>
        <v>1.0649126656415273</v>
      </c>
      <c r="H17" s="99">
        <f>AVERAGE(G17:G26)</f>
        <v>0.99999999999999967</v>
      </c>
      <c r="I17" s="99">
        <f>STDEV(G17:G26)</f>
        <v>6.1742006026834467E-2</v>
      </c>
      <c r="J17" s="375"/>
      <c r="K17" s="373"/>
    </row>
    <row r="18" spans="1:11">
      <c r="A18" s="43"/>
      <c r="B18" s="20"/>
      <c r="C18" s="44" t="s">
        <v>56</v>
      </c>
      <c r="D18" s="85">
        <v>0.96129370858754837</v>
      </c>
      <c r="E18" s="85">
        <v>0.11365293012576526</v>
      </c>
      <c r="F18" s="85">
        <v>1.0368212980486511</v>
      </c>
      <c r="G18" s="100">
        <f t="shared" si="0"/>
        <v>0.92715467014108466</v>
      </c>
      <c r="H18" s="101"/>
      <c r="I18" s="101"/>
      <c r="J18" s="375"/>
      <c r="K18" s="373"/>
    </row>
    <row r="19" spans="1:11">
      <c r="A19" s="43"/>
      <c r="B19" s="20"/>
      <c r="C19" s="44" t="s">
        <v>57</v>
      </c>
      <c r="D19" s="85">
        <v>0.96158479453888379</v>
      </c>
      <c r="E19" s="85">
        <v>0.13250562088892606</v>
      </c>
      <c r="F19" s="85">
        <v>1.0368212980486511</v>
      </c>
      <c r="G19" s="100">
        <f t="shared" si="0"/>
        <v>0.92743541857081246</v>
      </c>
      <c r="H19" s="101"/>
      <c r="I19" s="101"/>
      <c r="J19" s="375"/>
      <c r="K19" s="373"/>
    </row>
    <row r="20" spans="1:11">
      <c r="A20" s="43"/>
      <c r="B20" s="20"/>
      <c r="C20" s="44" t="s">
        <v>58</v>
      </c>
      <c r="D20" s="85">
        <v>1.015471534115602</v>
      </c>
      <c r="E20" s="85">
        <v>0.12501131620455769</v>
      </c>
      <c r="F20" s="85">
        <v>1.0368212980486511</v>
      </c>
      <c r="G20" s="100">
        <f t="shared" si="0"/>
        <v>0.97940844389170012</v>
      </c>
      <c r="H20" s="101"/>
      <c r="I20" s="101"/>
      <c r="J20" s="375"/>
      <c r="K20" s="373"/>
    </row>
    <row r="21" spans="1:11">
      <c r="A21" s="43"/>
      <c r="B21" s="20"/>
      <c r="C21" s="44" t="s">
        <v>59</v>
      </c>
      <c r="D21" s="85">
        <v>0.97316077477633978</v>
      </c>
      <c r="E21" s="85">
        <v>3.8324905016972569E-2</v>
      </c>
      <c r="F21" s="85">
        <v>1.0368212980486511</v>
      </c>
      <c r="G21" s="100">
        <f t="shared" si="0"/>
        <v>0.93860029361653396</v>
      </c>
      <c r="H21" s="101"/>
      <c r="I21" s="101"/>
      <c r="J21" s="375"/>
      <c r="K21" s="373"/>
    </row>
    <row r="22" spans="1:11">
      <c r="A22" s="43"/>
      <c r="B22" s="20"/>
      <c r="C22" s="44" t="s">
        <v>60</v>
      </c>
      <c r="D22" s="85">
        <v>0.98694410444716452</v>
      </c>
      <c r="E22" s="85">
        <v>1.9502414691232334E-2</v>
      </c>
      <c r="F22" s="85">
        <v>1.0368212980486511</v>
      </c>
      <c r="G22" s="100">
        <f t="shared" si="0"/>
        <v>0.95189412708307797</v>
      </c>
      <c r="H22" s="101"/>
      <c r="I22" s="101"/>
      <c r="J22" s="375"/>
      <c r="K22" s="373"/>
    </row>
    <row r="23" spans="1:11">
      <c r="A23" s="43"/>
      <c r="B23" s="48"/>
      <c r="C23" s="44" t="s">
        <v>61</v>
      </c>
      <c r="D23" s="85">
        <v>1.0618725670969063</v>
      </c>
      <c r="E23" s="85">
        <v>1.0527165082200812E-2</v>
      </c>
      <c r="F23" s="85">
        <v>1.0368212980486511</v>
      </c>
      <c r="G23" s="100">
        <f t="shared" si="0"/>
        <v>1.0241616073043667</v>
      </c>
      <c r="H23" s="101"/>
      <c r="I23" s="101"/>
      <c r="J23" s="375"/>
      <c r="K23" s="373"/>
    </row>
    <row r="24" spans="1:11">
      <c r="A24" s="43"/>
      <c r="B24" s="48"/>
      <c r="C24" s="44" t="s">
        <v>62</v>
      </c>
      <c r="D24" s="85">
        <v>1.0995544893762852</v>
      </c>
      <c r="E24" s="85">
        <v>1.6235830822309373E-2</v>
      </c>
      <c r="F24" s="85">
        <v>1.0368212980486511</v>
      </c>
      <c r="G24" s="100">
        <f t="shared" si="0"/>
        <v>1.060505307371387</v>
      </c>
      <c r="H24" s="101"/>
      <c r="I24" s="101"/>
      <c r="J24" s="375"/>
      <c r="K24" s="373"/>
    </row>
    <row r="25" spans="1:11">
      <c r="A25" s="43"/>
      <c r="B25" s="48"/>
      <c r="C25" s="44" t="s">
        <v>63</v>
      </c>
      <c r="D25" s="85">
        <v>1.0808383233532934</v>
      </c>
      <c r="E25" s="85">
        <v>4.2726648182747309E-2</v>
      </c>
      <c r="F25" s="85">
        <v>1.0368212980486511</v>
      </c>
      <c r="G25" s="100">
        <f t="shared" si="0"/>
        <v>1.0424538205257594</v>
      </c>
      <c r="H25" s="101"/>
      <c r="I25" s="101"/>
      <c r="J25" s="375"/>
      <c r="K25" s="373"/>
    </row>
    <row r="26" spans="1:11" ht="17" thickBot="1">
      <c r="A26" s="49"/>
      <c r="B26" s="50"/>
      <c r="C26" s="51" t="s">
        <v>64</v>
      </c>
      <c r="D26" s="90">
        <v>1.1233685518955872</v>
      </c>
      <c r="E26" s="90">
        <v>4.9835866368275035E-2</v>
      </c>
      <c r="F26" s="90">
        <v>1.0368212980486511</v>
      </c>
      <c r="G26" s="102">
        <f t="shared" si="0"/>
        <v>1.0834736458537477</v>
      </c>
      <c r="H26" s="103"/>
      <c r="I26" s="103"/>
      <c r="J26" s="376"/>
      <c r="K26" s="374"/>
    </row>
    <row r="27" spans="1:11">
      <c r="A27" s="7"/>
      <c r="B27" s="7"/>
      <c r="C27" s="7"/>
      <c r="D27" s="7"/>
      <c r="E27" s="7" t="s">
        <v>76</v>
      </c>
      <c r="F27" s="82">
        <f>AVERAGE(D17:D26)</f>
        <v>1.0368212980486511</v>
      </c>
      <c r="G27" s="7"/>
    </row>
    <row r="28" spans="1:11" ht="52" thickBot="1">
      <c r="A28" s="7"/>
      <c r="B28" s="7"/>
      <c r="C28" s="7"/>
      <c r="D28" s="7"/>
      <c r="E28" s="7"/>
      <c r="F28" s="7"/>
      <c r="G28" s="7"/>
      <c r="J28" s="397" t="s">
        <v>229</v>
      </c>
      <c r="K28" s="397" t="s">
        <v>230</v>
      </c>
    </row>
    <row r="29" spans="1:11" ht="17" thickBot="1">
      <c r="A29" s="9" t="s">
        <v>80</v>
      </c>
      <c r="B29" s="7"/>
      <c r="C29" s="92" t="s">
        <v>78</v>
      </c>
      <c r="D29" s="93" t="s">
        <v>74</v>
      </c>
      <c r="E29" s="93" t="s">
        <v>0</v>
      </c>
      <c r="F29" s="93" t="s">
        <v>75</v>
      </c>
      <c r="G29" s="97" t="s">
        <v>74</v>
      </c>
      <c r="H29" s="96" t="s">
        <v>17</v>
      </c>
      <c r="I29" s="96" t="s">
        <v>20</v>
      </c>
      <c r="J29" s="372" t="s">
        <v>222</v>
      </c>
      <c r="K29" s="378" t="s">
        <v>222</v>
      </c>
    </row>
    <row r="30" spans="1:11">
      <c r="A30" s="87" t="s">
        <v>18</v>
      </c>
      <c r="B30" s="14" t="s">
        <v>14</v>
      </c>
      <c r="C30" s="88" t="s">
        <v>30</v>
      </c>
      <c r="D30" s="86">
        <v>0.95108467459762069</v>
      </c>
      <c r="E30" s="86">
        <v>7.6302215296686932E-2</v>
      </c>
      <c r="F30" s="86">
        <v>0.63314272154214524</v>
      </c>
      <c r="G30" s="105">
        <f>D30/F30</f>
        <v>1.5021647445951278</v>
      </c>
      <c r="H30" s="99">
        <f>AVERAGE(G30:G37)</f>
        <v>1.4555950482580333</v>
      </c>
      <c r="I30" s="99">
        <f>STDEV(G30:G37)</f>
        <v>0.14093292411834135</v>
      </c>
      <c r="J30" s="396">
        <v>2.9999999999999999E-7</v>
      </c>
      <c r="K30" s="396">
        <f>TTEST(G30:G41,G42:G51,2,3)</f>
        <v>1.3567305623464543E-8</v>
      </c>
    </row>
    <row r="31" spans="1:11">
      <c r="A31" s="19"/>
      <c r="B31" s="20"/>
      <c r="C31" s="21" t="s">
        <v>31</v>
      </c>
      <c r="D31" s="85">
        <v>0.80339839910124977</v>
      </c>
      <c r="E31" s="85">
        <v>0.25003438773033632</v>
      </c>
      <c r="F31" s="85">
        <v>0.63314272154214524</v>
      </c>
      <c r="G31" s="106">
        <f t="shared" ref="G31:G51" si="1">D31/F31</f>
        <v>1.2689056855054939</v>
      </c>
      <c r="H31" s="101"/>
      <c r="I31" s="101"/>
      <c r="J31" s="398" t="s">
        <v>209</v>
      </c>
      <c r="K31" s="398" t="s">
        <v>209</v>
      </c>
    </row>
    <row r="32" spans="1:11">
      <c r="A32" s="19"/>
      <c r="B32" s="20"/>
      <c r="C32" s="21" t="s">
        <v>32</v>
      </c>
      <c r="D32" s="85">
        <v>0.95221445221445222</v>
      </c>
      <c r="E32" s="85">
        <v>4.6912230417611826E-3</v>
      </c>
      <c r="F32" s="85">
        <v>0.63314272154214524</v>
      </c>
      <c r="G32" s="106">
        <f t="shared" si="1"/>
        <v>1.5039491410327583</v>
      </c>
      <c r="H32" s="101"/>
      <c r="I32" s="101"/>
      <c r="J32" s="375"/>
      <c r="K32" s="375"/>
    </row>
    <row r="33" spans="1:11">
      <c r="A33" s="19"/>
      <c r="B33" s="20"/>
      <c r="C33" s="21" t="s">
        <v>33</v>
      </c>
      <c r="D33" s="85">
        <v>0.84544386642054037</v>
      </c>
      <c r="E33" s="85">
        <v>4.2480991385263275E-2</v>
      </c>
      <c r="F33" s="85">
        <v>0.63314272154214524</v>
      </c>
      <c r="G33" s="106">
        <f t="shared" si="1"/>
        <v>1.3353132519020252</v>
      </c>
      <c r="H33" s="101"/>
      <c r="I33" s="101"/>
      <c r="J33" s="375"/>
      <c r="K33" s="375"/>
    </row>
    <row r="34" spans="1:11">
      <c r="A34" s="19"/>
      <c r="B34" s="20"/>
      <c r="C34" s="21" t="s">
        <v>34</v>
      </c>
      <c r="D34" s="85">
        <v>0.99536547686803811</v>
      </c>
      <c r="E34" s="85">
        <v>5.0593866773246225E-3</v>
      </c>
      <c r="F34" s="85">
        <v>0.63314272154214524</v>
      </c>
      <c r="G34" s="106">
        <f t="shared" si="1"/>
        <v>1.572102849802375</v>
      </c>
      <c r="H34" s="101"/>
      <c r="I34" s="101"/>
      <c r="J34" s="375"/>
      <c r="K34" s="375"/>
    </row>
    <row r="35" spans="1:11">
      <c r="A35" s="19"/>
      <c r="B35" s="20"/>
      <c r="C35" s="21" t="s">
        <v>35</v>
      </c>
      <c r="D35" s="85">
        <v>1.0598236203291209</v>
      </c>
      <c r="E35" s="85">
        <v>5.8502333928516927E-2</v>
      </c>
      <c r="F35" s="85">
        <v>0.63314272154214524</v>
      </c>
      <c r="G35" s="106">
        <f t="shared" si="1"/>
        <v>1.6739095061342715</v>
      </c>
      <c r="H35" s="101"/>
      <c r="I35" s="101"/>
      <c r="J35" s="375"/>
      <c r="K35" s="375"/>
    </row>
    <row r="36" spans="1:11">
      <c r="A36" s="19"/>
      <c r="B36" s="20"/>
      <c r="C36" s="21" t="s">
        <v>36</v>
      </c>
      <c r="D36" s="85">
        <v>0.94012711252347247</v>
      </c>
      <c r="E36" s="85">
        <v>0.12716278240318526</v>
      </c>
      <c r="F36" s="85">
        <v>0.63314272154214524</v>
      </c>
      <c r="G36" s="106">
        <f t="shared" si="1"/>
        <v>1.4848581220891328</v>
      </c>
      <c r="H36" s="101"/>
      <c r="I36" s="101"/>
      <c r="J36" s="375"/>
      <c r="K36" s="375"/>
    </row>
    <row r="37" spans="1:11" ht="17" thickBot="1">
      <c r="A37" s="19"/>
      <c r="B37" s="25"/>
      <c r="C37" s="26" t="s">
        <v>37</v>
      </c>
      <c r="D37" s="90">
        <v>0.82533768048439682</v>
      </c>
      <c r="E37" s="90">
        <v>2.8982485675089105E-2</v>
      </c>
      <c r="F37" s="90">
        <v>0.63314272154214524</v>
      </c>
      <c r="G37" s="107">
        <f t="shared" si="1"/>
        <v>1.303557085003082</v>
      </c>
      <c r="H37" s="103"/>
      <c r="I37" s="103"/>
      <c r="J37" s="375"/>
      <c r="K37" s="375"/>
    </row>
    <row r="38" spans="1:11">
      <c r="A38" s="19"/>
      <c r="B38" s="14" t="s">
        <v>15</v>
      </c>
      <c r="C38" s="15" t="s">
        <v>38</v>
      </c>
      <c r="D38" s="89">
        <v>0.88365405883654069</v>
      </c>
      <c r="E38" s="89">
        <v>2.2209502970247666E-2</v>
      </c>
      <c r="F38" s="89">
        <v>0.63314272154214524</v>
      </c>
      <c r="G38" s="108">
        <f t="shared" si="1"/>
        <v>1.3956632979752577</v>
      </c>
      <c r="H38" s="101">
        <f>AVERAGE(G38:G41)</f>
        <v>1.4213447224885536</v>
      </c>
      <c r="I38" s="101">
        <f>STDEV(G38:G41)</f>
        <v>0.13491317290429808</v>
      </c>
      <c r="J38" s="396">
        <v>2.05E-5</v>
      </c>
      <c r="K38" s="375"/>
    </row>
    <row r="39" spans="1:11">
      <c r="A39" s="19"/>
      <c r="B39" s="20"/>
      <c r="C39" s="21" t="s">
        <v>39</v>
      </c>
      <c r="D39" s="85">
        <v>1.0076945841965079</v>
      </c>
      <c r="E39" s="85">
        <v>2.5321077396736398E-2</v>
      </c>
      <c r="F39" s="85">
        <v>0.63314272154214524</v>
      </c>
      <c r="G39" s="106">
        <f t="shared" si="1"/>
        <v>1.5915757220458397</v>
      </c>
      <c r="H39" s="101"/>
      <c r="I39" s="101"/>
      <c r="J39" s="398" t="s">
        <v>209</v>
      </c>
      <c r="K39" s="375"/>
    </row>
    <row r="40" spans="1:11">
      <c r="A40" s="19"/>
      <c r="B40" s="20"/>
      <c r="C40" s="21" t="s">
        <v>40</v>
      </c>
      <c r="D40" s="85">
        <v>0.80020783198424861</v>
      </c>
      <c r="E40" s="85">
        <v>4.4165168678354724E-2</v>
      </c>
      <c r="F40" s="85">
        <v>0.63314272154214524</v>
      </c>
      <c r="G40" s="106">
        <f t="shared" si="1"/>
        <v>1.2638664313082255</v>
      </c>
      <c r="H40" s="101"/>
      <c r="I40" s="101"/>
      <c r="J40" s="375"/>
      <c r="K40" s="375"/>
    </row>
    <row r="41" spans="1:11" ht="17" thickBot="1">
      <c r="A41" s="30"/>
      <c r="B41" s="25"/>
      <c r="C41" s="26" t="s">
        <v>41</v>
      </c>
      <c r="D41" s="90">
        <v>0.90809978836657479</v>
      </c>
      <c r="E41" s="90">
        <v>0</v>
      </c>
      <c r="F41" s="90">
        <v>0.63314272154214524</v>
      </c>
      <c r="G41" s="107">
        <f t="shared" si="1"/>
        <v>1.4342734386248914</v>
      </c>
      <c r="H41" s="101"/>
      <c r="I41" s="101"/>
      <c r="J41" s="376"/>
      <c r="K41" s="376"/>
    </row>
    <row r="42" spans="1:11">
      <c r="A42" s="38" t="s">
        <v>16</v>
      </c>
      <c r="B42" s="14" t="s">
        <v>16</v>
      </c>
      <c r="C42" s="39" t="s">
        <v>55</v>
      </c>
      <c r="D42" s="89">
        <v>0.67564992513951272</v>
      </c>
      <c r="E42" s="89">
        <v>6.7371001338039256E-3</v>
      </c>
      <c r="F42" s="89">
        <v>0.63314272154214524</v>
      </c>
      <c r="G42" s="108">
        <f t="shared" si="1"/>
        <v>1.0671368431652073</v>
      </c>
      <c r="H42" s="99">
        <f>AVERAGE(G42:G51)</f>
        <v>1.0000000000000002</v>
      </c>
      <c r="I42" s="99">
        <f>STDEV(G42:G51)</f>
        <v>8.0611256743005649E-2</v>
      </c>
      <c r="J42" s="375"/>
      <c r="K42" s="373"/>
    </row>
    <row r="43" spans="1:11">
      <c r="A43" s="43"/>
      <c r="B43" s="20"/>
      <c r="C43" s="44" t="s">
        <v>56</v>
      </c>
      <c r="D43" s="85">
        <v>0.57364035950928294</v>
      </c>
      <c r="E43" s="85">
        <v>3.4513379597375292E-2</v>
      </c>
      <c r="F43" s="85">
        <v>0.63314272154214524</v>
      </c>
      <c r="G43" s="106">
        <f t="shared" si="1"/>
        <v>0.90602061745583606</v>
      </c>
      <c r="H43" s="101"/>
      <c r="I43" s="101"/>
      <c r="J43" s="375"/>
      <c r="K43" s="373"/>
    </row>
    <row r="44" spans="1:11">
      <c r="A44" s="43"/>
      <c r="B44" s="20"/>
      <c r="C44" s="44" t="s">
        <v>57</v>
      </c>
      <c r="D44" s="85">
        <v>0.60413599250435013</v>
      </c>
      <c r="E44" s="85">
        <v>3.3410345838422138E-2</v>
      </c>
      <c r="F44" s="85">
        <v>0.63314272154214524</v>
      </c>
      <c r="G44" s="106">
        <f t="shared" si="1"/>
        <v>0.9541861130976228</v>
      </c>
      <c r="H44" s="101"/>
      <c r="I44" s="101"/>
      <c r="J44" s="375"/>
      <c r="K44" s="373"/>
    </row>
    <row r="45" spans="1:11">
      <c r="A45" s="43"/>
      <c r="B45" s="20"/>
      <c r="C45" s="44" t="s">
        <v>58</v>
      </c>
      <c r="D45" s="85">
        <v>0.67918296392872668</v>
      </c>
      <c r="E45" s="85">
        <v>6.12149807963321E-2</v>
      </c>
      <c r="F45" s="85">
        <v>0.63314272154214524</v>
      </c>
      <c r="G45" s="106">
        <f t="shared" si="1"/>
        <v>1.072717004902846</v>
      </c>
      <c r="H45" s="101"/>
      <c r="I45" s="101"/>
      <c r="J45" s="375"/>
      <c r="K45" s="373"/>
    </row>
    <row r="46" spans="1:11">
      <c r="A46" s="43"/>
      <c r="B46" s="20"/>
      <c r="C46" s="44" t="s">
        <v>59</v>
      </c>
      <c r="D46" s="85">
        <v>0.68713628072613564</v>
      </c>
      <c r="E46" s="85">
        <v>2.0759323550860149E-2</v>
      </c>
      <c r="F46" s="85">
        <v>0.63314272154214524</v>
      </c>
      <c r="G46" s="106">
        <f t="shared" si="1"/>
        <v>1.0852786541594892</v>
      </c>
      <c r="H46" s="101"/>
      <c r="I46" s="101"/>
      <c r="J46" s="375"/>
      <c r="K46" s="373"/>
    </row>
    <row r="47" spans="1:11">
      <c r="A47" s="43"/>
      <c r="B47" s="20"/>
      <c r="C47" s="44" t="s">
        <v>60</v>
      </c>
      <c r="D47" s="85">
        <v>0.57005303957568354</v>
      </c>
      <c r="E47" s="85">
        <v>6.8546948678059397E-2</v>
      </c>
      <c r="F47" s="85">
        <v>0.63314272154214524</v>
      </c>
      <c r="G47" s="106">
        <f t="shared" si="1"/>
        <v>0.90035472284543649</v>
      </c>
      <c r="H47" s="101"/>
      <c r="I47" s="101"/>
      <c r="J47" s="375"/>
      <c r="K47" s="373"/>
    </row>
    <row r="48" spans="1:11">
      <c r="A48" s="43"/>
      <c r="B48" s="48"/>
      <c r="C48" s="44" t="s">
        <v>61</v>
      </c>
      <c r="D48" s="85">
        <v>0.56422864167178854</v>
      </c>
      <c r="E48" s="85">
        <v>3.3995982650777169E-2</v>
      </c>
      <c r="F48" s="85">
        <v>0.63314272154214524</v>
      </c>
      <c r="G48" s="106">
        <f t="shared" si="1"/>
        <v>0.89115553646024281</v>
      </c>
      <c r="H48" s="101"/>
      <c r="I48" s="101"/>
      <c r="J48" s="375"/>
      <c r="K48" s="373"/>
    </row>
    <row r="49" spans="1:11">
      <c r="A49" s="43"/>
      <c r="B49" s="48"/>
      <c r="C49" s="44" t="s">
        <v>62</v>
      </c>
      <c r="D49" s="85">
        <v>0.63596641535298148</v>
      </c>
      <c r="E49" s="85">
        <v>2.5565375399308022E-2</v>
      </c>
      <c r="F49" s="85">
        <v>0.63314272154214524</v>
      </c>
      <c r="G49" s="106">
        <f t="shared" si="1"/>
        <v>1.004459806161806</v>
      </c>
      <c r="H49" s="101"/>
      <c r="I49" s="101"/>
      <c r="J49" s="375"/>
      <c r="K49" s="373"/>
    </row>
    <row r="50" spans="1:11">
      <c r="A50" s="43"/>
      <c r="B50" s="48"/>
      <c r="C50" s="44" t="s">
        <v>63</v>
      </c>
      <c r="D50" s="85">
        <v>0.65255851932498632</v>
      </c>
      <c r="E50" s="85">
        <v>3.9262325357119106E-2</v>
      </c>
      <c r="F50" s="85">
        <v>0.63314272154214524</v>
      </c>
      <c r="G50" s="106">
        <f t="shared" si="1"/>
        <v>1.0306657521633511</v>
      </c>
      <c r="H50" s="101"/>
      <c r="I50" s="101"/>
      <c r="J50" s="375"/>
      <c r="K50" s="373"/>
    </row>
    <row r="51" spans="1:11" ht="17" thickBot="1">
      <c r="A51" s="49"/>
      <c r="B51" s="50"/>
      <c r="C51" s="51" t="s">
        <v>64</v>
      </c>
      <c r="D51" s="90">
        <v>0.68887507768800493</v>
      </c>
      <c r="E51" s="90">
        <v>1.0371485417030851E-2</v>
      </c>
      <c r="F51" s="90">
        <v>0.63314272154214524</v>
      </c>
      <c r="G51" s="107">
        <f t="shared" si="1"/>
        <v>1.0880249495881631</v>
      </c>
      <c r="H51" s="103"/>
      <c r="I51" s="103"/>
      <c r="J51" s="376"/>
      <c r="K51" s="374"/>
    </row>
    <row r="52" spans="1:11">
      <c r="A52" s="7"/>
      <c r="B52" s="7"/>
      <c r="C52" s="7"/>
      <c r="D52" s="7"/>
      <c r="E52" s="7" t="s">
        <v>76</v>
      </c>
      <c r="F52" s="82">
        <f>AVERAGE(D42:D51)</f>
        <v>0.63314272154214524</v>
      </c>
      <c r="G52" s="7"/>
    </row>
    <row r="54" spans="1:11">
      <c r="A54" s="7" t="s">
        <v>211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6670E-5D52-A648-A1BC-2A54EB4FA7C1}">
  <dimension ref="A1:L92"/>
  <sheetViews>
    <sheetView workbookViewId="0">
      <selection activeCell="Q40" sqref="Q40"/>
    </sheetView>
  </sheetViews>
  <sheetFormatPr baseColWidth="10" defaultRowHeight="16"/>
  <cols>
    <col min="1" max="1" width="15.5703125" style="74" customWidth="1"/>
    <col min="2" max="2" width="10.7109375" style="74"/>
    <col min="3" max="3" width="11.140625" style="74" bestFit="1" customWidth="1"/>
    <col min="4" max="4" width="11.28515625" style="74" bestFit="1" customWidth="1"/>
    <col min="5" max="6" width="12.85546875" style="74" bestFit="1" customWidth="1"/>
    <col min="7" max="16384" width="10.7109375" style="74"/>
  </cols>
  <sheetData>
    <row r="1" spans="1:12">
      <c r="A1" s="210" t="s">
        <v>255</v>
      </c>
    </row>
    <row r="2" spans="1:12">
      <c r="B2" s="210" t="s">
        <v>210</v>
      </c>
    </row>
    <row r="4" spans="1:12" ht="17" thickBot="1">
      <c r="A4" s="8" t="s">
        <v>110</v>
      </c>
      <c r="H4" s="8" t="s">
        <v>110</v>
      </c>
      <c r="I4" s="181"/>
      <c r="J4" s="181"/>
      <c r="K4" s="181"/>
      <c r="L4" s="181"/>
    </row>
    <row r="5" spans="1:12" ht="17" thickBot="1">
      <c r="A5" s="182"/>
      <c r="B5" s="180" t="s">
        <v>66</v>
      </c>
      <c r="C5" s="183" t="s">
        <v>70</v>
      </c>
      <c r="D5" s="183" t="s">
        <v>71</v>
      </c>
      <c r="E5" s="183" t="s">
        <v>72</v>
      </c>
      <c r="F5" s="184" t="s">
        <v>73</v>
      </c>
      <c r="H5" s="185" t="s">
        <v>69</v>
      </c>
      <c r="I5" s="185" t="s">
        <v>70</v>
      </c>
      <c r="J5" s="185" t="s">
        <v>71</v>
      </c>
      <c r="K5" s="185" t="s">
        <v>72</v>
      </c>
      <c r="L5" s="185" t="s">
        <v>73</v>
      </c>
    </row>
    <row r="6" spans="1:12">
      <c r="A6" s="175" t="s">
        <v>14</v>
      </c>
      <c r="B6" s="148" t="s">
        <v>111</v>
      </c>
      <c r="C6" s="39">
        <v>1</v>
      </c>
      <c r="D6" s="39">
        <v>1</v>
      </c>
      <c r="E6" s="39">
        <v>1</v>
      </c>
      <c r="F6" s="186">
        <v>1.5</v>
      </c>
      <c r="H6" s="185" t="s">
        <v>14</v>
      </c>
      <c r="I6" s="187">
        <v>0.64444444444444449</v>
      </c>
      <c r="J6" s="187">
        <v>1.2222222222222223</v>
      </c>
      <c r="K6" s="187">
        <v>0.6</v>
      </c>
      <c r="L6" s="187">
        <v>0.8666666666666667</v>
      </c>
    </row>
    <row r="7" spans="1:12">
      <c r="A7" s="175" t="s">
        <v>248</v>
      </c>
      <c r="B7" s="149" t="s">
        <v>112</v>
      </c>
      <c r="C7" s="44">
        <v>0.5</v>
      </c>
      <c r="D7" s="44">
        <v>1</v>
      </c>
      <c r="E7" s="44">
        <v>0.5</v>
      </c>
      <c r="F7" s="188">
        <v>0.5</v>
      </c>
      <c r="H7" s="185" t="s">
        <v>21</v>
      </c>
      <c r="I7" s="187">
        <v>97.918134241145367</v>
      </c>
      <c r="J7" s="187">
        <v>92.896569291206674</v>
      </c>
      <c r="K7" s="187">
        <v>87.944340399151784</v>
      </c>
      <c r="L7" s="187">
        <v>99.666666666666671</v>
      </c>
    </row>
    <row r="8" spans="1:12" ht="17" thickBot="1">
      <c r="A8" s="176"/>
      <c r="B8" s="150" t="s">
        <v>113</v>
      </c>
      <c r="C8" s="189">
        <v>0.43333333333333335</v>
      </c>
      <c r="D8" s="189">
        <v>1.6666666666666667</v>
      </c>
      <c r="E8" s="189">
        <v>0.3</v>
      </c>
      <c r="F8" s="190">
        <v>0.6</v>
      </c>
      <c r="H8" s="8"/>
      <c r="I8" s="191"/>
      <c r="J8" s="191"/>
      <c r="K8" s="191"/>
      <c r="L8" s="191"/>
    </row>
    <row r="9" spans="1:12">
      <c r="A9" s="178" t="s">
        <v>16</v>
      </c>
      <c r="B9" s="151" t="s">
        <v>55</v>
      </c>
      <c r="C9" s="192">
        <v>99.644299058624881</v>
      </c>
      <c r="D9" s="192">
        <v>93.306114426825786</v>
      </c>
      <c r="E9" s="192">
        <v>86.866530909479224</v>
      </c>
      <c r="F9" s="193">
        <v>100</v>
      </c>
      <c r="H9" s="185" t="s">
        <v>9</v>
      </c>
      <c r="I9" s="187" t="s">
        <v>70</v>
      </c>
      <c r="J9" s="187" t="s">
        <v>71</v>
      </c>
      <c r="K9" s="187" t="s">
        <v>72</v>
      </c>
      <c r="L9" s="187" t="s">
        <v>73</v>
      </c>
    </row>
    <row r="10" spans="1:12">
      <c r="A10" s="178" t="s">
        <v>248</v>
      </c>
      <c r="B10" s="149" t="s">
        <v>56</v>
      </c>
      <c r="C10" s="194">
        <v>99.087429297976215</v>
      </c>
      <c r="D10" s="194">
        <v>94.693207646847043</v>
      </c>
      <c r="E10" s="194">
        <v>86.05269580959532</v>
      </c>
      <c r="F10" s="195">
        <v>100</v>
      </c>
      <c r="H10" s="185" t="s">
        <v>14</v>
      </c>
      <c r="I10" s="187">
        <v>1.4142135623730951</v>
      </c>
      <c r="J10" s="187">
        <v>1.4142135623730951</v>
      </c>
      <c r="K10" s="187">
        <v>1.4142135623730951</v>
      </c>
      <c r="L10" s="187">
        <v>2.1213203435596424</v>
      </c>
    </row>
    <row r="11" spans="1:12" ht="17" thickBot="1">
      <c r="A11" s="196"/>
      <c r="B11" s="150" t="s">
        <v>57</v>
      </c>
      <c r="C11" s="197">
        <v>95.022674366834991</v>
      </c>
      <c r="D11" s="197">
        <v>90.690385799947194</v>
      </c>
      <c r="E11" s="197">
        <v>90.913794478380836</v>
      </c>
      <c r="F11" s="198">
        <v>99</v>
      </c>
      <c r="H11" s="185" t="s">
        <v>21</v>
      </c>
      <c r="I11" s="187">
        <v>2.5229530109352605</v>
      </c>
      <c r="J11" s="187">
        <v>2.0325946713712102</v>
      </c>
      <c r="K11" s="187">
        <v>2.6036176829439195</v>
      </c>
      <c r="L11" s="187">
        <v>0.57735026918962573</v>
      </c>
    </row>
    <row r="12" spans="1:12">
      <c r="B12" s="74" t="s">
        <v>173</v>
      </c>
      <c r="C12" s="199">
        <f>TTEST(C6:C8,C9:C11,2,3)</f>
        <v>1.8391968431538721E-4</v>
      </c>
      <c r="D12" s="199">
        <f t="shared" ref="D12:F12" si="0">TTEST(D6:D8,D9:D11,2,3)</f>
        <v>1.0038431615035596E-4</v>
      </c>
      <c r="E12" s="199">
        <f t="shared" si="0"/>
        <v>2.3270223350201302E-4</v>
      </c>
      <c r="F12" s="199">
        <f t="shared" si="0"/>
        <v>2.9453406394394512E-9</v>
      </c>
      <c r="H12" s="8"/>
      <c r="I12" s="191"/>
      <c r="J12" s="191"/>
      <c r="K12" s="191"/>
      <c r="L12" s="191"/>
    </row>
    <row r="13" spans="1:12">
      <c r="C13" s="74" t="s">
        <v>209</v>
      </c>
      <c r="D13" s="74" t="s">
        <v>209</v>
      </c>
      <c r="E13" s="74" t="s">
        <v>209</v>
      </c>
      <c r="F13" s="74" t="s">
        <v>209</v>
      </c>
      <c r="H13" s="8"/>
      <c r="I13" s="191"/>
      <c r="J13" s="191"/>
      <c r="K13" s="191"/>
      <c r="L13" s="191"/>
    </row>
    <row r="15" spans="1:12" ht="17" thickBot="1">
      <c r="A15" s="165" t="s">
        <v>84</v>
      </c>
      <c r="F15" s="199"/>
      <c r="G15" s="181"/>
      <c r="H15" s="8" t="s">
        <v>84</v>
      </c>
      <c r="I15" s="181"/>
      <c r="J15" s="181"/>
      <c r="K15" s="181"/>
      <c r="L15" s="181"/>
    </row>
    <row r="16" spans="1:12" ht="17" thickBot="1">
      <c r="A16" s="182"/>
      <c r="B16" s="14" t="s">
        <v>66</v>
      </c>
      <c r="C16" s="152" t="s">
        <v>23</v>
      </c>
      <c r="D16" s="152" t="s">
        <v>24</v>
      </c>
      <c r="E16" s="152" t="s">
        <v>25</v>
      </c>
      <c r="F16" s="153" t="s">
        <v>26</v>
      </c>
      <c r="G16" s="181"/>
      <c r="H16" s="185" t="s">
        <v>69</v>
      </c>
      <c r="I16" s="185" t="s">
        <v>70</v>
      </c>
      <c r="J16" s="185" t="s">
        <v>71</v>
      </c>
      <c r="K16" s="185" t="s">
        <v>72</v>
      </c>
      <c r="L16" s="185" t="s">
        <v>73</v>
      </c>
    </row>
    <row r="17" spans="1:12">
      <c r="A17" s="174" t="s">
        <v>14</v>
      </c>
      <c r="B17" s="148" t="s">
        <v>85</v>
      </c>
      <c r="C17" s="39">
        <v>17</v>
      </c>
      <c r="D17" s="39">
        <v>22</v>
      </c>
      <c r="E17" s="39">
        <v>0</v>
      </c>
      <c r="F17" s="186">
        <v>0</v>
      </c>
      <c r="G17" s="181"/>
      <c r="H17" s="185" t="s">
        <v>14</v>
      </c>
      <c r="I17" s="187">
        <f>AVERAGE(C17:C19)</f>
        <v>19.333333333333332</v>
      </c>
      <c r="J17" s="187">
        <f t="shared" ref="J17:L17" si="1">AVERAGE(D17:D19)</f>
        <v>19.333333333333332</v>
      </c>
      <c r="K17" s="187">
        <f t="shared" si="1"/>
        <v>2</v>
      </c>
      <c r="L17" s="187">
        <f t="shared" si="1"/>
        <v>0</v>
      </c>
    </row>
    <row r="18" spans="1:12">
      <c r="A18" s="175" t="s">
        <v>248</v>
      </c>
      <c r="B18" s="149" t="s">
        <v>86</v>
      </c>
      <c r="C18" s="44">
        <v>20</v>
      </c>
      <c r="D18" s="44">
        <v>17</v>
      </c>
      <c r="E18" s="44">
        <v>4</v>
      </c>
      <c r="F18" s="188">
        <v>0</v>
      </c>
      <c r="G18" s="181"/>
      <c r="H18" s="185" t="s">
        <v>21</v>
      </c>
      <c r="I18" s="187">
        <f>AVERAGE(C20:C22)</f>
        <v>35.666666666666664</v>
      </c>
      <c r="J18" s="187">
        <f t="shared" ref="J18:L18" si="2">AVERAGE(D20:D22)</f>
        <v>37</v>
      </c>
      <c r="K18" s="187">
        <f t="shared" si="2"/>
        <v>34</v>
      </c>
      <c r="L18" s="187">
        <f t="shared" si="2"/>
        <v>39</v>
      </c>
    </row>
    <row r="19" spans="1:12" ht="17" thickBot="1">
      <c r="A19" s="176"/>
      <c r="B19" s="150" t="s">
        <v>87</v>
      </c>
      <c r="C19" s="51">
        <v>21</v>
      </c>
      <c r="D19" s="51">
        <v>19</v>
      </c>
      <c r="E19" s="51">
        <v>2</v>
      </c>
      <c r="F19" s="200">
        <v>0</v>
      </c>
      <c r="G19" s="181"/>
      <c r="H19" s="8"/>
      <c r="I19" s="191"/>
      <c r="J19" s="191"/>
      <c r="K19" s="191"/>
      <c r="L19" s="191"/>
    </row>
    <row r="20" spans="1:12">
      <c r="A20" s="178" t="s">
        <v>16</v>
      </c>
      <c r="B20" s="151" t="s">
        <v>55</v>
      </c>
      <c r="C20" s="147">
        <v>39</v>
      </c>
      <c r="D20" s="147">
        <v>39</v>
      </c>
      <c r="E20" s="147">
        <v>33</v>
      </c>
      <c r="F20" s="201">
        <v>41</v>
      </c>
      <c r="G20" s="181"/>
      <c r="H20" s="185" t="s">
        <v>9</v>
      </c>
      <c r="I20" s="187" t="s">
        <v>70</v>
      </c>
      <c r="J20" s="187" t="s">
        <v>71</v>
      </c>
      <c r="K20" s="187" t="s">
        <v>72</v>
      </c>
      <c r="L20" s="187" t="s">
        <v>73</v>
      </c>
    </row>
    <row r="21" spans="1:12">
      <c r="A21" s="178" t="s">
        <v>248</v>
      </c>
      <c r="B21" s="149" t="s">
        <v>88</v>
      </c>
      <c r="C21" s="44">
        <v>31</v>
      </c>
      <c r="D21" s="44">
        <v>33</v>
      </c>
      <c r="E21" s="44">
        <v>35</v>
      </c>
      <c r="F21" s="188">
        <v>40</v>
      </c>
      <c r="G21" s="181"/>
      <c r="H21" s="185" t="s">
        <v>89</v>
      </c>
      <c r="I21" s="187">
        <f>STDEV(C17:C19)</f>
        <v>2.0816659994661331</v>
      </c>
      <c r="J21" s="187">
        <f t="shared" ref="J21:L21" si="3">STDEV(D17:D19)</f>
        <v>2.5166114784235907</v>
      </c>
      <c r="K21" s="187">
        <f t="shared" si="3"/>
        <v>2</v>
      </c>
      <c r="L21" s="187">
        <f t="shared" si="3"/>
        <v>0</v>
      </c>
    </row>
    <row r="22" spans="1:12" ht="17" thickBot="1">
      <c r="A22" s="196"/>
      <c r="B22" s="150" t="s">
        <v>90</v>
      </c>
      <c r="C22" s="51">
        <v>37</v>
      </c>
      <c r="D22" s="51">
        <v>39</v>
      </c>
      <c r="E22" s="51">
        <v>34</v>
      </c>
      <c r="F22" s="200">
        <v>36</v>
      </c>
      <c r="G22" s="181"/>
      <c r="H22" s="185" t="s">
        <v>21</v>
      </c>
      <c r="I22" s="187">
        <f>STDEV(C20:C22)</f>
        <v>4.1633319989322661</v>
      </c>
      <c r="J22" s="187">
        <f t="shared" ref="J22:L22" si="4">STDEV(D20:D22)</f>
        <v>3.4641016151377544</v>
      </c>
      <c r="K22" s="187">
        <f t="shared" si="4"/>
        <v>1</v>
      </c>
      <c r="L22" s="187">
        <f t="shared" si="4"/>
        <v>2.6457513110645907</v>
      </c>
    </row>
    <row r="23" spans="1:12">
      <c r="A23" s="165"/>
      <c r="B23" s="74" t="s">
        <v>173</v>
      </c>
      <c r="C23" s="199">
        <f>TTEST(C17:C19,C20:C22,2,3)</f>
        <v>9.4660850132417818E-3</v>
      </c>
      <c r="D23" s="199">
        <f t="shared" ref="D23:F23" si="5">TTEST(D17:D19,D20:D22,2,3)</f>
        <v>2.8478772358405536E-3</v>
      </c>
      <c r="E23" s="199">
        <f t="shared" si="5"/>
        <v>1.6493181664279833E-4</v>
      </c>
      <c r="F23" s="199">
        <f t="shared" si="5"/>
        <v>1.5305573636602025E-3</v>
      </c>
    </row>
    <row r="24" spans="1:12">
      <c r="A24" s="165"/>
      <c r="C24" s="74" t="s">
        <v>177</v>
      </c>
      <c r="D24" s="74" t="s">
        <v>177</v>
      </c>
      <c r="E24" s="74" t="s">
        <v>176</v>
      </c>
      <c r="F24" s="74" t="s">
        <v>177</v>
      </c>
    </row>
    <row r="25" spans="1:12">
      <c r="A25" s="165"/>
    </row>
    <row r="26" spans="1:12" ht="17" thickBot="1">
      <c r="A26" s="8" t="s">
        <v>91</v>
      </c>
      <c r="B26" s="181"/>
      <c r="C26" s="181"/>
      <c r="D26" s="181"/>
      <c r="E26" s="181"/>
      <c r="H26" s="8" t="s">
        <v>102</v>
      </c>
      <c r="I26" s="181"/>
      <c r="J26" s="181"/>
      <c r="K26" s="181"/>
      <c r="L26" s="181"/>
    </row>
    <row r="27" spans="1:12" ht="17" thickBot="1">
      <c r="A27" s="202"/>
      <c r="B27" s="203" t="s">
        <v>66</v>
      </c>
      <c r="C27" s="152" t="s">
        <v>70</v>
      </c>
      <c r="D27" s="152" t="s">
        <v>71</v>
      </c>
      <c r="E27" s="152" t="s">
        <v>72</v>
      </c>
      <c r="F27" s="153" t="s">
        <v>73</v>
      </c>
      <c r="H27" s="185" t="s">
        <v>68</v>
      </c>
      <c r="I27" s="185" t="s">
        <v>70</v>
      </c>
      <c r="J27" s="185" t="s">
        <v>71</v>
      </c>
      <c r="K27" s="185" t="s">
        <v>72</v>
      </c>
      <c r="L27" s="185" t="s">
        <v>73</v>
      </c>
    </row>
    <row r="28" spans="1:12">
      <c r="A28" s="174" t="s">
        <v>14</v>
      </c>
      <c r="B28" s="148" t="s">
        <v>97</v>
      </c>
      <c r="C28" s="265">
        <v>26.630624346006275</v>
      </c>
      <c r="D28" s="265">
        <v>27.505736981465134</v>
      </c>
      <c r="E28" s="265">
        <v>3.333494138646341</v>
      </c>
      <c r="F28" s="266">
        <v>4.7385007878742398</v>
      </c>
      <c r="H28" s="185" t="s">
        <v>65</v>
      </c>
      <c r="I28" s="187">
        <v>19.296160157223159</v>
      </c>
      <c r="J28" s="187">
        <v>22.137092578090556</v>
      </c>
      <c r="K28" s="187">
        <v>3.1049610004283856</v>
      </c>
      <c r="L28" s="187">
        <v>3.8650391179848</v>
      </c>
    </row>
    <row r="29" spans="1:12">
      <c r="A29" s="175" t="s">
        <v>249</v>
      </c>
      <c r="B29" s="149" t="s">
        <v>98</v>
      </c>
      <c r="C29" s="194">
        <v>7.8162995900785095</v>
      </c>
      <c r="D29" s="194">
        <v>8.7065120428189111</v>
      </c>
      <c r="E29" s="194">
        <v>0</v>
      </c>
      <c r="F29" s="195">
        <v>0</v>
      </c>
      <c r="H29" s="185" t="s">
        <v>21</v>
      </c>
      <c r="I29" s="187">
        <v>31.384969660924828</v>
      </c>
      <c r="J29" s="187">
        <v>31.694292628044934</v>
      </c>
      <c r="K29" s="187">
        <v>39.162265120740251</v>
      </c>
      <c r="L29" s="187">
        <v>46.746354869811412</v>
      </c>
    </row>
    <row r="30" spans="1:12">
      <c r="A30" s="175"/>
      <c r="B30" s="149" t="s">
        <v>99</v>
      </c>
      <c r="C30" s="194">
        <v>22.771430607348996</v>
      </c>
      <c r="D30" s="194">
        <v>23.793000299132515</v>
      </c>
      <c r="E30" s="194">
        <v>2.7561585148161374</v>
      </c>
      <c r="F30" s="195">
        <v>1.5060080106809077</v>
      </c>
      <c r="H30" s="181"/>
      <c r="I30" s="181"/>
      <c r="J30" s="181"/>
      <c r="K30" s="181"/>
      <c r="L30" s="181"/>
    </row>
    <row r="31" spans="1:12">
      <c r="A31" s="175"/>
      <c r="B31" s="149" t="s">
        <v>100</v>
      </c>
      <c r="C31" s="194">
        <v>26.400794480451601</v>
      </c>
      <c r="D31" s="194">
        <v>31.346145465638209</v>
      </c>
      <c r="E31" s="194">
        <v>4.9590689718370085</v>
      </c>
      <c r="F31" s="195">
        <v>7.2916666666666687</v>
      </c>
      <c r="H31" s="185" t="s">
        <v>20</v>
      </c>
      <c r="I31" s="185" t="s">
        <v>70</v>
      </c>
      <c r="J31" s="185" t="s">
        <v>71</v>
      </c>
      <c r="K31" s="185" t="s">
        <v>72</v>
      </c>
      <c r="L31" s="185" t="s">
        <v>73</v>
      </c>
    </row>
    <row r="32" spans="1:12" ht="17" thickBot="1">
      <c r="A32" s="176"/>
      <c r="B32" s="150" t="s">
        <v>101</v>
      </c>
      <c r="C32" s="197">
        <v>12.861651762230403</v>
      </c>
      <c r="D32" s="197">
        <v>19.334068101397996</v>
      </c>
      <c r="E32" s="197">
        <v>4.4760833768424426</v>
      </c>
      <c r="F32" s="198">
        <v>5.7890201247021853</v>
      </c>
      <c r="H32" s="185" t="s">
        <v>65</v>
      </c>
      <c r="I32" s="187">
        <v>8.5079050804409277</v>
      </c>
      <c r="J32" s="187">
        <v>8.7265180330916561</v>
      </c>
      <c r="K32" s="187">
        <v>1.945017115873187</v>
      </c>
      <c r="L32" s="187">
        <v>3.0294376420856133</v>
      </c>
    </row>
    <row r="33" spans="1:12">
      <c r="A33" s="177" t="s">
        <v>16</v>
      </c>
      <c r="B33" s="148" t="s">
        <v>92</v>
      </c>
      <c r="C33" s="265">
        <v>32.208508735669035</v>
      </c>
      <c r="D33" s="265" t="s">
        <v>107</v>
      </c>
      <c r="E33" s="265">
        <v>35.595877881676572</v>
      </c>
      <c r="F33" s="266">
        <v>46.355932203389834</v>
      </c>
      <c r="H33" s="185" t="s">
        <v>21</v>
      </c>
      <c r="I33" s="187">
        <v>4.5657236183373096</v>
      </c>
      <c r="J33" s="187">
        <v>8.7750627059220694</v>
      </c>
      <c r="K33" s="187">
        <v>4.114167116535425</v>
      </c>
      <c r="L33" s="187">
        <v>7.4745581764998485</v>
      </c>
    </row>
    <row r="34" spans="1:12">
      <c r="A34" s="178" t="s">
        <v>254</v>
      </c>
      <c r="B34" s="149" t="s">
        <v>88</v>
      </c>
      <c r="C34" s="194">
        <v>32.445937505275417</v>
      </c>
      <c r="D34" s="194">
        <v>36.968621440671136</v>
      </c>
      <c r="E34" s="194">
        <v>40.385517550535319</v>
      </c>
      <c r="F34" s="195">
        <v>46.550881953867027</v>
      </c>
    </row>
    <row r="35" spans="1:12">
      <c r="A35" s="178"/>
      <c r="B35" s="149" t="s">
        <v>90</v>
      </c>
      <c r="C35" s="194">
        <v>30.633744308929582</v>
      </c>
      <c r="D35" s="194">
        <v>26.387045394212898</v>
      </c>
      <c r="E35" s="194">
        <v>37.980948671762164</v>
      </c>
      <c r="F35" s="195">
        <v>45.263890701823087</v>
      </c>
    </row>
    <row r="36" spans="1:12">
      <c r="A36" s="178"/>
      <c r="B36" s="149" t="s">
        <v>93</v>
      </c>
      <c r="C36" s="194" t="s">
        <v>107</v>
      </c>
      <c r="D36" s="194" t="s">
        <v>107</v>
      </c>
      <c r="E36" s="194">
        <v>40.511307767944935</v>
      </c>
      <c r="F36" s="195">
        <v>49.188915174045285</v>
      </c>
    </row>
    <row r="37" spans="1:12">
      <c r="A37" s="178"/>
      <c r="B37" s="149" t="s">
        <v>94</v>
      </c>
      <c r="C37" s="194">
        <v>39.229971032037696</v>
      </c>
      <c r="D37" s="194">
        <v>44.666406554818572</v>
      </c>
      <c r="E37" s="194">
        <v>45.943595904124479</v>
      </c>
      <c r="F37" s="195">
        <v>53.526732198513535</v>
      </c>
    </row>
    <row r="38" spans="1:12">
      <c r="A38" s="178"/>
      <c r="B38" s="149" t="s">
        <v>95</v>
      </c>
      <c r="C38" s="194">
        <v>26.973684210526322</v>
      </c>
      <c r="D38" s="194">
        <v>25.0936329588015</v>
      </c>
      <c r="E38" s="194" t="s">
        <v>107</v>
      </c>
      <c r="F38" s="195">
        <v>31.871009233313423</v>
      </c>
    </row>
    <row r="39" spans="1:12" ht="17" thickBot="1">
      <c r="A39" s="196"/>
      <c r="B39" s="150" t="s">
        <v>96</v>
      </c>
      <c r="C39" s="197">
        <v>26.817972173110928</v>
      </c>
      <c r="D39" s="197">
        <v>25.35575679172057</v>
      </c>
      <c r="E39" s="197">
        <v>34.556342948398047</v>
      </c>
      <c r="F39" s="198">
        <v>54.467122623727718</v>
      </c>
    </row>
    <row r="40" spans="1:12">
      <c r="B40" s="74" t="s">
        <v>173</v>
      </c>
      <c r="C40" s="199">
        <f>TTEST(C28:C32,C33:C39,2,3)</f>
        <v>2.9720448677208397E-2</v>
      </c>
      <c r="D40" s="74">
        <f t="shared" ref="D40:F40" si="6">TTEST(D28:D32,D33:D39,2,3)</f>
        <v>0.12246940198803204</v>
      </c>
      <c r="E40" s="199">
        <f t="shared" si="6"/>
        <v>1.5167378461105195E-7</v>
      </c>
      <c r="F40" s="199">
        <f t="shared" si="6"/>
        <v>4.8621825950456192E-7</v>
      </c>
    </row>
    <row r="41" spans="1:12">
      <c r="C41" s="74" t="s">
        <v>175</v>
      </c>
      <c r="E41" s="74" t="s">
        <v>209</v>
      </c>
      <c r="F41" s="74" t="s">
        <v>209</v>
      </c>
    </row>
    <row r="42" spans="1:12">
      <c r="D42" s="74" t="s">
        <v>256</v>
      </c>
    </row>
    <row r="43" spans="1:12" ht="17" thickBot="1">
      <c r="A43" s="165" t="s">
        <v>103</v>
      </c>
      <c r="B43" s="181"/>
      <c r="C43" s="181"/>
      <c r="D43" s="181"/>
      <c r="E43" s="181"/>
      <c r="F43" s="181"/>
      <c r="H43" s="8" t="s">
        <v>108</v>
      </c>
      <c r="I43" s="181"/>
      <c r="J43" s="181"/>
      <c r="K43" s="181"/>
      <c r="L43" s="181"/>
    </row>
    <row r="44" spans="1:12" ht="17" thickBot="1">
      <c r="A44" s="204"/>
      <c r="B44" s="205" t="s">
        <v>66</v>
      </c>
      <c r="C44" s="206" t="s">
        <v>23</v>
      </c>
      <c r="D44" s="206" t="s">
        <v>24</v>
      </c>
      <c r="E44" s="206" t="s">
        <v>25</v>
      </c>
      <c r="F44" s="207" t="s">
        <v>26</v>
      </c>
      <c r="H44" s="185" t="s">
        <v>68</v>
      </c>
      <c r="I44" s="185" t="s">
        <v>70</v>
      </c>
      <c r="J44" s="185" t="s">
        <v>71</v>
      </c>
      <c r="K44" s="185" t="s">
        <v>72</v>
      </c>
      <c r="L44" s="185" t="s">
        <v>73</v>
      </c>
    </row>
    <row r="45" spans="1:12">
      <c r="A45" s="168" t="s">
        <v>14</v>
      </c>
      <c r="B45" s="148" t="s">
        <v>85</v>
      </c>
      <c r="C45" s="39">
        <v>32</v>
      </c>
      <c r="D45" s="39">
        <v>35</v>
      </c>
      <c r="E45" s="39">
        <v>28</v>
      </c>
      <c r="F45" s="186">
        <v>39</v>
      </c>
      <c r="H45" s="185" t="s">
        <v>65</v>
      </c>
      <c r="I45" s="187">
        <v>23</v>
      </c>
      <c r="J45" s="187">
        <v>22.444444444444443</v>
      </c>
      <c r="K45" s="187">
        <v>13.777777777777779</v>
      </c>
      <c r="L45" s="187">
        <v>20.333333333333332</v>
      </c>
    </row>
    <row r="46" spans="1:12">
      <c r="A46" s="169" t="s">
        <v>250</v>
      </c>
      <c r="B46" s="149" t="s">
        <v>104</v>
      </c>
      <c r="C46" s="44">
        <v>30</v>
      </c>
      <c r="D46" s="44">
        <v>30</v>
      </c>
      <c r="E46" s="44">
        <v>19</v>
      </c>
      <c r="F46" s="188">
        <v>30</v>
      </c>
      <c r="H46" s="185" t="s">
        <v>21</v>
      </c>
      <c r="I46" s="187">
        <v>39.125</v>
      </c>
      <c r="J46" s="187">
        <v>38.875</v>
      </c>
      <c r="K46" s="187">
        <v>39.125</v>
      </c>
      <c r="L46" s="187">
        <v>43.25</v>
      </c>
    </row>
    <row r="47" spans="1:12">
      <c r="A47" s="169"/>
      <c r="B47" s="149" t="s">
        <v>97</v>
      </c>
      <c r="C47" s="44">
        <v>29</v>
      </c>
      <c r="D47" s="44">
        <v>28</v>
      </c>
      <c r="E47" s="44">
        <v>14</v>
      </c>
      <c r="F47" s="188">
        <v>23</v>
      </c>
      <c r="H47" s="181"/>
      <c r="I47" s="181"/>
      <c r="J47" s="181"/>
      <c r="K47" s="181"/>
      <c r="L47" s="181"/>
    </row>
    <row r="48" spans="1:12">
      <c r="A48" s="169"/>
      <c r="B48" s="149" t="s">
        <v>98</v>
      </c>
      <c r="C48" s="44">
        <v>6</v>
      </c>
      <c r="D48" s="44">
        <v>5</v>
      </c>
      <c r="E48" s="44">
        <v>1</v>
      </c>
      <c r="F48" s="188">
        <v>1</v>
      </c>
      <c r="H48" s="185" t="s">
        <v>20</v>
      </c>
      <c r="I48" s="185" t="s">
        <v>70</v>
      </c>
      <c r="J48" s="185" t="s">
        <v>71</v>
      </c>
      <c r="K48" s="185" t="s">
        <v>72</v>
      </c>
      <c r="L48" s="185" t="s">
        <v>73</v>
      </c>
    </row>
    <row r="49" spans="1:12">
      <c r="A49" s="169"/>
      <c r="B49" s="149" t="s">
        <v>99</v>
      </c>
      <c r="C49" s="44">
        <v>30</v>
      </c>
      <c r="D49" s="44">
        <v>28</v>
      </c>
      <c r="E49" s="44">
        <v>22</v>
      </c>
      <c r="F49" s="188">
        <v>31</v>
      </c>
      <c r="H49" s="185" t="s">
        <v>65</v>
      </c>
      <c r="I49" s="187">
        <v>8.9582364335844584</v>
      </c>
      <c r="J49" s="187">
        <v>9.6838926975559687</v>
      </c>
      <c r="K49" s="187">
        <v>9.5887665757616851</v>
      </c>
      <c r="L49" s="187">
        <v>12.82575533838066</v>
      </c>
    </row>
    <row r="50" spans="1:12">
      <c r="A50" s="169"/>
      <c r="B50" s="149" t="s">
        <v>105</v>
      </c>
      <c r="C50" s="44">
        <v>21</v>
      </c>
      <c r="D50" s="44">
        <v>21</v>
      </c>
      <c r="E50" s="44">
        <v>22</v>
      </c>
      <c r="F50" s="188">
        <v>26</v>
      </c>
      <c r="H50" s="185" t="s">
        <v>21</v>
      </c>
      <c r="I50" s="187">
        <v>1.6420805617960927</v>
      </c>
      <c r="J50" s="187">
        <v>1.9594095320493148</v>
      </c>
      <c r="K50" s="187">
        <v>2.5319388392523003</v>
      </c>
      <c r="L50" s="187">
        <v>1.6690459207925603</v>
      </c>
    </row>
    <row r="51" spans="1:12">
      <c r="A51" s="169"/>
      <c r="B51" s="149" t="s">
        <v>100</v>
      </c>
      <c r="C51" s="44">
        <v>12</v>
      </c>
      <c r="D51" s="44">
        <v>10</v>
      </c>
      <c r="E51" s="44">
        <v>2</v>
      </c>
      <c r="F51" s="188">
        <v>4</v>
      </c>
    </row>
    <row r="52" spans="1:12">
      <c r="A52" s="169"/>
      <c r="B52" s="149" t="s">
        <v>101</v>
      </c>
      <c r="C52" s="44">
        <v>26</v>
      </c>
      <c r="D52" s="44">
        <v>25</v>
      </c>
      <c r="E52" s="44">
        <v>9</v>
      </c>
      <c r="F52" s="188">
        <v>17</v>
      </c>
    </row>
    <row r="53" spans="1:12" ht="17" thickBot="1">
      <c r="A53" s="170"/>
      <c r="B53" s="150" t="s">
        <v>106</v>
      </c>
      <c r="C53" s="51">
        <v>21</v>
      </c>
      <c r="D53" s="51">
        <v>20</v>
      </c>
      <c r="E53" s="51">
        <v>7</v>
      </c>
      <c r="F53" s="200">
        <v>12</v>
      </c>
    </row>
    <row r="54" spans="1:12">
      <c r="A54" s="171" t="s">
        <v>16</v>
      </c>
      <c r="B54" s="154" t="s">
        <v>85</v>
      </c>
      <c r="C54" s="44">
        <v>38</v>
      </c>
      <c r="D54" s="39">
        <v>39</v>
      </c>
      <c r="E54" s="44">
        <v>42</v>
      </c>
      <c r="F54" s="186">
        <v>45</v>
      </c>
    </row>
    <row r="55" spans="1:12">
      <c r="A55" s="172" t="s">
        <v>251</v>
      </c>
      <c r="B55" s="155" t="s">
        <v>104</v>
      </c>
      <c r="C55" s="44">
        <v>38</v>
      </c>
      <c r="D55" s="44">
        <v>38</v>
      </c>
      <c r="E55" s="44">
        <v>38</v>
      </c>
      <c r="F55" s="188">
        <v>44</v>
      </c>
    </row>
    <row r="56" spans="1:12">
      <c r="A56" s="173"/>
      <c r="B56" s="155" t="s">
        <v>97</v>
      </c>
      <c r="C56" s="44">
        <v>39</v>
      </c>
      <c r="D56" s="44">
        <v>40</v>
      </c>
      <c r="E56" s="44">
        <v>40</v>
      </c>
      <c r="F56" s="188">
        <v>41</v>
      </c>
    </row>
    <row r="57" spans="1:12">
      <c r="A57" s="173"/>
      <c r="B57" s="155" t="s">
        <v>98</v>
      </c>
      <c r="C57" s="44">
        <v>42</v>
      </c>
      <c r="D57" s="44">
        <v>41</v>
      </c>
      <c r="E57" s="44">
        <v>42</v>
      </c>
      <c r="F57" s="188">
        <v>42</v>
      </c>
    </row>
    <row r="58" spans="1:12">
      <c r="A58" s="173"/>
      <c r="B58" s="155" t="s">
        <v>99</v>
      </c>
      <c r="C58" s="44">
        <v>39</v>
      </c>
      <c r="D58" s="44">
        <v>37</v>
      </c>
      <c r="E58" s="44">
        <v>38</v>
      </c>
      <c r="F58" s="188">
        <v>46</v>
      </c>
    </row>
    <row r="59" spans="1:12">
      <c r="A59" s="173"/>
      <c r="B59" s="155" t="s">
        <v>105</v>
      </c>
      <c r="C59" s="44">
        <v>41</v>
      </c>
      <c r="D59" s="44">
        <v>42</v>
      </c>
      <c r="E59" s="44">
        <v>35</v>
      </c>
      <c r="F59" s="188">
        <v>43</v>
      </c>
    </row>
    <row r="60" spans="1:12">
      <c r="A60" s="173"/>
      <c r="B60" s="149" t="s">
        <v>100</v>
      </c>
      <c r="C60" s="44">
        <v>37</v>
      </c>
      <c r="D60" s="44">
        <v>37</v>
      </c>
      <c r="E60" s="44">
        <v>37</v>
      </c>
      <c r="F60" s="188">
        <v>42</v>
      </c>
    </row>
    <row r="61" spans="1:12" ht="17" thickBot="1">
      <c r="A61" s="208"/>
      <c r="B61" s="437" t="s">
        <v>101</v>
      </c>
      <c r="C61" s="51">
        <v>39</v>
      </c>
      <c r="D61" s="51">
        <v>37</v>
      </c>
      <c r="E61" s="51">
        <v>41</v>
      </c>
      <c r="F61" s="200">
        <v>43</v>
      </c>
    </row>
    <row r="62" spans="1:12">
      <c r="B62" s="74" t="s">
        <v>173</v>
      </c>
      <c r="C62" s="199">
        <f>TTEST(C45:C53,C54:C61,2,3)</f>
        <v>5.7305324062026093E-4</v>
      </c>
      <c r="D62" s="199">
        <f t="shared" ref="D62:F62" si="7">TTEST(D45:D53,D54:D61,2,3)</f>
        <v>8.3481502113523119E-4</v>
      </c>
      <c r="E62" s="199">
        <f t="shared" si="7"/>
        <v>2.7664958559603235E-5</v>
      </c>
      <c r="F62" s="199">
        <f t="shared" si="7"/>
        <v>6.3642957381650851E-4</v>
      </c>
    </row>
    <row r="63" spans="1:12">
      <c r="C63" s="74" t="s">
        <v>176</v>
      </c>
      <c r="D63" s="74" t="s">
        <v>176</v>
      </c>
      <c r="E63" s="74" t="s">
        <v>209</v>
      </c>
      <c r="F63" s="74" t="s">
        <v>176</v>
      </c>
    </row>
    <row r="65" spans="1:12" ht="17" thickBot="1">
      <c r="A65" s="165" t="s">
        <v>109</v>
      </c>
      <c r="H65" s="165" t="s">
        <v>109</v>
      </c>
    </row>
    <row r="66" spans="1:12" ht="17" thickBot="1">
      <c r="A66" s="209"/>
      <c r="B66" s="10" t="s">
        <v>66</v>
      </c>
      <c r="C66" s="11" t="s">
        <v>23</v>
      </c>
      <c r="D66" s="11" t="s">
        <v>24</v>
      </c>
      <c r="E66" s="11" t="s">
        <v>25</v>
      </c>
      <c r="F66" s="12" t="s">
        <v>26</v>
      </c>
      <c r="H66" s="166" t="s">
        <v>69</v>
      </c>
      <c r="I66" s="166" t="s">
        <v>70</v>
      </c>
      <c r="J66" s="166" t="s">
        <v>71</v>
      </c>
      <c r="K66" s="166" t="s">
        <v>72</v>
      </c>
      <c r="L66" s="166" t="s">
        <v>73</v>
      </c>
    </row>
    <row r="67" spans="1:12">
      <c r="A67" s="13" t="s">
        <v>89</v>
      </c>
      <c r="B67" s="39" t="s">
        <v>30</v>
      </c>
      <c r="C67" s="156">
        <v>42.831281679942066</v>
      </c>
      <c r="D67" s="157">
        <v>39.723693299562527</v>
      </c>
      <c r="E67" s="156">
        <v>24.282223196942162</v>
      </c>
      <c r="F67" s="158">
        <v>27.071506692359776</v>
      </c>
      <c r="H67" s="185" t="s">
        <v>65</v>
      </c>
      <c r="I67" s="167">
        <v>32.497699840136377</v>
      </c>
      <c r="J67" s="167">
        <v>30.926401521389764</v>
      </c>
      <c r="K67" s="167">
        <v>19.416456167673704</v>
      </c>
      <c r="L67" s="167">
        <v>21.474996651863929</v>
      </c>
    </row>
    <row r="68" spans="1:12">
      <c r="A68" s="19" t="s">
        <v>252</v>
      </c>
      <c r="B68" s="44" t="s">
        <v>31</v>
      </c>
      <c r="C68" s="159">
        <v>24.119223478658732</v>
      </c>
      <c r="D68" s="160">
        <v>25.599628317556189</v>
      </c>
      <c r="E68" s="159">
        <v>22.747823739793507</v>
      </c>
      <c r="F68" s="161">
        <v>19.593067068575738</v>
      </c>
      <c r="H68" s="185" t="s">
        <v>21</v>
      </c>
      <c r="I68" s="167">
        <v>35.940397741365167</v>
      </c>
      <c r="J68" s="167">
        <v>35.820940260739206</v>
      </c>
      <c r="K68" s="167">
        <v>38.808428723064523</v>
      </c>
      <c r="L68" s="167">
        <v>43.84234737647126</v>
      </c>
    </row>
    <row r="69" spans="1:12">
      <c r="A69" s="19"/>
      <c r="B69" s="44" t="s">
        <v>32</v>
      </c>
      <c r="C69" s="159">
        <v>32.020894431420089</v>
      </c>
      <c r="D69" s="160">
        <v>31.727624145108535</v>
      </c>
      <c r="E69" s="159">
        <v>28.23858871025061</v>
      </c>
      <c r="F69" s="161">
        <v>31.004258996358253</v>
      </c>
      <c r="H69" s="165"/>
      <c r="I69" s="165"/>
      <c r="J69" s="165"/>
      <c r="K69" s="165"/>
      <c r="L69" s="165"/>
    </row>
    <row r="70" spans="1:12">
      <c r="A70" s="19"/>
      <c r="B70" s="44" t="s">
        <v>33</v>
      </c>
      <c r="C70" s="159">
        <v>37.918559311814128</v>
      </c>
      <c r="D70" s="160">
        <v>36.565581395348836</v>
      </c>
      <c r="E70" s="159">
        <v>27.323833180807945</v>
      </c>
      <c r="F70" s="161">
        <v>31.680224858787604</v>
      </c>
      <c r="H70" s="166" t="s">
        <v>20</v>
      </c>
      <c r="I70" s="166" t="s">
        <v>70</v>
      </c>
      <c r="J70" s="166" t="s">
        <v>71</v>
      </c>
      <c r="K70" s="166" t="s">
        <v>72</v>
      </c>
      <c r="L70" s="166" t="s">
        <v>73</v>
      </c>
    </row>
    <row r="71" spans="1:12">
      <c r="A71" s="19"/>
      <c r="B71" s="44" t="s">
        <v>34</v>
      </c>
      <c r="C71" s="159">
        <v>32.433027522935774</v>
      </c>
      <c r="D71" s="160">
        <v>28.460301309613683</v>
      </c>
      <c r="E71" s="159">
        <v>7.5222944988246416</v>
      </c>
      <c r="F71" s="161">
        <v>6.977490928940691</v>
      </c>
      <c r="H71" s="185" t="s">
        <v>65</v>
      </c>
      <c r="I71" s="167">
        <v>5.236357927038962</v>
      </c>
      <c r="J71" s="167">
        <v>5.0932781570583003</v>
      </c>
      <c r="K71" s="167">
        <v>10.20196540797034</v>
      </c>
      <c r="L71" s="167">
        <v>11.245460062252119</v>
      </c>
    </row>
    <row r="72" spans="1:12">
      <c r="A72" s="19"/>
      <c r="B72" s="44" t="s">
        <v>35</v>
      </c>
      <c r="C72" s="159">
        <v>35.204649437368616</v>
      </c>
      <c r="D72" s="160">
        <v>36.235242193534155</v>
      </c>
      <c r="E72" s="159">
        <v>11.089607672932706</v>
      </c>
      <c r="F72" s="161">
        <v>11.013932675683922</v>
      </c>
      <c r="H72" s="185" t="s">
        <v>21</v>
      </c>
      <c r="I72" s="167">
        <v>2.3949224349171994</v>
      </c>
      <c r="J72" s="167">
        <v>3.0984430265295382</v>
      </c>
      <c r="K72" s="167">
        <v>1.4179889784595481</v>
      </c>
      <c r="L72" s="167">
        <v>1.2223108225106623</v>
      </c>
    </row>
    <row r="73" spans="1:12">
      <c r="A73" s="19"/>
      <c r="B73" s="44" t="s">
        <v>36</v>
      </c>
      <c r="C73" s="159">
        <v>30.775561995233115</v>
      </c>
      <c r="D73" s="160">
        <v>26.72219561090709</v>
      </c>
      <c r="E73" s="159">
        <v>12.037750133796289</v>
      </c>
      <c r="F73" s="161">
        <v>13.38523890784983</v>
      </c>
    </row>
    <row r="74" spans="1:12" ht="17" thickBot="1">
      <c r="A74" s="19"/>
      <c r="B74" s="51" t="s">
        <v>37</v>
      </c>
      <c r="C74" s="162">
        <v>37.161959585057261</v>
      </c>
      <c r="D74" s="163">
        <v>35.443506963741392</v>
      </c>
      <c r="E74" s="162">
        <v>41.587141294285956</v>
      </c>
      <c r="F74" s="164">
        <v>44.845089487140925</v>
      </c>
    </row>
    <row r="75" spans="1:12">
      <c r="A75" s="19"/>
      <c r="B75" s="39" t="s">
        <v>38</v>
      </c>
      <c r="C75" s="156">
        <v>30.759710586443262</v>
      </c>
      <c r="D75" s="157">
        <v>32.098214285714292</v>
      </c>
      <c r="E75" s="156">
        <v>11.791453231352186</v>
      </c>
      <c r="F75" s="158">
        <v>18.837020910333653</v>
      </c>
    </row>
    <row r="76" spans="1:12">
      <c r="A76" s="19"/>
      <c r="B76" s="44" t="s">
        <v>39</v>
      </c>
      <c r="C76" s="159">
        <v>25.804638088545328</v>
      </c>
      <c r="D76" s="160">
        <v>26.068542498296171</v>
      </c>
      <c r="E76" s="159">
        <v>13.719068413391557</v>
      </c>
      <c r="F76" s="161">
        <v>14.884721422728514</v>
      </c>
    </row>
    <row r="77" spans="1:12">
      <c r="A77" s="19"/>
      <c r="B77" s="44" t="s">
        <v>40</v>
      </c>
      <c r="C77" s="159">
        <v>28.609039052215884</v>
      </c>
      <c r="D77" s="160">
        <v>27.943941910422353</v>
      </c>
      <c r="E77" s="159">
        <v>23.515328648715876</v>
      </c>
      <c r="F77" s="161">
        <v>28.404868237139059</v>
      </c>
    </row>
    <row r="78" spans="1:12" ht="17" thickBot="1">
      <c r="A78" s="30"/>
      <c r="B78" s="51" t="s">
        <v>41</v>
      </c>
      <c r="C78" s="162">
        <v>32.333852912002264</v>
      </c>
      <c r="D78" s="163">
        <v>24.528346326871894</v>
      </c>
      <c r="E78" s="162">
        <v>9.1423612909910386</v>
      </c>
      <c r="F78" s="164">
        <v>10.00253963646918</v>
      </c>
    </row>
    <row r="79" spans="1:12">
      <c r="A79" s="38" t="s">
        <v>16</v>
      </c>
      <c r="B79" s="39" t="s">
        <v>55</v>
      </c>
      <c r="C79" s="156">
        <v>37.754682376479735</v>
      </c>
      <c r="D79" s="157">
        <v>38.942225998300763</v>
      </c>
      <c r="E79" s="156">
        <v>40.084875932289272</v>
      </c>
      <c r="F79" s="158">
        <v>44.844823995001043</v>
      </c>
    </row>
    <row r="80" spans="1:12">
      <c r="A80" s="43" t="s">
        <v>253</v>
      </c>
      <c r="B80" s="44" t="s">
        <v>56</v>
      </c>
      <c r="C80" s="159">
        <v>36.688730336112783</v>
      </c>
      <c r="D80" s="160">
        <v>37.30464000707385</v>
      </c>
      <c r="E80" s="159">
        <v>38.616499680238746</v>
      </c>
      <c r="F80" s="161">
        <v>44.986932763126624</v>
      </c>
    </row>
    <row r="81" spans="1:6">
      <c r="A81" s="43"/>
      <c r="B81" s="44" t="s">
        <v>57</v>
      </c>
      <c r="C81" s="159">
        <v>39.077168919368802</v>
      </c>
      <c r="D81" s="160">
        <v>40.738700273167595</v>
      </c>
      <c r="E81" s="159">
        <v>38.688837253032119</v>
      </c>
      <c r="F81" s="161">
        <v>44.816553460439017</v>
      </c>
    </row>
    <row r="82" spans="1:6">
      <c r="A82" s="43"/>
      <c r="B82" s="44" t="s">
        <v>58</v>
      </c>
      <c r="C82" s="159">
        <v>38.307103558176593</v>
      </c>
      <c r="D82" s="160">
        <v>38.802707207986806</v>
      </c>
      <c r="E82" s="159">
        <v>38.018358280575207</v>
      </c>
      <c r="F82" s="161">
        <v>43.410983569660146</v>
      </c>
    </row>
    <row r="83" spans="1:6">
      <c r="A83" s="43"/>
      <c r="B83" s="44" t="s">
        <v>59</v>
      </c>
      <c r="C83" s="159">
        <v>34.23329820551259</v>
      </c>
      <c r="D83" s="160">
        <v>34.093908007053031</v>
      </c>
      <c r="E83" s="159">
        <v>39.213374210622845</v>
      </c>
      <c r="F83" s="161">
        <v>45.477322369266346</v>
      </c>
    </row>
    <row r="84" spans="1:6">
      <c r="A84" s="43"/>
      <c r="B84" s="44" t="s">
        <v>60</v>
      </c>
      <c r="C84" s="159">
        <v>34.960558377730969</v>
      </c>
      <c r="D84" s="160">
        <v>32.889927134522743</v>
      </c>
      <c r="E84" s="159">
        <v>39.033750638337381</v>
      </c>
      <c r="F84" s="161">
        <v>41.542494850325028</v>
      </c>
    </row>
    <row r="85" spans="1:6">
      <c r="A85" s="43"/>
      <c r="B85" s="44" t="s">
        <v>61</v>
      </c>
      <c r="C85" s="159">
        <v>33.695943037311963</v>
      </c>
      <c r="D85" s="160">
        <v>33.673135492964839</v>
      </c>
      <c r="E85" s="159">
        <v>40.493923340604546</v>
      </c>
      <c r="F85" s="161">
        <v>43.693107932379718</v>
      </c>
    </row>
    <row r="86" spans="1:6">
      <c r="A86" s="43"/>
      <c r="B86" s="44" t="s">
        <v>62</v>
      </c>
      <c r="C86" s="159">
        <v>33.651713635153911</v>
      </c>
      <c r="D86" s="160">
        <v>33.404046080359656</v>
      </c>
      <c r="E86" s="159">
        <v>35.336665100451356</v>
      </c>
      <c r="F86" s="161">
        <v>42.473405677019301</v>
      </c>
    </row>
    <row r="87" spans="1:6">
      <c r="A87" s="43"/>
      <c r="B87" s="44" t="s">
        <v>63</v>
      </c>
      <c r="C87" s="159">
        <v>32.532358233211447</v>
      </c>
      <c r="D87" s="160">
        <v>31.537033945737875</v>
      </c>
      <c r="E87" s="159">
        <v>39.616380004210164</v>
      </c>
      <c r="F87" s="161">
        <v>43.656086781840095</v>
      </c>
    </row>
    <row r="88" spans="1:6" ht="17" thickBot="1">
      <c r="A88" s="49"/>
      <c r="B88" s="51" t="s">
        <v>64</v>
      </c>
      <c r="C88" s="162">
        <v>38.502420734592846</v>
      </c>
      <c r="D88" s="163">
        <v>36.823078460224899</v>
      </c>
      <c r="E88" s="162">
        <v>38.981622790283609</v>
      </c>
      <c r="F88" s="164">
        <v>43.521762365655249</v>
      </c>
    </row>
    <row r="89" spans="1:6">
      <c r="B89" s="74" t="s">
        <v>173</v>
      </c>
      <c r="C89" s="399">
        <f>TTEST(C67:C78,C79:C88,2,3)</f>
        <v>5.864658542094154E-2</v>
      </c>
      <c r="D89" s="199">
        <f t="shared" ref="D89:F89" si="8">TTEST(D67:D78,D79:D88,2,3)</f>
        <v>1.2403437840986659E-2</v>
      </c>
      <c r="E89" s="199">
        <f t="shared" si="8"/>
        <v>3.5316796921654771E-5</v>
      </c>
      <c r="F89" s="199">
        <f t="shared" si="8"/>
        <v>2.4255402704999515E-5</v>
      </c>
    </row>
    <row r="90" spans="1:6">
      <c r="D90" s="74" t="s">
        <v>175</v>
      </c>
      <c r="E90" s="74" t="s">
        <v>209</v>
      </c>
      <c r="F90" s="74" t="s">
        <v>209</v>
      </c>
    </row>
    <row r="92" spans="1:6">
      <c r="A92" s="7" t="s">
        <v>212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C34BB-72B6-054A-AAF9-EA81D20EDF9E}">
  <dimension ref="A1:T56"/>
  <sheetViews>
    <sheetView topLeftCell="A19" workbookViewId="0">
      <selection activeCell="G53" sqref="G53"/>
    </sheetView>
  </sheetViews>
  <sheetFormatPr baseColWidth="10" defaultRowHeight="16"/>
  <cols>
    <col min="1" max="1" width="5.28515625" style="1" customWidth="1"/>
    <col min="2" max="5" width="10.7109375" style="1"/>
    <col min="6" max="6" width="10.7109375" style="211"/>
    <col min="7" max="7" width="10.7109375" style="7"/>
    <col min="8" max="8" width="5.28515625" style="1" customWidth="1"/>
    <col min="9" max="12" width="10.7109375" style="1"/>
    <col min="13" max="13" width="10.7109375" style="211"/>
    <col min="14" max="14" width="10.7109375" style="7"/>
    <col min="15" max="15" width="5.28515625" style="1" customWidth="1"/>
    <col min="16" max="19" width="10.7109375" style="1"/>
    <col min="20" max="20" width="10.7109375" style="211"/>
    <col min="21" max="16384" width="10.7109375" style="7"/>
  </cols>
  <sheetData>
    <row r="1" spans="1:20">
      <c r="A1" s="2" t="s">
        <v>121</v>
      </c>
      <c r="C1" s="2"/>
      <c r="D1" s="2"/>
    </row>
    <row r="3" spans="1:20">
      <c r="A3" s="2" t="s">
        <v>114</v>
      </c>
      <c r="H3" s="2" t="s">
        <v>115</v>
      </c>
      <c r="O3" s="2" t="s">
        <v>84</v>
      </c>
    </row>
    <row r="4" spans="1:20" ht="34">
      <c r="A4" s="212"/>
      <c r="B4" s="212" t="s">
        <v>116</v>
      </c>
      <c r="C4" s="212" t="s">
        <v>117</v>
      </c>
      <c r="D4" s="212" t="s">
        <v>118</v>
      </c>
      <c r="E4" s="212" t="s">
        <v>119</v>
      </c>
      <c r="F4" s="213" t="s">
        <v>120</v>
      </c>
      <c r="H4" s="212"/>
      <c r="I4" s="212" t="s">
        <v>116</v>
      </c>
      <c r="J4" s="212" t="s">
        <v>117</v>
      </c>
      <c r="K4" s="212" t="s">
        <v>118</v>
      </c>
      <c r="L4" s="212" t="s">
        <v>119</v>
      </c>
      <c r="M4" s="213" t="s">
        <v>120</v>
      </c>
      <c r="O4" s="212"/>
      <c r="P4" s="212" t="s">
        <v>116</v>
      </c>
      <c r="Q4" s="212" t="s">
        <v>117</v>
      </c>
      <c r="R4" s="212" t="s">
        <v>118</v>
      </c>
      <c r="S4" s="212" t="s">
        <v>119</v>
      </c>
      <c r="T4" s="213" t="s">
        <v>120</v>
      </c>
    </row>
    <row r="5" spans="1:20">
      <c r="A5" s="214">
        <v>1</v>
      </c>
      <c r="B5" s="215">
        <v>300681</v>
      </c>
      <c r="C5" s="215">
        <v>300681</v>
      </c>
      <c r="D5" s="215">
        <v>299143</v>
      </c>
      <c r="E5" s="215">
        <v>2001</v>
      </c>
      <c r="F5" s="216">
        <v>6.6891085534343106E-3</v>
      </c>
      <c r="H5" s="214">
        <v>1</v>
      </c>
      <c r="I5" s="215">
        <v>288191</v>
      </c>
      <c r="J5" s="215">
        <v>288191</v>
      </c>
      <c r="K5" s="215">
        <v>286580</v>
      </c>
      <c r="L5" s="215">
        <v>471</v>
      </c>
      <c r="M5" s="216">
        <v>1.6435201339939983E-3</v>
      </c>
      <c r="O5" s="214">
        <v>1</v>
      </c>
      <c r="P5" s="215">
        <v>254837</v>
      </c>
      <c r="Q5" s="215">
        <v>254837</v>
      </c>
      <c r="R5" s="215">
        <v>253636</v>
      </c>
      <c r="S5" s="215">
        <v>70124</v>
      </c>
      <c r="T5" s="216">
        <v>0.27647494835118042</v>
      </c>
    </row>
    <row r="6" spans="1:20">
      <c r="A6" s="214">
        <v>2</v>
      </c>
      <c r="B6" s="215">
        <v>302914</v>
      </c>
      <c r="C6" s="215">
        <v>302914</v>
      </c>
      <c r="D6" s="215">
        <v>301906</v>
      </c>
      <c r="E6" s="215">
        <v>3298</v>
      </c>
      <c r="F6" s="216">
        <v>1.092392996495598E-2</v>
      </c>
      <c r="H6" s="214">
        <v>2</v>
      </c>
      <c r="I6" s="215">
        <v>290245</v>
      </c>
      <c r="J6" s="215">
        <v>290245</v>
      </c>
      <c r="K6" s="215">
        <v>289293</v>
      </c>
      <c r="L6" s="215">
        <v>835</v>
      </c>
      <c r="M6" s="216">
        <v>2.8863470599012073E-3</v>
      </c>
      <c r="O6" s="214">
        <v>2</v>
      </c>
      <c r="P6" s="215">
        <v>256919</v>
      </c>
      <c r="Q6" s="215">
        <v>256919</v>
      </c>
      <c r="R6" s="215">
        <v>255453</v>
      </c>
      <c r="S6" s="215">
        <v>89308</v>
      </c>
      <c r="T6" s="216">
        <v>0.34960638551905832</v>
      </c>
    </row>
    <row r="7" spans="1:20">
      <c r="A7" s="214">
        <v>3</v>
      </c>
      <c r="B7" s="215">
        <v>303160</v>
      </c>
      <c r="C7" s="215">
        <v>303160</v>
      </c>
      <c r="D7" s="215">
        <v>301633</v>
      </c>
      <c r="E7" s="215">
        <v>5357</v>
      </c>
      <c r="F7" s="216">
        <v>1.775999310420279E-2</v>
      </c>
      <c r="H7" s="214">
        <v>3</v>
      </c>
      <c r="I7" s="215">
        <v>290513</v>
      </c>
      <c r="J7" s="215">
        <v>290513</v>
      </c>
      <c r="K7" s="215">
        <v>289215</v>
      </c>
      <c r="L7" s="215">
        <v>565</v>
      </c>
      <c r="M7" s="216">
        <v>1.9535639576093908E-3</v>
      </c>
      <c r="O7" s="214">
        <v>3</v>
      </c>
      <c r="P7" s="215">
        <v>257186</v>
      </c>
      <c r="Q7" s="215">
        <v>257186</v>
      </c>
      <c r="R7" s="215">
        <v>255644</v>
      </c>
      <c r="S7" s="215">
        <v>74249</v>
      </c>
      <c r="T7" s="216">
        <v>0.29043904805119619</v>
      </c>
    </row>
    <row r="8" spans="1:20">
      <c r="A8" s="217">
        <v>4</v>
      </c>
      <c r="B8" s="215">
        <v>304689</v>
      </c>
      <c r="C8" s="215">
        <v>304689</v>
      </c>
      <c r="D8" s="215">
        <v>303102</v>
      </c>
      <c r="E8" s="215">
        <v>5614</v>
      </c>
      <c r="F8" s="216">
        <v>1.8521817737923208E-2</v>
      </c>
      <c r="H8" s="217">
        <v>4</v>
      </c>
      <c r="I8" s="215">
        <v>291908</v>
      </c>
      <c r="J8" s="215">
        <v>291908</v>
      </c>
      <c r="K8" s="215">
        <v>290655</v>
      </c>
      <c r="L8" s="215">
        <v>7460</v>
      </c>
      <c r="M8" s="216">
        <v>2.5666167793432077E-2</v>
      </c>
      <c r="O8" s="217">
        <v>4</v>
      </c>
      <c r="P8" s="215">
        <v>258618</v>
      </c>
      <c r="Q8" s="215">
        <v>258618</v>
      </c>
      <c r="R8" s="215">
        <v>257387</v>
      </c>
      <c r="S8" s="215">
        <v>83760</v>
      </c>
      <c r="T8" s="216">
        <v>0.32542436098171235</v>
      </c>
    </row>
    <row r="9" spans="1:20">
      <c r="A9" s="217">
        <v>5</v>
      </c>
      <c r="B9" s="215">
        <v>305020</v>
      </c>
      <c r="C9" s="215">
        <v>305020</v>
      </c>
      <c r="D9" s="215">
        <v>303814</v>
      </c>
      <c r="E9" s="215">
        <v>7755</v>
      </c>
      <c r="F9" s="216">
        <v>2.5525485988137479E-2</v>
      </c>
      <c r="H9" s="217">
        <v>5</v>
      </c>
      <c r="I9" s="215">
        <v>292244</v>
      </c>
      <c r="J9" s="215">
        <v>292244</v>
      </c>
      <c r="K9" s="215">
        <v>291063</v>
      </c>
      <c r="L9" s="215">
        <v>570</v>
      </c>
      <c r="M9" s="216">
        <v>1.958338916317086E-3</v>
      </c>
      <c r="O9" s="217">
        <v>5</v>
      </c>
      <c r="P9" s="215">
        <v>258914</v>
      </c>
      <c r="Q9" s="215">
        <v>258914</v>
      </c>
      <c r="R9" s="215">
        <v>257668</v>
      </c>
      <c r="S9" s="215">
        <v>69278</v>
      </c>
      <c r="T9" s="216">
        <v>0.26886536162814162</v>
      </c>
    </row>
    <row r="10" spans="1:20">
      <c r="A10" s="214">
        <v>6</v>
      </c>
      <c r="B10" s="215">
        <v>309199</v>
      </c>
      <c r="C10" s="215">
        <v>309199</v>
      </c>
      <c r="D10" s="215">
        <v>308215</v>
      </c>
      <c r="E10" s="215">
        <v>9019</v>
      </c>
      <c r="F10" s="216">
        <v>2.9262041107668349E-2</v>
      </c>
      <c r="H10" s="214">
        <v>6</v>
      </c>
      <c r="I10" s="215">
        <v>295982</v>
      </c>
      <c r="J10" s="215">
        <v>295982</v>
      </c>
      <c r="K10" s="215">
        <v>295044</v>
      </c>
      <c r="L10" s="215">
        <v>435</v>
      </c>
      <c r="M10" s="216">
        <v>1.4743563671859113E-3</v>
      </c>
      <c r="O10" s="214">
        <v>6</v>
      </c>
      <c r="P10" s="215">
        <v>262660</v>
      </c>
      <c r="Q10" s="215">
        <v>262660</v>
      </c>
      <c r="R10" s="215">
        <v>261435</v>
      </c>
      <c r="S10" s="215">
        <v>60531</v>
      </c>
      <c r="T10" s="216">
        <v>0.23153365081186528</v>
      </c>
    </row>
    <row r="11" spans="1:20">
      <c r="A11" s="214">
        <v>7</v>
      </c>
      <c r="B11" s="215">
        <v>311063</v>
      </c>
      <c r="C11" s="215">
        <v>311063</v>
      </c>
      <c r="D11" s="215">
        <v>310202</v>
      </c>
      <c r="E11" s="215">
        <v>12465</v>
      </c>
      <c r="F11" s="216">
        <v>4.0183493336600019E-2</v>
      </c>
      <c r="H11" s="214">
        <v>7</v>
      </c>
      <c r="I11" s="215">
        <v>297804</v>
      </c>
      <c r="J11" s="215">
        <v>297804</v>
      </c>
      <c r="K11" s="215">
        <v>296804</v>
      </c>
      <c r="L11" s="215">
        <v>560</v>
      </c>
      <c r="M11" s="216">
        <v>1.8867670247031711E-3</v>
      </c>
      <c r="O11" s="214">
        <v>7</v>
      </c>
      <c r="P11" s="215">
        <v>264328</v>
      </c>
      <c r="Q11" s="215">
        <v>264328</v>
      </c>
      <c r="R11" s="215">
        <v>262824</v>
      </c>
      <c r="S11" s="215">
        <v>89955</v>
      </c>
      <c r="T11" s="216">
        <v>0.34226326362889231</v>
      </c>
    </row>
    <row r="12" spans="1:20">
      <c r="A12" s="214">
        <v>8</v>
      </c>
      <c r="B12" s="215">
        <v>144551</v>
      </c>
      <c r="C12" s="215">
        <v>144551</v>
      </c>
      <c r="D12" s="215">
        <v>143842</v>
      </c>
      <c r="E12" s="215">
        <v>1143</v>
      </c>
      <c r="F12" s="216">
        <v>7.9462187678146848E-3</v>
      </c>
      <c r="H12" s="214">
        <v>8</v>
      </c>
      <c r="I12" s="215">
        <v>128234</v>
      </c>
      <c r="J12" s="215">
        <v>128234</v>
      </c>
      <c r="K12" s="215">
        <v>127644</v>
      </c>
      <c r="L12" s="215">
        <v>245</v>
      </c>
      <c r="M12" s="216">
        <v>1.919400833568362E-3</v>
      </c>
      <c r="O12" s="214">
        <v>8</v>
      </c>
      <c r="P12" s="215">
        <v>116487</v>
      </c>
      <c r="Q12" s="215">
        <v>116487</v>
      </c>
      <c r="R12" s="215">
        <v>115890</v>
      </c>
      <c r="S12" s="215">
        <v>34880</v>
      </c>
      <c r="T12" s="216">
        <v>0.30097506255932349</v>
      </c>
    </row>
    <row r="13" spans="1:20">
      <c r="A13" s="214">
        <v>9</v>
      </c>
      <c r="B13" s="215">
        <v>137046</v>
      </c>
      <c r="C13" s="215">
        <v>137046</v>
      </c>
      <c r="D13" s="215">
        <v>136498</v>
      </c>
      <c r="E13" s="215">
        <v>741</v>
      </c>
      <c r="F13" s="216">
        <v>5.4286509692449709E-3</v>
      </c>
      <c r="H13" s="214">
        <v>9</v>
      </c>
      <c r="I13" s="215">
        <v>120521</v>
      </c>
      <c r="J13" s="215">
        <v>120521</v>
      </c>
      <c r="K13" s="215">
        <v>120024</v>
      </c>
      <c r="L13" s="215">
        <v>2546</v>
      </c>
      <c r="M13" s="216">
        <v>2.1212424181830301E-2</v>
      </c>
      <c r="O13" s="214">
        <v>9</v>
      </c>
      <c r="P13" s="215">
        <v>109895</v>
      </c>
      <c r="Q13" s="215">
        <v>109895</v>
      </c>
      <c r="R13" s="215">
        <v>109358</v>
      </c>
      <c r="S13" s="215">
        <v>34257</v>
      </c>
      <c r="T13" s="216">
        <v>0.31325554600486477</v>
      </c>
    </row>
    <row r="14" spans="1:20">
      <c r="A14" s="214">
        <v>10</v>
      </c>
      <c r="B14" s="215">
        <v>121653</v>
      </c>
      <c r="C14" s="215">
        <v>121653</v>
      </c>
      <c r="D14" s="215">
        <v>121193</v>
      </c>
      <c r="E14" s="215">
        <v>756</v>
      </c>
      <c r="F14" s="216">
        <v>6.2379840419826225E-3</v>
      </c>
      <c r="H14" s="214">
        <v>10</v>
      </c>
      <c r="I14" s="215">
        <v>104668</v>
      </c>
      <c r="J14" s="215">
        <v>104668</v>
      </c>
      <c r="K14" s="215">
        <v>104203</v>
      </c>
      <c r="L14" s="215">
        <v>215</v>
      </c>
      <c r="M14" s="216">
        <v>2.0632803278216559E-3</v>
      </c>
      <c r="O14" s="214">
        <v>10</v>
      </c>
      <c r="P14" s="215">
        <v>97139</v>
      </c>
      <c r="Q14" s="215">
        <v>97139</v>
      </c>
      <c r="R14" s="215">
        <v>96576</v>
      </c>
      <c r="S14" s="215">
        <v>28303</v>
      </c>
      <c r="T14" s="216">
        <v>0.29306452948972828</v>
      </c>
    </row>
    <row r="15" spans="1:20">
      <c r="A15" s="217">
        <v>11</v>
      </c>
      <c r="B15" s="215">
        <v>102350</v>
      </c>
      <c r="C15" s="215">
        <v>102350</v>
      </c>
      <c r="D15" s="215">
        <v>102179</v>
      </c>
      <c r="E15" s="215">
        <v>2625</v>
      </c>
      <c r="F15" s="216">
        <v>2.5690210317188465E-2</v>
      </c>
      <c r="H15" s="217">
        <v>11</v>
      </c>
      <c r="I15" s="215">
        <v>87106</v>
      </c>
      <c r="J15" s="215">
        <v>87106</v>
      </c>
      <c r="K15" s="215">
        <v>86761</v>
      </c>
      <c r="L15" s="215">
        <v>242</v>
      </c>
      <c r="M15" s="216">
        <v>2.7892716773665585E-3</v>
      </c>
      <c r="O15" s="217">
        <v>11</v>
      </c>
      <c r="P15" s="215">
        <v>80775</v>
      </c>
      <c r="Q15" s="215">
        <v>80775</v>
      </c>
      <c r="R15" s="215">
        <v>80542</v>
      </c>
      <c r="S15" s="215">
        <v>26578</v>
      </c>
      <c r="T15" s="216">
        <v>0.32998932234113876</v>
      </c>
    </row>
    <row r="16" spans="1:20">
      <c r="A16" s="217">
        <v>12</v>
      </c>
      <c r="B16" s="215">
        <v>101437</v>
      </c>
      <c r="C16" s="215">
        <v>101437</v>
      </c>
      <c r="D16" s="215">
        <v>101230</v>
      </c>
      <c r="E16" s="215">
        <v>812</v>
      </c>
      <c r="F16" s="216">
        <v>8.0213375481576615E-3</v>
      </c>
      <c r="H16" s="217">
        <v>12</v>
      </c>
      <c r="I16" s="215">
        <v>86286</v>
      </c>
      <c r="J16" s="215">
        <v>86286</v>
      </c>
      <c r="K16" s="215">
        <v>86143</v>
      </c>
      <c r="L16" s="215">
        <v>2066</v>
      </c>
      <c r="M16" s="216">
        <v>2.3983376478645971E-2</v>
      </c>
      <c r="O16" s="217">
        <v>12</v>
      </c>
      <c r="P16" s="215">
        <v>79968</v>
      </c>
      <c r="Q16" s="215">
        <v>79968</v>
      </c>
      <c r="R16" s="215">
        <v>79709</v>
      </c>
      <c r="S16" s="215">
        <v>22853</v>
      </c>
      <c r="T16" s="216">
        <v>0.28670539085925051</v>
      </c>
    </row>
    <row r="17" spans="1:20">
      <c r="A17" s="217">
        <v>13</v>
      </c>
      <c r="B17" s="215">
        <v>100779</v>
      </c>
      <c r="C17" s="215">
        <v>100779</v>
      </c>
      <c r="D17" s="215">
        <v>100631</v>
      </c>
      <c r="E17" s="215">
        <v>1120</v>
      </c>
      <c r="F17" s="216">
        <v>1.112977114408085E-2</v>
      </c>
      <c r="H17" s="217">
        <v>13</v>
      </c>
      <c r="I17" s="215">
        <v>85735</v>
      </c>
      <c r="J17" s="215">
        <v>85735</v>
      </c>
      <c r="K17" s="215">
        <v>85637</v>
      </c>
      <c r="L17" s="215">
        <v>124</v>
      </c>
      <c r="M17" s="216">
        <v>1.4479722549832431E-3</v>
      </c>
      <c r="O17" s="217">
        <v>13</v>
      </c>
      <c r="P17" s="215">
        <v>79387</v>
      </c>
      <c r="Q17" s="215">
        <v>79387</v>
      </c>
      <c r="R17" s="215">
        <v>78967</v>
      </c>
      <c r="S17" s="215">
        <v>26440</v>
      </c>
      <c r="T17" s="216">
        <v>0.3348234072460648</v>
      </c>
    </row>
    <row r="18" spans="1:20">
      <c r="A18" s="214">
        <v>14</v>
      </c>
      <c r="B18" s="215">
        <v>98815</v>
      </c>
      <c r="C18" s="215">
        <v>98815</v>
      </c>
      <c r="D18" s="215">
        <v>98700</v>
      </c>
      <c r="E18" s="215">
        <v>1005</v>
      </c>
      <c r="F18" s="216">
        <v>1.0182370820668692E-2</v>
      </c>
      <c r="H18" s="214">
        <v>14</v>
      </c>
      <c r="I18" s="215">
        <v>83816</v>
      </c>
      <c r="J18" s="215">
        <v>83816</v>
      </c>
      <c r="K18" s="215">
        <v>83717</v>
      </c>
      <c r="L18" s="215">
        <v>180</v>
      </c>
      <c r="M18" s="216">
        <v>2.1501009352939068E-3</v>
      </c>
      <c r="O18" s="214">
        <v>14</v>
      </c>
      <c r="P18" s="215">
        <v>77501</v>
      </c>
      <c r="Q18" s="215">
        <v>77501</v>
      </c>
      <c r="R18" s="215">
        <v>77220</v>
      </c>
      <c r="S18" s="215">
        <v>26181</v>
      </c>
      <c r="T18" s="216">
        <v>0.33904428904428907</v>
      </c>
    </row>
    <row r="19" spans="1:20">
      <c r="A19" s="214">
        <v>15</v>
      </c>
      <c r="B19" s="215">
        <v>98292</v>
      </c>
      <c r="C19" s="215">
        <v>98292</v>
      </c>
      <c r="D19" s="215">
        <v>98169</v>
      </c>
      <c r="E19" s="215">
        <v>1507</v>
      </c>
      <c r="F19" s="216">
        <v>1.5351078242622416E-2</v>
      </c>
      <c r="H19" s="214">
        <v>15</v>
      </c>
      <c r="I19" s="215">
        <v>83277</v>
      </c>
      <c r="J19" s="215">
        <v>83277</v>
      </c>
      <c r="K19" s="215">
        <v>83181</v>
      </c>
      <c r="L19" s="215">
        <v>1861</v>
      </c>
      <c r="M19" s="216">
        <v>2.2372897656916843E-2</v>
      </c>
      <c r="O19" s="214">
        <v>15</v>
      </c>
      <c r="P19" s="215">
        <v>76943</v>
      </c>
      <c r="Q19" s="215">
        <v>76943</v>
      </c>
      <c r="R19" s="215">
        <v>76719</v>
      </c>
      <c r="S19" s="215">
        <v>25763</v>
      </c>
      <c r="T19" s="216">
        <v>0.3358099036744483</v>
      </c>
    </row>
    <row r="20" spans="1:20" ht="17" thickBot="1">
      <c r="A20" s="218">
        <v>16</v>
      </c>
      <c r="B20" s="219">
        <v>97252</v>
      </c>
      <c r="C20" s="219">
        <v>97252</v>
      </c>
      <c r="D20" s="219">
        <v>97121</v>
      </c>
      <c r="E20" s="219">
        <v>1597</v>
      </c>
      <c r="F20" s="220">
        <v>1.6443405648623882E-2</v>
      </c>
      <c r="H20" s="218">
        <v>16</v>
      </c>
      <c r="I20" s="219">
        <v>82267</v>
      </c>
      <c r="J20" s="219">
        <v>82267</v>
      </c>
      <c r="K20" s="219">
        <v>82136</v>
      </c>
      <c r="L20" s="219">
        <v>81</v>
      </c>
      <c r="M20" s="220">
        <v>9.8616928021817468E-4</v>
      </c>
      <c r="O20" s="218">
        <v>16</v>
      </c>
      <c r="P20" s="219">
        <v>75847</v>
      </c>
      <c r="Q20" s="219">
        <v>75847</v>
      </c>
      <c r="R20" s="219">
        <v>75571</v>
      </c>
      <c r="S20" s="219">
        <v>22796</v>
      </c>
      <c r="T20" s="220">
        <v>0.30165010387582536</v>
      </c>
    </row>
    <row r="21" spans="1:20" ht="17" thickTop="1">
      <c r="A21" s="221">
        <v>17</v>
      </c>
      <c r="B21" s="222">
        <v>116875</v>
      </c>
      <c r="C21" s="222">
        <v>116875</v>
      </c>
      <c r="D21" s="222">
        <v>116634</v>
      </c>
      <c r="E21" s="222">
        <v>2069</v>
      </c>
      <c r="F21" s="223">
        <v>1.7739252705043125E-2</v>
      </c>
      <c r="H21" s="221">
        <v>17</v>
      </c>
      <c r="I21" s="222">
        <v>154262</v>
      </c>
      <c r="J21" s="222">
        <v>154262</v>
      </c>
      <c r="K21" s="222">
        <v>153830</v>
      </c>
      <c r="L21" s="222">
        <v>2967</v>
      </c>
      <c r="M21" s="223">
        <v>1.9287525190144966E-2</v>
      </c>
      <c r="O21" s="221">
        <v>17</v>
      </c>
      <c r="P21" s="222">
        <v>108584</v>
      </c>
      <c r="Q21" s="222">
        <v>108584</v>
      </c>
      <c r="R21" s="222">
        <v>108230</v>
      </c>
      <c r="S21" s="222">
        <v>19940</v>
      </c>
      <c r="T21" s="223">
        <v>0.18423727247528413</v>
      </c>
    </row>
    <row r="22" spans="1:20">
      <c r="A22" s="214">
        <v>18</v>
      </c>
      <c r="B22" s="215">
        <v>122327</v>
      </c>
      <c r="C22" s="215">
        <v>122327</v>
      </c>
      <c r="D22" s="215">
        <v>121926</v>
      </c>
      <c r="E22" s="215">
        <v>6183</v>
      </c>
      <c r="F22" s="216">
        <v>5.0711087052802521E-2</v>
      </c>
      <c r="H22" s="214">
        <v>18</v>
      </c>
      <c r="I22" s="215">
        <v>161836</v>
      </c>
      <c r="J22" s="215">
        <v>161836</v>
      </c>
      <c r="K22" s="215">
        <v>161296</v>
      </c>
      <c r="L22" s="215">
        <v>6150</v>
      </c>
      <c r="M22" s="216">
        <v>3.8128657871242935E-2</v>
      </c>
      <c r="O22" s="214">
        <v>18</v>
      </c>
      <c r="P22" s="215">
        <v>116000</v>
      </c>
      <c r="Q22" s="215">
        <v>116000</v>
      </c>
      <c r="R22" s="215">
        <v>115477</v>
      </c>
      <c r="S22" s="215">
        <v>21109</v>
      </c>
      <c r="T22" s="216">
        <v>0.18279830615620427</v>
      </c>
    </row>
    <row r="23" spans="1:20">
      <c r="A23" s="214">
        <v>19</v>
      </c>
      <c r="B23" s="215">
        <v>61041</v>
      </c>
      <c r="C23" s="215">
        <v>61041</v>
      </c>
      <c r="D23" s="215">
        <v>60839</v>
      </c>
      <c r="E23" s="215">
        <v>2099</v>
      </c>
      <c r="F23" s="216">
        <v>3.4500895806965928E-2</v>
      </c>
      <c r="H23" s="214">
        <v>19</v>
      </c>
      <c r="I23" s="215">
        <v>76520</v>
      </c>
      <c r="J23" s="215">
        <v>76520</v>
      </c>
      <c r="K23" s="215">
        <v>76197</v>
      </c>
      <c r="L23" s="215">
        <v>2417</v>
      </c>
      <c r="M23" s="216">
        <v>3.1720408939984512E-2</v>
      </c>
      <c r="O23" s="214">
        <v>19</v>
      </c>
      <c r="P23" s="215">
        <v>61936</v>
      </c>
      <c r="Q23" s="215">
        <v>61936</v>
      </c>
      <c r="R23" s="215">
        <v>61705</v>
      </c>
      <c r="S23" s="215">
        <v>8080</v>
      </c>
      <c r="T23" s="216">
        <v>0.13094562839316101</v>
      </c>
    </row>
    <row r="24" spans="1:20">
      <c r="A24" s="214">
        <v>20</v>
      </c>
      <c r="B24" s="215">
        <v>55949</v>
      </c>
      <c r="C24" s="215">
        <v>55949</v>
      </c>
      <c r="D24" s="215">
        <v>55602</v>
      </c>
      <c r="E24" s="215">
        <v>6712</v>
      </c>
      <c r="F24" s="216">
        <v>0.12071508219128808</v>
      </c>
      <c r="H24" s="214">
        <v>20</v>
      </c>
      <c r="I24" s="215">
        <v>69489</v>
      </c>
      <c r="J24" s="215">
        <v>69489</v>
      </c>
      <c r="K24" s="215">
        <v>69004</v>
      </c>
      <c r="L24" s="215">
        <v>3560</v>
      </c>
      <c r="M24" s="216">
        <v>5.1591212103646165E-2</v>
      </c>
      <c r="O24" s="214">
        <v>20</v>
      </c>
      <c r="P24" s="215">
        <v>55932</v>
      </c>
      <c r="Q24" s="215">
        <v>55932</v>
      </c>
      <c r="R24" s="215">
        <v>55531</v>
      </c>
      <c r="S24" s="215">
        <v>11184</v>
      </c>
      <c r="T24" s="216">
        <v>0.20140101925050871</v>
      </c>
    </row>
    <row r="25" spans="1:20">
      <c r="A25" s="214">
        <v>21</v>
      </c>
      <c r="B25" s="215">
        <v>54949</v>
      </c>
      <c r="C25" s="215">
        <v>54949</v>
      </c>
      <c r="D25" s="215">
        <v>54757</v>
      </c>
      <c r="E25" s="215">
        <v>1479</v>
      </c>
      <c r="F25" s="216">
        <v>2.7010245265445515E-2</v>
      </c>
      <c r="H25" s="214">
        <v>21</v>
      </c>
      <c r="I25" s="215">
        <v>67979</v>
      </c>
      <c r="J25" s="215">
        <v>67979</v>
      </c>
      <c r="K25" s="215">
        <v>67717</v>
      </c>
      <c r="L25" s="215">
        <v>1373</v>
      </c>
      <c r="M25" s="216">
        <v>2.027555857465629E-2</v>
      </c>
      <c r="O25" s="214">
        <v>21</v>
      </c>
      <c r="P25" s="215">
        <v>54422</v>
      </c>
      <c r="Q25" s="215">
        <v>54422</v>
      </c>
      <c r="R25" s="215">
        <v>53964</v>
      </c>
      <c r="S25" s="215">
        <v>12066</v>
      </c>
      <c r="T25" s="216">
        <v>0.22359350678229931</v>
      </c>
    </row>
    <row r="26" spans="1:20">
      <c r="A26" s="214">
        <v>22</v>
      </c>
      <c r="B26" s="215">
        <v>51749</v>
      </c>
      <c r="C26" s="215">
        <v>51749</v>
      </c>
      <c r="D26" s="215">
        <v>51579</v>
      </c>
      <c r="E26" s="215">
        <v>816</v>
      </c>
      <c r="F26" s="216">
        <v>1.5820392020008144E-2</v>
      </c>
      <c r="H26" s="214">
        <v>22</v>
      </c>
      <c r="I26" s="215">
        <v>63631</v>
      </c>
      <c r="J26" s="215">
        <v>63631</v>
      </c>
      <c r="K26" s="215">
        <v>63371</v>
      </c>
      <c r="L26" s="215">
        <v>1359</v>
      </c>
      <c r="M26" s="216">
        <v>2.1445140521689731E-2</v>
      </c>
      <c r="O26" s="214">
        <v>22</v>
      </c>
      <c r="P26" s="215">
        <v>49730</v>
      </c>
      <c r="Q26" s="215">
        <v>49730</v>
      </c>
      <c r="R26" s="215">
        <v>49451</v>
      </c>
      <c r="S26" s="215">
        <v>7485</v>
      </c>
      <c r="T26" s="216">
        <v>0.15136195425775009</v>
      </c>
    </row>
    <row r="27" spans="1:20" ht="17" thickBot="1">
      <c r="A27" s="218">
        <v>23</v>
      </c>
      <c r="B27" s="219">
        <v>48419</v>
      </c>
      <c r="C27" s="219">
        <v>48419</v>
      </c>
      <c r="D27" s="219">
        <v>48316</v>
      </c>
      <c r="E27" s="219">
        <v>353</v>
      </c>
      <c r="F27" s="220">
        <v>7.3060683831442999E-3</v>
      </c>
      <c r="H27" s="218">
        <v>23</v>
      </c>
      <c r="I27" s="219">
        <v>59079</v>
      </c>
      <c r="J27" s="219">
        <v>59079</v>
      </c>
      <c r="K27" s="219">
        <v>58890</v>
      </c>
      <c r="L27" s="219">
        <v>1145</v>
      </c>
      <c r="M27" s="220">
        <v>1.944302937680421E-2</v>
      </c>
      <c r="O27" s="218">
        <v>23</v>
      </c>
      <c r="P27" s="219">
        <v>44703</v>
      </c>
      <c r="Q27" s="219">
        <v>44703</v>
      </c>
      <c r="R27" s="219">
        <v>44441</v>
      </c>
      <c r="S27" s="219">
        <v>11817</v>
      </c>
      <c r="T27" s="220">
        <v>0.26590310749083051</v>
      </c>
    </row>
    <row r="28" spans="1:20" ht="17" thickTop="1">
      <c r="A28" s="221">
        <v>24</v>
      </c>
      <c r="B28" s="222">
        <v>243271</v>
      </c>
      <c r="C28" s="222">
        <v>243271</v>
      </c>
      <c r="D28" s="222">
        <v>242679</v>
      </c>
      <c r="E28" s="222">
        <v>12819</v>
      </c>
      <c r="F28" s="223">
        <v>5.2822864771982746E-2</v>
      </c>
      <c r="H28" s="221">
        <v>24</v>
      </c>
      <c r="I28" s="222">
        <v>274902</v>
      </c>
      <c r="J28" s="222">
        <v>274902</v>
      </c>
      <c r="K28" s="222">
        <v>274166</v>
      </c>
      <c r="L28" s="222">
        <v>4397</v>
      </c>
      <c r="M28" s="223">
        <v>1.6037728967122109E-2</v>
      </c>
      <c r="O28" s="221">
        <v>24</v>
      </c>
      <c r="P28" s="222">
        <v>281850</v>
      </c>
      <c r="Q28" s="222">
        <v>281850</v>
      </c>
      <c r="R28" s="222">
        <v>281049</v>
      </c>
      <c r="S28" s="222">
        <v>25035</v>
      </c>
      <c r="T28" s="223">
        <v>8.9076993691491524E-2</v>
      </c>
    </row>
    <row r="29" spans="1:20">
      <c r="A29" s="214">
        <v>25</v>
      </c>
      <c r="B29" s="215">
        <v>251306</v>
      </c>
      <c r="C29" s="215">
        <v>251306</v>
      </c>
      <c r="D29" s="215">
        <v>250658</v>
      </c>
      <c r="E29" s="215">
        <v>5344</v>
      </c>
      <c r="F29" s="216">
        <v>2.131988605989037E-2</v>
      </c>
      <c r="H29" s="214">
        <v>25</v>
      </c>
      <c r="I29" s="215">
        <v>284536</v>
      </c>
      <c r="J29" s="215">
        <v>284536</v>
      </c>
      <c r="K29" s="215">
        <v>283640</v>
      </c>
      <c r="L29" s="215">
        <v>6523</v>
      </c>
      <c r="M29" s="216">
        <v>2.29974615710055E-2</v>
      </c>
      <c r="O29" s="214">
        <v>25</v>
      </c>
      <c r="P29" s="215">
        <v>292777</v>
      </c>
      <c r="Q29" s="215">
        <v>292777</v>
      </c>
      <c r="R29" s="215">
        <v>291779</v>
      </c>
      <c r="S29" s="215">
        <v>45976</v>
      </c>
      <c r="T29" s="216">
        <v>0.15757131253448672</v>
      </c>
    </row>
    <row r="30" spans="1:20">
      <c r="A30" s="214">
        <v>26</v>
      </c>
      <c r="B30" s="215">
        <v>236866</v>
      </c>
      <c r="C30" s="215">
        <v>236866</v>
      </c>
      <c r="D30" s="215">
        <v>236388</v>
      </c>
      <c r="E30" s="215">
        <v>6631</v>
      </c>
      <c r="F30" s="216">
        <v>2.8051339323485119E-2</v>
      </c>
      <c r="H30" s="214">
        <v>26</v>
      </c>
      <c r="I30" s="215">
        <v>266329</v>
      </c>
      <c r="J30" s="215">
        <v>266329</v>
      </c>
      <c r="K30" s="215">
        <v>265640</v>
      </c>
      <c r="L30" s="215">
        <v>14010</v>
      </c>
      <c r="M30" s="216">
        <v>5.2740551121819003E-2</v>
      </c>
      <c r="O30" s="214">
        <v>26</v>
      </c>
      <c r="P30" s="215">
        <v>274078</v>
      </c>
      <c r="Q30" s="215">
        <v>274078</v>
      </c>
      <c r="R30" s="215">
        <v>273170</v>
      </c>
      <c r="S30" s="215">
        <v>55418</v>
      </c>
      <c r="T30" s="216">
        <v>0.20287000768752059</v>
      </c>
    </row>
    <row r="31" spans="1:20">
      <c r="A31" s="214">
        <v>27</v>
      </c>
      <c r="B31" s="215">
        <v>136210</v>
      </c>
      <c r="C31" s="215">
        <v>136210</v>
      </c>
      <c r="D31" s="215">
        <v>135718</v>
      </c>
      <c r="E31" s="215">
        <v>7646</v>
      </c>
      <c r="F31" s="216">
        <v>5.6337405502586244E-2</v>
      </c>
      <c r="H31" s="214">
        <v>27</v>
      </c>
      <c r="I31" s="215">
        <v>142688</v>
      </c>
      <c r="J31" s="215">
        <v>142688</v>
      </c>
      <c r="K31" s="215">
        <v>142164</v>
      </c>
      <c r="L31" s="215">
        <v>6917</v>
      </c>
      <c r="M31" s="216">
        <v>4.8655074421091134E-2</v>
      </c>
      <c r="O31" s="214">
        <v>27</v>
      </c>
      <c r="P31" s="215">
        <v>149450</v>
      </c>
      <c r="Q31" s="215">
        <v>149450</v>
      </c>
      <c r="R31" s="215">
        <v>148880</v>
      </c>
      <c r="S31" s="215">
        <v>16618</v>
      </c>
      <c r="T31" s="216">
        <v>0.11162009672219236</v>
      </c>
    </row>
    <row r="32" spans="1:20">
      <c r="A32" s="214">
        <v>28</v>
      </c>
      <c r="B32" s="215">
        <v>106153</v>
      </c>
      <c r="C32" s="215">
        <v>106153</v>
      </c>
      <c r="D32" s="215">
        <v>105916</v>
      </c>
      <c r="E32" s="215">
        <v>4028</v>
      </c>
      <c r="F32" s="216">
        <v>3.8030137089769253E-2</v>
      </c>
      <c r="H32" s="214">
        <v>28</v>
      </c>
      <c r="I32" s="215">
        <v>105700</v>
      </c>
      <c r="J32" s="215">
        <v>105700</v>
      </c>
      <c r="K32" s="215">
        <v>105374</v>
      </c>
      <c r="L32" s="215">
        <v>4048</v>
      </c>
      <c r="M32" s="216">
        <v>3.8415548427505837E-2</v>
      </c>
      <c r="O32" s="214">
        <v>28</v>
      </c>
      <c r="P32" s="215">
        <v>111445</v>
      </c>
      <c r="Q32" s="215">
        <v>111445</v>
      </c>
      <c r="R32" s="215">
        <v>111001</v>
      </c>
      <c r="S32" s="215">
        <v>14716</v>
      </c>
      <c r="T32" s="216">
        <v>0.13257538220376394</v>
      </c>
    </row>
    <row r="33" spans="1:20" ht="17" thickBot="1">
      <c r="A33" s="218">
        <v>29</v>
      </c>
      <c r="B33" s="219">
        <v>90468</v>
      </c>
      <c r="C33" s="219">
        <v>90468</v>
      </c>
      <c r="D33" s="219">
        <v>90247</v>
      </c>
      <c r="E33" s="219">
        <v>7423</v>
      </c>
      <c r="F33" s="220">
        <v>8.2252041619111996E-2</v>
      </c>
      <c r="H33" s="218">
        <v>29</v>
      </c>
      <c r="I33" s="219">
        <v>86337</v>
      </c>
      <c r="J33" s="219">
        <v>86337</v>
      </c>
      <c r="K33" s="219">
        <v>86186</v>
      </c>
      <c r="L33" s="219">
        <v>3593</v>
      </c>
      <c r="M33" s="220">
        <v>4.1688905390666699E-2</v>
      </c>
      <c r="O33" s="218">
        <v>29</v>
      </c>
      <c r="P33" s="219">
        <v>86779</v>
      </c>
      <c r="Q33" s="219">
        <v>86779</v>
      </c>
      <c r="R33" s="219">
        <v>86561</v>
      </c>
      <c r="S33" s="219">
        <v>7814</v>
      </c>
      <c r="T33" s="220">
        <v>9.0271600374302513E-2</v>
      </c>
    </row>
    <row r="34" spans="1:20" ht="17" thickTop="1">
      <c r="A34" s="221">
        <v>30</v>
      </c>
      <c r="B34" s="222">
        <v>466120</v>
      </c>
      <c r="C34" s="222">
        <v>466120</v>
      </c>
      <c r="D34" s="222">
        <v>462465</v>
      </c>
      <c r="E34" s="222">
        <v>17756</v>
      </c>
      <c r="F34" s="223">
        <v>3.8394256862681497E-2</v>
      </c>
      <c r="H34" s="221">
        <v>30</v>
      </c>
      <c r="I34" s="222">
        <v>472195</v>
      </c>
      <c r="J34" s="222">
        <v>472195</v>
      </c>
      <c r="K34" s="222">
        <v>468139</v>
      </c>
      <c r="L34" s="222">
        <v>7398</v>
      </c>
      <c r="M34" s="223">
        <v>1.5802998682015384E-2</v>
      </c>
      <c r="O34" s="221">
        <v>30</v>
      </c>
      <c r="P34" s="222">
        <v>385612</v>
      </c>
      <c r="Q34" s="222">
        <v>385612</v>
      </c>
      <c r="R34" s="222">
        <v>382112</v>
      </c>
      <c r="S34" s="222">
        <v>37405</v>
      </c>
      <c r="T34" s="223">
        <v>9.7890147391340762E-2</v>
      </c>
    </row>
    <row r="35" spans="1:20">
      <c r="A35" s="217">
        <v>31</v>
      </c>
      <c r="B35" s="215">
        <v>469089</v>
      </c>
      <c r="C35" s="215">
        <v>469089</v>
      </c>
      <c r="D35" s="215">
        <v>466896</v>
      </c>
      <c r="E35" s="215">
        <v>9814</v>
      </c>
      <c r="F35" s="216">
        <v>2.1019670333436141E-2</v>
      </c>
      <c r="H35" s="217">
        <v>31</v>
      </c>
      <c r="I35" s="215">
        <v>475716</v>
      </c>
      <c r="J35" s="215">
        <v>475716</v>
      </c>
      <c r="K35" s="215">
        <v>473061</v>
      </c>
      <c r="L35" s="215">
        <v>9169</v>
      </c>
      <c r="M35" s="216">
        <v>1.9382278395386643E-2</v>
      </c>
      <c r="O35" s="217">
        <v>31</v>
      </c>
      <c r="P35" s="215">
        <v>389135</v>
      </c>
      <c r="Q35" s="215">
        <v>389135</v>
      </c>
      <c r="R35" s="215">
        <v>386731</v>
      </c>
      <c r="S35" s="215">
        <v>27245</v>
      </c>
      <c r="T35" s="216">
        <v>7.0449485559730143E-2</v>
      </c>
    </row>
    <row r="36" spans="1:20">
      <c r="A36" s="217">
        <v>32</v>
      </c>
      <c r="B36" s="215">
        <v>469320</v>
      </c>
      <c r="C36" s="215">
        <v>469320</v>
      </c>
      <c r="D36" s="215">
        <v>467078</v>
      </c>
      <c r="E36" s="215">
        <v>7868</v>
      </c>
      <c r="F36" s="216">
        <v>1.6845152201559483E-2</v>
      </c>
      <c r="H36" s="217">
        <v>32</v>
      </c>
      <c r="I36" s="215">
        <v>476026</v>
      </c>
      <c r="J36" s="215">
        <v>476026</v>
      </c>
      <c r="K36" s="215">
        <v>473583</v>
      </c>
      <c r="L36" s="215">
        <v>11692</v>
      </c>
      <c r="M36" s="216">
        <v>2.4688386196295053E-2</v>
      </c>
      <c r="O36" s="217">
        <v>32</v>
      </c>
      <c r="P36" s="215">
        <v>389421</v>
      </c>
      <c r="Q36" s="215">
        <v>389421</v>
      </c>
      <c r="R36" s="215">
        <v>387411</v>
      </c>
      <c r="S36" s="215">
        <v>16577</v>
      </c>
      <c r="T36" s="216">
        <v>4.2789182547733541E-2</v>
      </c>
    </row>
    <row r="37" spans="1:20">
      <c r="A37" s="217">
        <v>33</v>
      </c>
      <c r="B37" s="215">
        <v>469240</v>
      </c>
      <c r="C37" s="215">
        <v>469240</v>
      </c>
      <c r="D37" s="215">
        <v>466515</v>
      </c>
      <c r="E37" s="215">
        <v>6108</v>
      </c>
      <c r="F37" s="216">
        <v>1.3092826597215524E-2</v>
      </c>
      <c r="H37" s="217">
        <v>33</v>
      </c>
      <c r="I37" s="215">
        <v>476100</v>
      </c>
      <c r="J37" s="215">
        <v>476100</v>
      </c>
      <c r="K37" s="215">
        <v>473755</v>
      </c>
      <c r="L37" s="215">
        <v>12872</v>
      </c>
      <c r="M37" s="216">
        <v>2.7170161792487678E-2</v>
      </c>
      <c r="O37" s="217">
        <v>33</v>
      </c>
      <c r="P37" s="215">
        <v>389470</v>
      </c>
      <c r="Q37" s="215">
        <v>389470</v>
      </c>
      <c r="R37" s="215">
        <v>387461</v>
      </c>
      <c r="S37" s="215">
        <v>30454</v>
      </c>
      <c r="T37" s="216">
        <v>7.859887833872313E-2</v>
      </c>
    </row>
    <row r="38" spans="1:20">
      <c r="A38" s="214">
        <v>34</v>
      </c>
      <c r="B38" s="215">
        <v>466151</v>
      </c>
      <c r="C38" s="215">
        <v>466151</v>
      </c>
      <c r="D38" s="215">
        <v>465209</v>
      </c>
      <c r="E38" s="215">
        <v>6423</v>
      </c>
      <c r="F38" s="216">
        <v>1.3806697634826497E-2</v>
      </c>
      <c r="H38" s="214">
        <v>34</v>
      </c>
      <c r="I38" s="215">
        <v>472304</v>
      </c>
      <c r="J38" s="215">
        <v>472304</v>
      </c>
      <c r="K38" s="215">
        <v>471651</v>
      </c>
      <c r="L38" s="215">
        <v>2632</v>
      </c>
      <c r="M38" s="216">
        <v>5.5803973700893246E-3</v>
      </c>
      <c r="O38" s="214">
        <v>34</v>
      </c>
      <c r="P38" s="215">
        <v>386368</v>
      </c>
      <c r="Q38" s="215">
        <v>386368</v>
      </c>
      <c r="R38" s="215">
        <v>385586</v>
      </c>
      <c r="S38" s="215">
        <v>38063</v>
      </c>
      <c r="T38" s="216">
        <v>9.8714683624405455E-2</v>
      </c>
    </row>
    <row r="39" spans="1:20" ht="17" thickBot="1">
      <c r="A39" s="218">
        <v>35</v>
      </c>
      <c r="B39" s="219">
        <v>443151</v>
      </c>
      <c r="C39" s="219">
        <v>443151</v>
      </c>
      <c r="D39" s="219">
        <v>441255</v>
      </c>
      <c r="E39" s="219">
        <v>49275</v>
      </c>
      <c r="F39" s="220">
        <v>0.11167012271815617</v>
      </c>
      <c r="H39" s="218">
        <v>35</v>
      </c>
      <c r="I39" s="219">
        <v>445570</v>
      </c>
      <c r="J39" s="219">
        <v>445570</v>
      </c>
      <c r="K39" s="219">
        <v>444048</v>
      </c>
      <c r="L39" s="219">
        <v>13120</v>
      </c>
      <c r="M39" s="220">
        <v>2.9546355348971282E-2</v>
      </c>
      <c r="O39" s="218">
        <v>35</v>
      </c>
      <c r="P39" s="219">
        <v>359819</v>
      </c>
      <c r="Q39" s="219">
        <v>359819</v>
      </c>
      <c r="R39" s="219">
        <v>358097</v>
      </c>
      <c r="S39" s="219">
        <v>36275</v>
      </c>
      <c r="T39" s="220">
        <v>0.10129936860682999</v>
      </c>
    </row>
    <row r="40" spans="1:20" ht="17" thickTop="1">
      <c r="A40" s="221">
        <v>36</v>
      </c>
      <c r="B40" s="222">
        <v>89828</v>
      </c>
      <c r="C40" s="222">
        <v>89828</v>
      </c>
      <c r="D40" s="222">
        <v>89584</v>
      </c>
      <c r="E40" s="222">
        <v>5587</v>
      </c>
      <c r="F40" s="223">
        <v>6.2366047508483659E-2</v>
      </c>
      <c r="H40" s="221">
        <v>36</v>
      </c>
      <c r="I40" s="222">
        <v>106035</v>
      </c>
      <c r="J40" s="222">
        <v>106035</v>
      </c>
      <c r="K40" s="222">
        <v>105683</v>
      </c>
      <c r="L40" s="222">
        <v>2249</v>
      </c>
      <c r="M40" s="223">
        <v>2.1280622238202929E-2</v>
      </c>
      <c r="O40" s="221">
        <v>36</v>
      </c>
      <c r="P40" s="222">
        <v>85702</v>
      </c>
      <c r="Q40" s="222">
        <v>85702</v>
      </c>
      <c r="R40" s="222">
        <v>85404</v>
      </c>
      <c r="S40" s="222">
        <v>4206</v>
      </c>
      <c r="T40" s="223">
        <v>4.9248278769144303E-2</v>
      </c>
    </row>
    <row r="41" spans="1:20">
      <c r="A41" s="214">
        <v>37</v>
      </c>
      <c r="B41" s="215">
        <v>90099</v>
      </c>
      <c r="C41" s="215">
        <v>90099</v>
      </c>
      <c r="D41" s="215">
        <v>89730</v>
      </c>
      <c r="E41" s="215">
        <v>1473</v>
      </c>
      <c r="F41" s="216">
        <v>1.6415914409896357E-2</v>
      </c>
      <c r="H41" s="214">
        <v>37</v>
      </c>
      <c r="I41" s="215">
        <v>106356</v>
      </c>
      <c r="J41" s="215">
        <v>106356</v>
      </c>
      <c r="K41" s="215">
        <v>105946</v>
      </c>
      <c r="L41" s="215">
        <v>132</v>
      </c>
      <c r="M41" s="216">
        <v>1.2459177316746267E-3</v>
      </c>
      <c r="O41" s="214">
        <v>37</v>
      </c>
      <c r="P41" s="215">
        <v>86052</v>
      </c>
      <c r="Q41" s="215">
        <v>86052</v>
      </c>
      <c r="R41" s="215">
        <v>85707</v>
      </c>
      <c r="S41" s="215">
        <v>5285</v>
      </c>
      <c r="T41" s="216">
        <v>6.1663574737185992E-2</v>
      </c>
    </row>
    <row r="42" spans="1:20">
      <c r="A42" s="214">
        <v>38</v>
      </c>
      <c r="B42" s="215">
        <v>90218</v>
      </c>
      <c r="C42" s="215">
        <v>90218</v>
      </c>
      <c r="D42" s="215">
        <v>89918</v>
      </c>
      <c r="E42" s="215">
        <v>1948</v>
      </c>
      <c r="F42" s="216">
        <v>2.1664182922218021E-2</v>
      </c>
      <c r="H42" s="214">
        <v>38</v>
      </c>
      <c r="I42" s="215">
        <v>106531</v>
      </c>
      <c r="J42" s="215">
        <v>106531</v>
      </c>
      <c r="K42" s="215">
        <v>106178</v>
      </c>
      <c r="L42" s="215">
        <v>2446</v>
      </c>
      <c r="M42" s="216">
        <v>2.3036787281734444E-2</v>
      </c>
      <c r="O42" s="214">
        <v>38</v>
      </c>
      <c r="P42" s="215">
        <v>86268</v>
      </c>
      <c r="Q42" s="215">
        <v>86268</v>
      </c>
      <c r="R42" s="215">
        <v>85942</v>
      </c>
      <c r="S42" s="215">
        <v>5705</v>
      </c>
      <c r="T42" s="216">
        <v>6.6381978543668993E-2</v>
      </c>
    </row>
    <row r="43" spans="1:20">
      <c r="A43" s="214">
        <v>39</v>
      </c>
      <c r="B43" s="215">
        <v>90356</v>
      </c>
      <c r="C43" s="215">
        <v>90356</v>
      </c>
      <c r="D43" s="215">
        <v>90036</v>
      </c>
      <c r="E43" s="215">
        <v>2101</v>
      </c>
      <c r="F43" s="216">
        <v>2.3335110400284329E-2</v>
      </c>
      <c r="H43" s="214">
        <v>39</v>
      </c>
      <c r="I43" s="215">
        <v>106735</v>
      </c>
      <c r="J43" s="215">
        <v>106735</v>
      </c>
      <c r="K43" s="215">
        <v>106298</v>
      </c>
      <c r="L43" s="215">
        <v>97</v>
      </c>
      <c r="M43" s="216">
        <v>9.1252892810777251E-4</v>
      </c>
      <c r="O43" s="214">
        <v>39</v>
      </c>
      <c r="P43" s="215">
        <v>86518</v>
      </c>
      <c r="Q43" s="215">
        <v>86518</v>
      </c>
      <c r="R43" s="215">
        <v>86165</v>
      </c>
      <c r="S43" s="215">
        <v>6072</v>
      </c>
      <c r="T43" s="216">
        <v>7.046944815180177E-2</v>
      </c>
    </row>
    <row r="44" spans="1:20">
      <c r="A44" s="214">
        <v>40</v>
      </c>
      <c r="B44" s="215">
        <v>90928</v>
      </c>
      <c r="C44" s="215">
        <v>90928</v>
      </c>
      <c r="D44" s="215">
        <v>90576</v>
      </c>
      <c r="E44" s="215">
        <v>2994</v>
      </c>
      <c r="F44" s="216">
        <v>3.3055113937466879E-2</v>
      </c>
      <c r="H44" s="214">
        <v>40</v>
      </c>
      <c r="I44" s="215">
        <v>107526</v>
      </c>
      <c r="J44" s="215">
        <v>107526</v>
      </c>
      <c r="K44" s="215">
        <v>107146</v>
      </c>
      <c r="L44" s="215">
        <v>1215</v>
      </c>
      <c r="M44" s="216">
        <v>1.1339667369757153E-2</v>
      </c>
      <c r="O44" s="214">
        <v>40</v>
      </c>
      <c r="P44" s="215">
        <v>87439</v>
      </c>
      <c r="Q44" s="215">
        <v>87439</v>
      </c>
      <c r="R44" s="215">
        <v>87036</v>
      </c>
      <c r="S44" s="215">
        <v>5297</v>
      </c>
      <c r="T44" s="216">
        <v>6.0859874075095362E-2</v>
      </c>
    </row>
    <row r="45" spans="1:20">
      <c r="A45" s="214">
        <v>41</v>
      </c>
      <c r="B45" s="215">
        <v>92963</v>
      </c>
      <c r="C45" s="215">
        <v>92963</v>
      </c>
      <c r="D45" s="215">
        <v>92457</v>
      </c>
      <c r="E45" s="215">
        <v>1697</v>
      </c>
      <c r="F45" s="216">
        <v>1.835447829801962E-2</v>
      </c>
      <c r="H45" s="214">
        <v>41</v>
      </c>
      <c r="I45" s="215">
        <v>109762</v>
      </c>
      <c r="J45" s="215">
        <v>109762</v>
      </c>
      <c r="K45" s="215">
        <v>109093</v>
      </c>
      <c r="L45" s="215">
        <v>1112</v>
      </c>
      <c r="M45" s="216">
        <v>1.0193137964855674E-2</v>
      </c>
      <c r="O45" s="214">
        <v>41</v>
      </c>
      <c r="P45" s="215">
        <v>90224</v>
      </c>
      <c r="Q45" s="215">
        <v>90224</v>
      </c>
      <c r="R45" s="215">
        <v>89661</v>
      </c>
      <c r="S45" s="215">
        <v>3679</v>
      </c>
      <c r="T45" s="216">
        <v>4.1032332898361605E-2</v>
      </c>
    </row>
    <row r="46" spans="1:20">
      <c r="A46" s="217">
        <v>42</v>
      </c>
      <c r="B46" s="215">
        <v>92975</v>
      </c>
      <c r="C46" s="215">
        <v>92975</v>
      </c>
      <c r="D46" s="215">
        <v>92438</v>
      </c>
      <c r="E46" s="215">
        <v>4848</v>
      </c>
      <c r="F46" s="216">
        <v>5.2445963781128972E-2</v>
      </c>
      <c r="H46" s="217">
        <v>42</v>
      </c>
      <c r="I46" s="215">
        <v>109789</v>
      </c>
      <c r="J46" s="215">
        <v>109789</v>
      </c>
      <c r="K46" s="215">
        <v>109194</v>
      </c>
      <c r="L46" s="215">
        <v>1781</v>
      </c>
      <c r="M46" s="216">
        <v>1.6310419986446143E-2</v>
      </c>
      <c r="O46" s="217">
        <v>42</v>
      </c>
      <c r="P46" s="215">
        <v>90330</v>
      </c>
      <c r="Q46" s="215">
        <v>90330</v>
      </c>
      <c r="R46" s="215">
        <v>89787</v>
      </c>
      <c r="S46" s="215">
        <v>4175</v>
      </c>
      <c r="T46" s="216">
        <v>4.6498936371635095E-2</v>
      </c>
    </row>
    <row r="47" spans="1:20">
      <c r="A47" s="217">
        <v>43</v>
      </c>
      <c r="B47" s="215">
        <v>92855</v>
      </c>
      <c r="C47" s="215">
        <v>92855</v>
      </c>
      <c r="D47" s="215">
        <v>92382</v>
      </c>
      <c r="E47" s="215">
        <v>3822</v>
      </c>
      <c r="F47" s="216">
        <v>4.1371695784893164E-2</v>
      </c>
      <c r="H47" s="217">
        <v>43</v>
      </c>
      <c r="I47" s="215">
        <v>109622</v>
      </c>
      <c r="J47" s="215">
        <v>109622</v>
      </c>
      <c r="K47" s="215">
        <v>109079</v>
      </c>
      <c r="L47" s="215">
        <v>3385</v>
      </c>
      <c r="M47" s="216">
        <v>3.1032554387187269E-2</v>
      </c>
      <c r="O47" s="217">
        <v>43</v>
      </c>
      <c r="P47" s="215">
        <v>90173</v>
      </c>
      <c r="Q47" s="215">
        <v>90173</v>
      </c>
      <c r="R47" s="215">
        <v>89790</v>
      </c>
      <c r="S47" s="215">
        <v>2486</v>
      </c>
      <c r="T47" s="216">
        <v>2.7686824813453612E-2</v>
      </c>
    </row>
    <row r="48" spans="1:20">
      <c r="A48" s="214">
        <v>44</v>
      </c>
      <c r="B48" s="215">
        <v>86793</v>
      </c>
      <c r="C48" s="215">
        <v>86793</v>
      </c>
      <c r="D48" s="215">
        <v>86392</v>
      </c>
      <c r="E48" s="215">
        <v>1890</v>
      </c>
      <c r="F48" s="216">
        <v>2.1877025650523196E-2</v>
      </c>
      <c r="H48" s="214">
        <v>44</v>
      </c>
      <c r="I48" s="215">
        <v>102176</v>
      </c>
      <c r="J48" s="215">
        <v>102176</v>
      </c>
      <c r="K48" s="215">
        <v>101694</v>
      </c>
      <c r="L48" s="215">
        <v>2315</v>
      </c>
      <c r="M48" s="216">
        <v>2.2764371546010582E-2</v>
      </c>
      <c r="O48" s="214">
        <v>44</v>
      </c>
      <c r="P48" s="215">
        <v>83586</v>
      </c>
      <c r="Q48" s="215">
        <v>83586</v>
      </c>
      <c r="R48" s="215">
        <v>83238</v>
      </c>
      <c r="S48" s="215">
        <v>3983</v>
      </c>
      <c r="T48" s="216">
        <v>4.7850741247987695E-2</v>
      </c>
    </row>
    <row r="49" spans="1:20">
      <c r="A49" s="214">
        <v>45</v>
      </c>
      <c r="B49" s="215">
        <v>84540</v>
      </c>
      <c r="C49" s="215">
        <v>84540</v>
      </c>
      <c r="D49" s="215">
        <v>84398</v>
      </c>
      <c r="E49" s="215">
        <v>3193</v>
      </c>
      <c r="F49" s="216">
        <v>3.78326500627977E-2</v>
      </c>
      <c r="H49" s="214">
        <v>45</v>
      </c>
      <c r="I49" s="215">
        <v>99011</v>
      </c>
      <c r="J49" s="215">
        <v>99011</v>
      </c>
      <c r="K49" s="215">
        <v>98866</v>
      </c>
      <c r="L49" s="215">
        <v>1967</v>
      </c>
      <c r="M49" s="216">
        <v>1.9895616288714016E-2</v>
      </c>
      <c r="O49" s="214">
        <v>45</v>
      </c>
      <c r="P49" s="215">
        <v>81165</v>
      </c>
      <c r="Q49" s="215">
        <v>81165</v>
      </c>
      <c r="R49" s="215">
        <v>81044</v>
      </c>
      <c r="S49" s="215">
        <v>3100</v>
      </c>
      <c r="T49" s="216">
        <v>3.8250826711416018E-2</v>
      </c>
    </row>
    <row r="50" spans="1:20">
      <c r="A50" s="214">
        <v>46</v>
      </c>
      <c r="B50" s="215">
        <v>83872</v>
      </c>
      <c r="C50" s="215">
        <v>83872</v>
      </c>
      <c r="D50" s="215">
        <v>83631</v>
      </c>
      <c r="E50" s="215">
        <v>2999</v>
      </c>
      <c r="F50" s="216">
        <v>3.5859908407169593E-2</v>
      </c>
      <c r="H50" s="214">
        <v>46</v>
      </c>
      <c r="I50" s="215">
        <v>98150</v>
      </c>
      <c r="J50" s="215">
        <v>98150</v>
      </c>
      <c r="K50" s="215">
        <v>97982</v>
      </c>
      <c r="L50" s="215">
        <v>3162</v>
      </c>
      <c r="M50" s="216">
        <v>3.227123349186585E-2</v>
      </c>
      <c r="O50" s="214">
        <v>46</v>
      </c>
      <c r="P50" s="215">
        <v>80453</v>
      </c>
      <c r="Q50" s="215">
        <v>80453</v>
      </c>
      <c r="R50" s="215">
        <v>80304</v>
      </c>
      <c r="S50" s="215">
        <v>2558</v>
      </c>
      <c r="T50" s="216">
        <v>3.185395497110978E-2</v>
      </c>
    </row>
    <row r="51" spans="1:20" ht="17" thickBot="1">
      <c r="A51" s="218">
        <v>47</v>
      </c>
      <c r="B51" s="219">
        <v>79047</v>
      </c>
      <c r="C51" s="219">
        <v>79047</v>
      </c>
      <c r="D51" s="219">
        <v>78954</v>
      </c>
      <c r="E51" s="219">
        <v>6253</v>
      </c>
      <c r="F51" s="220">
        <v>7.9198014033487849E-2</v>
      </c>
      <c r="H51" s="218">
        <v>47</v>
      </c>
      <c r="I51" s="219">
        <v>91504</v>
      </c>
      <c r="J51" s="219">
        <v>91504</v>
      </c>
      <c r="K51" s="219">
        <v>91423</v>
      </c>
      <c r="L51" s="219">
        <v>3610</v>
      </c>
      <c r="M51" s="220">
        <v>3.9486781225730946E-2</v>
      </c>
      <c r="O51" s="218">
        <v>47</v>
      </c>
      <c r="P51" s="219">
        <v>74573</v>
      </c>
      <c r="Q51" s="219">
        <v>74573</v>
      </c>
      <c r="R51" s="219">
        <v>74503</v>
      </c>
      <c r="S51" s="219">
        <v>2080</v>
      </c>
      <c r="T51" s="220">
        <v>2.7918338858837898E-2</v>
      </c>
    </row>
    <row r="52" spans="1:20" ht="17" thickTop="1"/>
    <row r="53" spans="1:20">
      <c r="B53" s="224"/>
      <c r="C53" s="1" t="s">
        <v>247</v>
      </c>
      <c r="I53" s="7"/>
      <c r="J53" s="7"/>
      <c r="K53" s="7"/>
      <c r="L53" s="7"/>
      <c r="M53" s="7"/>
      <c r="O53" s="7"/>
      <c r="P53" s="7"/>
      <c r="Q53" s="7"/>
      <c r="R53" s="7"/>
      <c r="S53" s="7"/>
    </row>
    <row r="56" spans="1:20">
      <c r="B56" s="7" t="s">
        <v>212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2CA6-9F2A-1240-8B5C-E15E048DE6D6}">
  <dimension ref="A1:AF50"/>
  <sheetViews>
    <sheetView workbookViewId="0">
      <selection activeCell="Q33" sqref="Q33"/>
    </sheetView>
  </sheetViews>
  <sheetFormatPr baseColWidth="10" defaultRowHeight="16"/>
  <cols>
    <col min="1" max="1" width="7.28515625" style="1" customWidth="1"/>
    <col min="2" max="7" width="10.7109375" style="1"/>
    <col min="8" max="8" width="4.85546875" style="1" customWidth="1"/>
    <col min="9" max="16384" width="10.7109375" style="1"/>
  </cols>
  <sheetData>
    <row r="1" spans="1:16">
      <c r="A1" s="1" t="s">
        <v>126</v>
      </c>
    </row>
    <row r="2" spans="1:16">
      <c r="B2" s="1" t="s">
        <v>232</v>
      </c>
    </row>
    <row r="4" spans="1:16">
      <c r="A4" s="2" t="s">
        <v>131</v>
      </c>
      <c r="B4" s="2" t="s">
        <v>23</v>
      </c>
      <c r="I4" s="2" t="s">
        <v>131</v>
      </c>
      <c r="J4" s="2" t="s">
        <v>24</v>
      </c>
    </row>
    <row r="5" spans="1:16" ht="17" thickBot="1">
      <c r="A5" s="2" t="s">
        <v>130</v>
      </c>
      <c r="B5" s="442" t="s">
        <v>128</v>
      </c>
      <c r="C5" s="442"/>
      <c r="D5" s="442"/>
      <c r="E5" s="442"/>
      <c r="F5" s="235" t="s">
        <v>127</v>
      </c>
      <c r="G5" s="2"/>
      <c r="I5" s="2" t="s">
        <v>130</v>
      </c>
      <c r="J5" s="442" t="s">
        <v>128</v>
      </c>
      <c r="K5" s="442"/>
      <c r="L5" s="442"/>
      <c r="M5" s="442"/>
      <c r="N5" s="235" t="s">
        <v>127</v>
      </c>
      <c r="O5" s="2"/>
    </row>
    <row r="6" spans="1:16" ht="17" thickBot="1">
      <c r="A6" s="2" t="s">
        <v>129</v>
      </c>
      <c r="B6" s="244" t="s">
        <v>122</v>
      </c>
      <c r="C6" s="245" t="s">
        <v>123</v>
      </c>
      <c r="D6" s="245" t="s">
        <v>124</v>
      </c>
      <c r="E6" s="245" t="s">
        <v>12</v>
      </c>
      <c r="F6" s="245" t="s">
        <v>122</v>
      </c>
      <c r="G6" s="246" t="s">
        <v>125</v>
      </c>
      <c r="H6" s="228"/>
      <c r="I6" s="2" t="s">
        <v>129</v>
      </c>
      <c r="J6" s="244" t="s">
        <v>122</v>
      </c>
      <c r="K6" s="245" t="s">
        <v>123</v>
      </c>
      <c r="L6" s="245" t="s">
        <v>124</v>
      </c>
      <c r="M6" s="245" t="s">
        <v>12</v>
      </c>
      <c r="N6" s="245" t="s">
        <v>122</v>
      </c>
      <c r="O6" s="246" t="s">
        <v>125</v>
      </c>
      <c r="P6" s="228"/>
    </row>
    <row r="7" spans="1:16">
      <c r="A7" s="1">
        <v>1</v>
      </c>
      <c r="B7" s="349">
        <v>0</v>
      </c>
      <c r="C7" s="342">
        <v>0</v>
      </c>
      <c r="D7" s="342">
        <v>13</v>
      </c>
      <c r="E7" s="342">
        <v>28</v>
      </c>
      <c r="F7" s="342">
        <v>34</v>
      </c>
      <c r="G7" s="343">
        <v>32</v>
      </c>
      <c r="H7" s="255"/>
      <c r="I7" s="1">
        <v>1</v>
      </c>
      <c r="J7" s="349">
        <v>1</v>
      </c>
      <c r="K7" s="342">
        <v>0</v>
      </c>
      <c r="L7" s="342">
        <v>11</v>
      </c>
      <c r="M7" s="342">
        <v>32</v>
      </c>
      <c r="N7" s="342">
        <v>34</v>
      </c>
      <c r="O7" s="343">
        <v>35</v>
      </c>
      <c r="P7" s="229"/>
    </row>
    <row r="8" spans="1:16">
      <c r="A8" s="1">
        <v>2</v>
      </c>
      <c r="B8" s="341">
        <v>0</v>
      </c>
      <c r="C8" s="344">
        <v>33.700000000000003</v>
      </c>
      <c r="D8" s="344">
        <v>8</v>
      </c>
      <c r="E8" s="344">
        <v>26</v>
      </c>
      <c r="F8" s="344">
        <v>26</v>
      </c>
      <c r="G8" s="345">
        <v>30</v>
      </c>
      <c r="H8" s="255"/>
      <c r="I8" s="1">
        <v>2</v>
      </c>
      <c r="J8" s="341">
        <v>1</v>
      </c>
      <c r="K8" s="344">
        <v>34.6</v>
      </c>
      <c r="L8" s="344">
        <v>9</v>
      </c>
      <c r="M8" s="344">
        <v>26</v>
      </c>
      <c r="N8" s="344">
        <v>27</v>
      </c>
      <c r="O8" s="345">
        <v>30</v>
      </c>
      <c r="P8" s="229"/>
    </row>
    <row r="9" spans="1:16">
      <c r="A9" s="1">
        <v>3</v>
      </c>
      <c r="B9" s="341">
        <v>1</v>
      </c>
      <c r="C9" s="344">
        <v>24.5</v>
      </c>
      <c r="D9" s="344">
        <v>1</v>
      </c>
      <c r="E9" s="344">
        <v>6</v>
      </c>
      <c r="F9" s="344">
        <v>6</v>
      </c>
      <c r="G9" s="345">
        <v>29</v>
      </c>
      <c r="H9" s="255"/>
      <c r="I9" s="1">
        <v>3</v>
      </c>
      <c r="J9" s="341">
        <v>1</v>
      </c>
      <c r="K9" s="344">
        <v>22.7</v>
      </c>
      <c r="L9" s="344">
        <v>1</v>
      </c>
      <c r="M9" s="344">
        <v>8</v>
      </c>
      <c r="N9" s="344">
        <v>3</v>
      </c>
      <c r="O9" s="345">
        <v>28</v>
      </c>
      <c r="P9" s="229"/>
    </row>
    <row r="10" spans="1:16">
      <c r="A10" s="1">
        <v>4</v>
      </c>
      <c r="B10" s="341">
        <v>0</v>
      </c>
      <c r="C10" s="344">
        <v>6.7</v>
      </c>
      <c r="D10" s="344">
        <v>10</v>
      </c>
      <c r="E10" s="344">
        <v>6</v>
      </c>
      <c r="F10" s="344">
        <v>2</v>
      </c>
      <c r="G10" s="345">
        <v>6</v>
      </c>
      <c r="H10" s="255"/>
      <c r="I10" s="1">
        <v>4</v>
      </c>
      <c r="J10" s="341">
        <v>0</v>
      </c>
      <c r="K10" s="344">
        <v>4.5999999999999996</v>
      </c>
      <c r="L10" s="344">
        <v>14</v>
      </c>
      <c r="M10" s="344">
        <v>11</v>
      </c>
      <c r="N10" s="344">
        <v>3</v>
      </c>
      <c r="O10" s="345">
        <v>5</v>
      </c>
      <c r="P10" s="229"/>
    </row>
    <row r="11" spans="1:16">
      <c r="A11" s="1">
        <v>5</v>
      </c>
      <c r="B11" s="341">
        <v>0</v>
      </c>
      <c r="C11" s="344">
        <v>0.8</v>
      </c>
      <c r="D11" s="344">
        <v>3.6</v>
      </c>
      <c r="E11" s="344">
        <v>4</v>
      </c>
      <c r="F11" s="344">
        <v>38</v>
      </c>
      <c r="G11" s="345">
        <v>30</v>
      </c>
      <c r="H11" s="255"/>
      <c r="I11" s="1">
        <v>5</v>
      </c>
      <c r="J11" s="341">
        <v>0</v>
      </c>
      <c r="K11" s="344">
        <v>0.9</v>
      </c>
      <c r="L11" s="344">
        <v>2.2999999999999998</v>
      </c>
      <c r="M11" s="344">
        <v>1</v>
      </c>
      <c r="N11" s="344">
        <v>37</v>
      </c>
      <c r="O11" s="345">
        <v>28</v>
      </c>
      <c r="P11" s="229"/>
    </row>
    <row r="12" spans="1:16">
      <c r="A12" s="1">
        <v>6</v>
      </c>
      <c r="B12" s="341">
        <v>0</v>
      </c>
      <c r="C12" s="344">
        <v>0</v>
      </c>
      <c r="D12" s="344">
        <v>5</v>
      </c>
      <c r="E12" s="344">
        <v>14</v>
      </c>
      <c r="F12" s="344">
        <v>0</v>
      </c>
      <c r="G12" s="345">
        <v>21</v>
      </c>
      <c r="H12" s="255"/>
      <c r="I12" s="1">
        <v>6</v>
      </c>
      <c r="J12" s="341">
        <v>1</v>
      </c>
      <c r="K12" s="344">
        <v>0</v>
      </c>
      <c r="L12" s="344">
        <v>5.9</v>
      </c>
      <c r="M12" s="344">
        <v>7</v>
      </c>
      <c r="N12" s="344">
        <v>1</v>
      </c>
      <c r="O12" s="345">
        <v>21</v>
      </c>
      <c r="P12" s="229"/>
    </row>
    <row r="13" spans="1:16">
      <c r="A13" s="1">
        <v>7</v>
      </c>
      <c r="B13" s="341">
        <v>7</v>
      </c>
      <c r="C13" s="344">
        <v>0</v>
      </c>
      <c r="D13" s="344">
        <v>22.6</v>
      </c>
      <c r="E13" s="344">
        <v>0</v>
      </c>
      <c r="F13" s="344">
        <v>2</v>
      </c>
      <c r="G13" s="345">
        <v>12</v>
      </c>
      <c r="H13" s="255"/>
      <c r="I13" s="1">
        <v>7</v>
      </c>
      <c r="J13" s="341">
        <v>9</v>
      </c>
      <c r="K13" s="344">
        <v>0</v>
      </c>
      <c r="L13" s="344">
        <v>17.2</v>
      </c>
      <c r="M13" s="344">
        <v>0</v>
      </c>
      <c r="N13" s="344">
        <v>2</v>
      </c>
      <c r="O13" s="345">
        <v>10</v>
      </c>
      <c r="P13" s="229"/>
    </row>
    <row r="14" spans="1:16">
      <c r="A14" s="1">
        <v>8</v>
      </c>
      <c r="B14" s="341">
        <v>0</v>
      </c>
      <c r="C14" s="344">
        <v>0</v>
      </c>
      <c r="D14" s="344">
        <v>0.8</v>
      </c>
      <c r="E14" s="344">
        <v>0</v>
      </c>
      <c r="F14" s="344">
        <v>1</v>
      </c>
      <c r="G14" s="345">
        <v>26</v>
      </c>
      <c r="H14" s="255"/>
      <c r="I14" s="1">
        <v>8</v>
      </c>
      <c r="J14" s="341">
        <v>1</v>
      </c>
      <c r="K14" s="344">
        <v>0</v>
      </c>
      <c r="L14" s="344">
        <v>0</v>
      </c>
      <c r="M14" s="344">
        <v>2</v>
      </c>
      <c r="N14" s="344">
        <v>2</v>
      </c>
      <c r="O14" s="345">
        <v>25</v>
      </c>
      <c r="P14" s="229"/>
    </row>
    <row r="15" spans="1:16">
      <c r="A15" s="1">
        <v>9</v>
      </c>
      <c r="B15" s="341"/>
      <c r="C15" s="344">
        <v>21.5</v>
      </c>
      <c r="D15" s="344"/>
      <c r="E15" s="344">
        <v>0</v>
      </c>
      <c r="F15" s="344">
        <v>21</v>
      </c>
      <c r="G15" s="345">
        <v>21</v>
      </c>
      <c r="H15" s="255"/>
      <c r="I15" s="1">
        <v>9</v>
      </c>
      <c r="J15" s="341"/>
      <c r="K15" s="344">
        <v>18</v>
      </c>
      <c r="L15" s="344"/>
      <c r="M15" s="344">
        <v>0</v>
      </c>
      <c r="N15" s="344">
        <v>14</v>
      </c>
      <c r="O15" s="345">
        <v>20</v>
      </c>
      <c r="P15" s="229"/>
    </row>
    <row r="16" spans="1:16">
      <c r="A16" s="1">
        <v>10</v>
      </c>
      <c r="B16" s="341"/>
      <c r="C16" s="344">
        <v>32.9</v>
      </c>
      <c r="D16" s="344"/>
      <c r="E16" s="344">
        <v>14</v>
      </c>
      <c r="F16" s="344">
        <v>28</v>
      </c>
      <c r="G16" s="345"/>
      <c r="H16" s="255"/>
      <c r="I16" s="1">
        <v>10</v>
      </c>
      <c r="J16" s="341"/>
      <c r="K16" s="344">
        <v>31.5</v>
      </c>
      <c r="L16" s="344"/>
      <c r="M16" s="344">
        <v>10</v>
      </c>
      <c r="N16" s="344">
        <v>23</v>
      </c>
      <c r="O16" s="345"/>
      <c r="P16" s="229"/>
    </row>
    <row r="17" spans="1:32">
      <c r="A17" s="1">
        <v>11</v>
      </c>
      <c r="B17" s="341"/>
      <c r="C17" s="344">
        <v>0</v>
      </c>
      <c r="D17" s="344"/>
      <c r="E17" s="344"/>
      <c r="F17" s="344"/>
      <c r="G17" s="345"/>
      <c r="H17" s="255"/>
      <c r="I17" s="1">
        <v>11</v>
      </c>
      <c r="J17" s="341"/>
      <c r="K17" s="344">
        <v>0</v>
      </c>
      <c r="L17" s="344"/>
      <c r="M17" s="344"/>
      <c r="N17" s="344"/>
      <c r="O17" s="345"/>
      <c r="P17" s="229"/>
    </row>
    <row r="18" spans="1:32">
      <c r="A18" s="1">
        <v>12</v>
      </c>
      <c r="B18" s="341"/>
      <c r="C18" s="344">
        <v>0</v>
      </c>
      <c r="D18" s="344"/>
      <c r="E18" s="344"/>
      <c r="F18" s="344"/>
      <c r="G18" s="345"/>
      <c r="H18" s="255"/>
      <c r="I18" s="1">
        <v>12</v>
      </c>
      <c r="J18" s="341"/>
      <c r="K18" s="344">
        <v>0</v>
      </c>
      <c r="L18" s="344"/>
      <c r="M18" s="344"/>
      <c r="N18" s="344"/>
      <c r="O18" s="345"/>
      <c r="P18" s="229"/>
    </row>
    <row r="19" spans="1:32">
      <c r="A19" s="1">
        <v>13</v>
      </c>
      <c r="B19" s="341"/>
      <c r="C19" s="344">
        <v>0</v>
      </c>
      <c r="D19" s="344"/>
      <c r="E19" s="344"/>
      <c r="F19" s="344"/>
      <c r="G19" s="345"/>
      <c r="H19" s="255"/>
      <c r="I19" s="1">
        <v>13</v>
      </c>
      <c r="J19" s="341"/>
      <c r="K19" s="344">
        <v>0</v>
      </c>
      <c r="L19" s="344"/>
      <c r="M19" s="344"/>
      <c r="N19" s="344"/>
      <c r="O19" s="345"/>
      <c r="P19" s="229"/>
    </row>
    <row r="20" spans="1:32" ht="17" thickBot="1">
      <c r="A20" s="1">
        <v>14</v>
      </c>
      <c r="B20" s="346"/>
      <c r="C20" s="347">
        <v>3.8</v>
      </c>
      <c r="D20" s="347"/>
      <c r="E20" s="347"/>
      <c r="F20" s="347"/>
      <c r="G20" s="348"/>
      <c r="H20" s="255"/>
      <c r="I20" s="1">
        <v>14</v>
      </c>
      <c r="J20" s="346"/>
      <c r="K20" s="347">
        <v>5.9</v>
      </c>
      <c r="L20" s="347"/>
      <c r="M20" s="347"/>
      <c r="N20" s="347"/>
      <c r="O20" s="348"/>
      <c r="P20" s="229"/>
    </row>
    <row r="22" spans="1:32" s="2" customFormat="1">
      <c r="A22" s="231" t="s">
        <v>68</v>
      </c>
      <c r="B22" s="232">
        <f t="shared" ref="B22:G22" si="0">AVERAGE(B7:B20)</f>
        <v>1</v>
      </c>
      <c r="C22" s="232">
        <f t="shared" si="0"/>
        <v>8.85</v>
      </c>
      <c r="D22" s="232">
        <f t="shared" si="0"/>
        <v>8</v>
      </c>
      <c r="E22" s="232">
        <f t="shared" si="0"/>
        <v>9.8000000000000007</v>
      </c>
      <c r="F22" s="232">
        <f t="shared" si="0"/>
        <v>15.8</v>
      </c>
      <c r="G22" s="232">
        <f t="shared" si="0"/>
        <v>23</v>
      </c>
      <c r="H22" s="230"/>
      <c r="I22" s="231" t="s">
        <v>68</v>
      </c>
      <c r="J22" s="232">
        <f>AVERAGE(J7:J20)</f>
        <v>1.75</v>
      </c>
      <c r="K22" s="232">
        <f>AVERAGE(K7:K20)</f>
        <v>8.4428571428571431</v>
      </c>
      <c r="L22" s="232">
        <f>AVERAGE(L7:L20)</f>
        <v>7.5499999999999989</v>
      </c>
      <c r="M22" s="232">
        <f t="shared" ref="M22:O22" si="1">AVERAGE(M7:M20)</f>
        <v>9.6999999999999993</v>
      </c>
      <c r="N22" s="232">
        <f t="shared" si="1"/>
        <v>14.6</v>
      </c>
      <c r="O22" s="232">
        <f t="shared" si="1"/>
        <v>22.444444444444443</v>
      </c>
      <c r="P22" s="23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s="2" customFormat="1">
      <c r="A23" s="231" t="s">
        <v>20</v>
      </c>
      <c r="B23" s="232">
        <f t="shared" ref="B23:G23" si="2">STDEV(B7:B20)</f>
        <v>2.4494897427831779</v>
      </c>
      <c r="C23" s="232">
        <f t="shared" si="2"/>
        <v>13.138478427299541</v>
      </c>
      <c r="D23" s="232">
        <f t="shared" si="2"/>
        <v>7.283641161632592</v>
      </c>
      <c r="E23" s="232">
        <f t="shared" si="2"/>
        <v>10.432854089099706</v>
      </c>
      <c r="F23" s="232">
        <f t="shared" si="2"/>
        <v>15.090836071382306</v>
      </c>
      <c r="G23" s="232">
        <f t="shared" si="2"/>
        <v>8.9582364335844584</v>
      </c>
      <c r="H23" s="230"/>
      <c r="I23" s="231" t="s">
        <v>20</v>
      </c>
      <c r="J23" s="232">
        <f>STDEV(J7:J20)</f>
        <v>2.9640705601780613</v>
      </c>
      <c r="K23" s="232">
        <f>STDEV(K7:K20)</f>
        <v>12.671999070374037</v>
      </c>
      <c r="L23" s="232">
        <f>STDEV(L7:L20)</f>
        <v>6.3123461791725521</v>
      </c>
      <c r="M23" s="232">
        <f t="shared" ref="M23:O23" si="3">STDEV(M7:M20)</f>
        <v>11.045863982102581</v>
      </c>
      <c r="N23" s="232">
        <f t="shared" si="3"/>
        <v>14.431447143882234</v>
      </c>
      <c r="O23" s="232">
        <f t="shared" si="3"/>
        <v>9.6838926975559687</v>
      </c>
      <c r="P23" s="23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s="2" customFormat="1">
      <c r="A24" s="350" t="s">
        <v>173</v>
      </c>
      <c r="B24" s="351"/>
      <c r="C24" s="400">
        <f>TTEST(B7:B20,C7:C20,2,3)</f>
        <v>4.6984945211747661E-2</v>
      </c>
      <c r="D24" s="400">
        <f>TTEST(B7:B20,D7:D20,2,3)</f>
        <v>3.1053228731198257E-2</v>
      </c>
      <c r="E24" s="400">
        <f>TTEST(B7:B20,E7:E20,2,3)</f>
        <v>2.6982091451306082E-2</v>
      </c>
      <c r="F24" s="400">
        <f>TTEST(B7:B20,F7:F20,2,3)</f>
        <v>1.2805129206557058E-2</v>
      </c>
      <c r="G24" s="400">
        <f>TTEST(B7:B20,G7:G20,2,3)</f>
        <v>4.8541249281291954E-5</v>
      </c>
      <c r="H24" s="351"/>
      <c r="I24" s="350" t="s">
        <v>173</v>
      </c>
      <c r="J24" s="351"/>
      <c r="K24" s="401">
        <f>TTEST(J7:J20,K7:K20,2,3)</f>
        <v>7.8097182099204909E-2</v>
      </c>
      <c r="L24" s="400">
        <f>TTEST(J7:J20,L7:L20,2,3)</f>
        <v>4.0607896366398007E-2</v>
      </c>
      <c r="M24" s="401">
        <f>TTEST(J7:J20,M7:M20,2,3)</f>
        <v>5.2803494973884153E-2</v>
      </c>
      <c r="N24" s="400">
        <f>TTEST(J7:J20,N7:N20,2,3)</f>
        <v>2.0788808188129077E-2</v>
      </c>
      <c r="O24" s="400">
        <f>TTEST(J7:J20,O7:O20,2,3)</f>
        <v>1.3451315343089874E-4</v>
      </c>
      <c r="P24" s="23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7" spans="1:32">
      <c r="A27" s="2" t="s">
        <v>131</v>
      </c>
      <c r="B27" s="2" t="s">
        <v>25</v>
      </c>
      <c r="I27" s="2" t="s">
        <v>131</v>
      </c>
      <c r="J27" s="2" t="s">
        <v>26</v>
      </c>
    </row>
    <row r="28" spans="1:32" ht="17" thickBot="1">
      <c r="A28" s="2" t="s">
        <v>130</v>
      </c>
      <c r="B28" s="442" t="s">
        <v>128</v>
      </c>
      <c r="C28" s="442"/>
      <c r="D28" s="442"/>
      <c r="E28" s="442"/>
      <c r="F28" s="235" t="s">
        <v>127</v>
      </c>
      <c r="G28" s="2"/>
      <c r="I28" s="2" t="s">
        <v>130</v>
      </c>
      <c r="J28" s="442" t="s">
        <v>128</v>
      </c>
      <c r="K28" s="442"/>
      <c r="L28" s="442"/>
      <c r="M28" s="442"/>
      <c r="N28" s="235" t="s">
        <v>127</v>
      </c>
      <c r="O28" s="2"/>
    </row>
    <row r="29" spans="1:32" ht="17" thickBot="1">
      <c r="A29" s="2" t="s">
        <v>129</v>
      </c>
      <c r="B29" s="355" t="s">
        <v>122</v>
      </c>
      <c r="C29" s="353" t="s">
        <v>123</v>
      </c>
      <c r="D29" s="353" t="s">
        <v>124</v>
      </c>
      <c r="E29" s="353" t="s">
        <v>12</v>
      </c>
      <c r="F29" s="353" t="s">
        <v>122</v>
      </c>
      <c r="G29" s="354" t="s">
        <v>125</v>
      </c>
      <c r="H29" s="181"/>
      <c r="I29" s="2" t="s">
        <v>129</v>
      </c>
      <c r="J29" s="355" t="s">
        <v>122</v>
      </c>
      <c r="K29" s="353" t="s">
        <v>123</v>
      </c>
      <c r="L29" s="353" t="s">
        <v>124</v>
      </c>
      <c r="M29" s="353" t="s">
        <v>12</v>
      </c>
      <c r="N29" s="353" t="s">
        <v>122</v>
      </c>
      <c r="O29" s="354" t="s">
        <v>125</v>
      </c>
    </row>
    <row r="30" spans="1:32">
      <c r="A30" s="1">
        <v>1</v>
      </c>
      <c r="B30" s="358">
        <v>0</v>
      </c>
      <c r="C30" s="359">
        <v>0</v>
      </c>
      <c r="D30" s="359">
        <v>7</v>
      </c>
      <c r="E30" s="359">
        <v>32</v>
      </c>
      <c r="F30" s="359">
        <v>43</v>
      </c>
      <c r="G30" s="360">
        <v>28</v>
      </c>
      <c r="H30" s="361"/>
      <c r="I30" s="226"/>
      <c r="J30" s="358">
        <v>0</v>
      </c>
      <c r="K30" s="359">
        <v>0</v>
      </c>
      <c r="L30" s="359">
        <v>8</v>
      </c>
      <c r="M30" s="359">
        <v>37</v>
      </c>
      <c r="N30" s="359">
        <v>45</v>
      </c>
      <c r="O30" s="360">
        <v>39</v>
      </c>
    </row>
    <row r="31" spans="1:32">
      <c r="A31" s="1">
        <v>2</v>
      </c>
      <c r="B31" s="362">
        <v>0</v>
      </c>
      <c r="C31" s="363">
        <v>19.2</v>
      </c>
      <c r="D31" s="363">
        <v>5</v>
      </c>
      <c r="E31" s="363">
        <v>2</v>
      </c>
      <c r="F31" s="363">
        <v>18</v>
      </c>
      <c r="G31" s="364">
        <v>19</v>
      </c>
      <c r="H31" s="361"/>
      <c r="I31" s="226"/>
      <c r="J31" s="362">
        <v>0</v>
      </c>
      <c r="K31" s="363">
        <v>19.5</v>
      </c>
      <c r="L31" s="363">
        <v>6</v>
      </c>
      <c r="M31" s="363">
        <v>6</v>
      </c>
      <c r="N31" s="363">
        <v>27</v>
      </c>
      <c r="O31" s="364">
        <v>30</v>
      </c>
    </row>
    <row r="32" spans="1:32">
      <c r="A32" s="1">
        <v>3</v>
      </c>
      <c r="B32" s="362">
        <v>1</v>
      </c>
      <c r="C32" s="363">
        <v>16.3</v>
      </c>
      <c r="D32" s="363">
        <v>0</v>
      </c>
      <c r="E32" s="363">
        <v>9</v>
      </c>
      <c r="F32" s="363">
        <v>1</v>
      </c>
      <c r="G32" s="364">
        <v>14</v>
      </c>
      <c r="H32" s="361"/>
      <c r="I32" s="226"/>
      <c r="J32" s="362">
        <v>0</v>
      </c>
      <c r="K32" s="363">
        <v>14.6</v>
      </c>
      <c r="L32" s="363">
        <v>0</v>
      </c>
      <c r="M32" s="363">
        <v>7</v>
      </c>
      <c r="N32" s="363">
        <v>2</v>
      </c>
      <c r="O32" s="364">
        <v>23</v>
      </c>
    </row>
    <row r="33" spans="1:15">
      <c r="A33" s="1">
        <v>4</v>
      </c>
      <c r="B33" s="362">
        <v>0</v>
      </c>
      <c r="C33" s="363">
        <v>3.4</v>
      </c>
      <c r="D33" s="363">
        <v>12</v>
      </c>
      <c r="E33" s="363">
        <v>9</v>
      </c>
      <c r="F33" s="363">
        <v>1</v>
      </c>
      <c r="G33" s="364">
        <v>1</v>
      </c>
      <c r="H33" s="361"/>
      <c r="I33" s="226"/>
      <c r="J33" s="362">
        <v>0</v>
      </c>
      <c r="K33" s="363">
        <v>0</v>
      </c>
      <c r="L33" s="363">
        <v>18</v>
      </c>
      <c r="M33" s="363">
        <v>9</v>
      </c>
      <c r="N33" s="363">
        <v>2</v>
      </c>
      <c r="O33" s="364">
        <v>1</v>
      </c>
    </row>
    <row r="34" spans="1:15">
      <c r="A34" s="1">
        <v>5</v>
      </c>
      <c r="B34" s="362">
        <v>0</v>
      </c>
      <c r="C34" s="363">
        <v>0</v>
      </c>
      <c r="D34" s="363">
        <v>5.4</v>
      </c>
      <c r="E34" s="363">
        <v>0</v>
      </c>
      <c r="F34" s="363">
        <v>38</v>
      </c>
      <c r="G34" s="364">
        <v>22</v>
      </c>
      <c r="H34" s="361"/>
      <c r="I34" s="226"/>
      <c r="J34" s="362">
        <v>0</v>
      </c>
      <c r="K34" s="363">
        <v>0</v>
      </c>
      <c r="L34" s="363">
        <v>0</v>
      </c>
      <c r="M34" s="363">
        <v>0</v>
      </c>
      <c r="N34" s="363">
        <v>43</v>
      </c>
      <c r="O34" s="364">
        <v>31</v>
      </c>
    </row>
    <row r="35" spans="1:15">
      <c r="A35" s="1">
        <v>6</v>
      </c>
      <c r="B35" s="362">
        <v>0</v>
      </c>
      <c r="C35" s="363">
        <v>0</v>
      </c>
      <c r="D35" s="363">
        <v>0</v>
      </c>
      <c r="E35" s="363">
        <v>0</v>
      </c>
      <c r="F35" s="363">
        <v>0</v>
      </c>
      <c r="G35" s="364">
        <v>22</v>
      </c>
      <c r="H35" s="361"/>
      <c r="I35" s="226"/>
      <c r="J35" s="362">
        <v>0</v>
      </c>
      <c r="K35" s="363">
        <v>0</v>
      </c>
      <c r="L35" s="363">
        <v>0</v>
      </c>
      <c r="M35" s="363">
        <v>0</v>
      </c>
      <c r="N35" s="363">
        <v>0</v>
      </c>
      <c r="O35" s="364">
        <v>26</v>
      </c>
    </row>
    <row r="36" spans="1:15">
      <c r="A36" s="1">
        <v>7</v>
      </c>
      <c r="B36" s="362">
        <v>7</v>
      </c>
      <c r="C36" s="363">
        <v>0</v>
      </c>
      <c r="D36" s="363">
        <v>8.4</v>
      </c>
      <c r="E36" s="363">
        <v>0</v>
      </c>
      <c r="F36" s="363">
        <v>3</v>
      </c>
      <c r="G36" s="364">
        <v>2</v>
      </c>
      <c r="H36" s="361"/>
      <c r="I36" s="226"/>
      <c r="J36" s="362">
        <v>12</v>
      </c>
      <c r="K36" s="363">
        <v>0</v>
      </c>
      <c r="L36" s="363">
        <v>7.4</v>
      </c>
      <c r="M36" s="363">
        <v>0</v>
      </c>
      <c r="N36" s="363">
        <v>1</v>
      </c>
      <c r="O36" s="364">
        <v>4</v>
      </c>
    </row>
    <row r="37" spans="1:15">
      <c r="A37" s="1">
        <v>8</v>
      </c>
      <c r="B37" s="362">
        <v>0</v>
      </c>
      <c r="C37" s="363">
        <v>0</v>
      </c>
      <c r="D37" s="363">
        <v>0</v>
      </c>
      <c r="E37" s="363">
        <v>0</v>
      </c>
      <c r="F37" s="363">
        <v>0</v>
      </c>
      <c r="G37" s="364">
        <v>9</v>
      </c>
      <c r="H37" s="361"/>
      <c r="I37" s="226"/>
      <c r="J37" s="362">
        <v>0</v>
      </c>
      <c r="K37" s="363">
        <v>14.9</v>
      </c>
      <c r="L37" s="363">
        <v>0</v>
      </c>
      <c r="M37" s="363">
        <v>0</v>
      </c>
      <c r="N37" s="363">
        <v>1</v>
      </c>
      <c r="O37" s="364">
        <v>17</v>
      </c>
    </row>
    <row r="38" spans="1:15">
      <c r="A38" s="1">
        <v>9</v>
      </c>
      <c r="B38" s="362"/>
      <c r="C38" s="363">
        <v>3.5</v>
      </c>
      <c r="D38" s="363"/>
      <c r="E38" s="363">
        <v>0</v>
      </c>
      <c r="F38" s="363">
        <v>4</v>
      </c>
      <c r="G38" s="364">
        <v>7</v>
      </c>
      <c r="H38" s="361"/>
      <c r="I38" s="226"/>
      <c r="J38" s="362"/>
      <c r="K38" s="363">
        <v>1.4</v>
      </c>
      <c r="L38" s="363"/>
      <c r="M38" s="363">
        <v>0</v>
      </c>
      <c r="N38" s="363">
        <v>8</v>
      </c>
      <c r="O38" s="364">
        <v>12</v>
      </c>
    </row>
    <row r="39" spans="1:15">
      <c r="A39" s="1">
        <v>10</v>
      </c>
      <c r="B39" s="362"/>
      <c r="C39" s="363">
        <v>39.4</v>
      </c>
      <c r="D39" s="363"/>
      <c r="E39" s="363">
        <v>8</v>
      </c>
      <c r="F39" s="363">
        <v>6</v>
      </c>
      <c r="G39" s="364"/>
      <c r="H39" s="361"/>
      <c r="I39" s="226"/>
      <c r="J39" s="362"/>
      <c r="K39" s="363">
        <v>32.6</v>
      </c>
      <c r="L39" s="363"/>
      <c r="M39" s="363">
        <v>17</v>
      </c>
      <c r="N39" s="363">
        <v>11</v>
      </c>
      <c r="O39" s="364"/>
    </row>
    <row r="40" spans="1:15">
      <c r="A40" s="1">
        <v>11</v>
      </c>
      <c r="B40" s="362"/>
      <c r="C40" s="363">
        <v>0</v>
      </c>
      <c r="D40" s="363"/>
      <c r="E40" s="363"/>
      <c r="F40" s="363"/>
      <c r="G40" s="364"/>
      <c r="H40" s="361"/>
      <c r="I40" s="226"/>
      <c r="J40" s="362"/>
      <c r="K40" s="363">
        <v>0</v>
      </c>
      <c r="L40" s="363"/>
      <c r="M40" s="363"/>
      <c r="N40" s="363"/>
      <c r="O40" s="364"/>
    </row>
    <row r="41" spans="1:15">
      <c r="A41" s="1">
        <v>12</v>
      </c>
      <c r="B41" s="362"/>
      <c r="C41" s="363">
        <v>0</v>
      </c>
      <c r="D41" s="363"/>
      <c r="E41" s="363"/>
      <c r="F41" s="363"/>
      <c r="G41" s="364"/>
      <c r="H41" s="361"/>
      <c r="I41" s="226"/>
      <c r="J41" s="362"/>
      <c r="K41" s="363">
        <v>7.1</v>
      </c>
      <c r="L41" s="363"/>
      <c r="M41" s="363"/>
      <c r="N41" s="363"/>
      <c r="O41" s="364"/>
    </row>
    <row r="42" spans="1:15">
      <c r="A42" s="1">
        <v>13</v>
      </c>
      <c r="B42" s="362"/>
      <c r="C42" s="363">
        <v>0</v>
      </c>
      <c r="D42" s="363"/>
      <c r="E42" s="363"/>
      <c r="F42" s="363"/>
      <c r="G42" s="364"/>
      <c r="H42" s="361"/>
      <c r="I42" s="226"/>
      <c r="J42" s="362"/>
      <c r="K42" s="363">
        <v>0</v>
      </c>
      <c r="L42" s="363"/>
      <c r="M42" s="363"/>
      <c r="N42" s="363"/>
      <c r="O42" s="364"/>
    </row>
    <row r="43" spans="1:15" ht="17" thickBot="1">
      <c r="A43" s="1">
        <v>14</v>
      </c>
      <c r="B43" s="365"/>
      <c r="C43" s="366">
        <v>11</v>
      </c>
      <c r="D43" s="366"/>
      <c r="E43" s="366"/>
      <c r="F43" s="366"/>
      <c r="G43" s="367"/>
      <c r="H43" s="361"/>
      <c r="I43" s="226"/>
      <c r="J43" s="365"/>
      <c r="K43" s="366">
        <v>9.9</v>
      </c>
      <c r="L43" s="366"/>
      <c r="M43" s="366"/>
      <c r="N43" s="366"/>
      <c r="O43" s="367"/>
    </row>
    <row r="45" spans="1:15">
      <c r="A45" s="231" t="s">
        <v>68</v>
      </c>
      <c r="B45" s="232">
        <f t="shared" ref="B45:G45" si="4">AVERAGE(B30:B43)</f>
        <v>1</v>
      </c>
      <c r="C45" s="232">
        <f t="shared" si="4"/>
        <v>6.6285714285714281</v>
      </c>
      <c r="D45" s="232">
        <f t="shared" si="4"/>
        <v>4.7249999999999996</v>
      </c>
      <c r="E45" s="232">
        <f t="shared" si="4"/>
        <v>6</v>
      </c>
      <c r="F45" s="232">
        <f t="shared" si="4"/>
        <v>11.4</v>
      </c>
      <c r="G45" s="232">
        <f t="shared" si="4"/>
        <v>13.777777777777779</v>
      </c>
      <c r="H45" s="230"/>
      <c r="I45" s="231" t="s">
        <v>68</v>
      </c>
      <c r="J45" s="232">
        <f t="shared" ref="J45:O45" si="5">AVERAGE(J30:J43)</f>
        <v>1.5</v>
      </c>
      <c r="K45" s="232">
        <f t="shared" si="5"/>
        <v>7.1428571428571432</v>
      </c>
      <c r="L45" s="232">
        <f t="shared" si="5"/>
        <v>4.9249999999999998</v>
      </c>
      <c r="M45" s="232">
        <f t="shared" si="5"/>
        <v>7.6</v>
      </c>
      <c r="N45" s="232">
        <f t="shared" si="5"/>
        <v>14</v>
      </c>
      <c r="O45" s="232">
        <f t="shared" si="5"/>
        <v>20.333333333333332</v>
      </c>
    </row>
    <row r="46" spans="1:15">
      <c r="A46" s="231" t="s">
        <v>20</v>
      </c>
      <c r="B46" s="232">
        <f t="shared" ref="B46:G46" si="6">STDEV(B30:B43)</f>
        <v>2.4494897427831779</v>
      </c>
      <c r="C46" s="232">
        <f t="shared" si="6"/>
        <v>11.490359073952025</v>
      </c>
      <c r="D46" s="232">
        <f t="shared" si="6"/>
        <v>4.457978401537118</v>
      </c>
      <c r="E46" s="232">
        <f t="shared" si="6"/>
        <v>9.966610925150702</v>
      </c>
      <c r="F46" s="232">
        <f t="shared" si="6"/>
        <v>16.263114366224229</v>
      </c>
      <c r="G46" s="232">
        <f t="shared" si="6"/>
        <v>9.5887665757616851</v>
      </c>
      <c r="H46" s="230"/>
      <c r="I46" s="231" t="s">
        <v>20</v>
      </c>
      <c r="J46" s="232">
        <f t="shared" ref="J46:O46" si="7">STDEV(J30:J43)</f>
        <v>4.2426406871192848</v>
      </c>
      <c r="K46" s="232">
        <f t="shared" si="7"/>
        <v>10.05475121412867</v>
      </c>
      <c r="L46" s="232">
        <f t="shared" si="7"/>
        <v>6.3775835101213243</v>
      </c>
      <c r="M46" s="232">
        <f t="shared" si="7"/>
        <v>11.768130220595323</v>
      </c>
      <c r="N46" s="232">
        <f t="shared" si="7"/>
        <v>17.757627469156269</v>
      </c>
      <c r="O46" s="232">
        <f t="shared" si="7"/>
        <v>12.82575533838066</v>
      </c>
    </row>
    <row r="47" spans="1:15">
      <c r="A47" s="350" t="s">
        <v>173</v>
      </c>
      <c r="B47" s="351"/>
      <c r="C47" s="401">
        <f>TTEST(B30:B43,C30:C43,2,3)</f>
        <v>9.8107883844191932E-2</v>
      </c>
      <c r="D47" s="401">
        <f>TTEST(B30:B43,D30:D43,2,3)</f>
        <v>6.2923316081528929E-2</v>
      </c>
      <c r="E47" s="352">
        <f>TTEST(B30:B43,E30:E43,2,3)</f>
        <v>0.15609601357958208</v>
      </c>
      <c r="F47" s="401">
        <f>TTEST(B30:B43,F30:F43,2,3)</f>
        <v>7.5583540292184712E-2</v>
      </c>
      <c r="G47" s="400">
        <f>TTEST(B30:B43,G30:G43,2,3)</f>
        <v>3.7288145711996171E-3</v>
      </c>
      <c r="I47" s="350" t="s">
        <v>173</v>
      </c>
      <c r="J47" s="351"/>
      <c r="K47" s="401">
        <f>TTEST(J30:J43,K30:K43,2,3)</f>
        <v>8.2478231820066653E-2</v>
      </c>
      <c r="L47" s="352">
        <f>TTEST(J30:J43,L30:L43,2,3)</f>
        <v>0.2296437508081853</v>
      </c>
      <c r="M47" s="352">
        <f>TTEST(J30:J43,M30:M43,2,3)</f>
        <v>0.15484816134790697</v>
      </c>
      <c r="N47" s="401">
        <f>TTEST(J30:J43,N30:N43,2,3)</f>
        <v>5.6324526953059284E-2</v>
      </c>
      <c r="O47" s="400">
        <f>TTEST(J30:J43,O30:O43,2,3)</f>
        <v>1.9932990116620589E-3</v>
      </c>
    </row>
    <row r="50" spans="2:2">
      <c r="B50" s="7" t="s">
        <v>211</v>
      </c>
    </row>
  </sheetData>
  <mergeCells count="4">
    <mergeCell ref="B5:E5"/>
    <mergeCell ref="J5:M5"/>
    <mergeCell ref="B28:E28"/>
    <mergeCell ref="J28:M28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0FE6-16A8-A24F-9752-07C5E97CA31F}">
  <dimension ref="A1:G24"/>
  <sheetViews>
    <sheetView tabSelected="1" workbookViewId="0">
      <selection activeCell="I37" sqref="I37"/>
    </sheetView>
  </sheetViews>
  <sheetFormatPr baseColWidth="10" defaultRowHeight="16"/>
  <cols>
    <col min="1" max="1" width="7.140625" style="1" customWidth="1"/>
    <col min="2" max="16384" width="10.7109375" style="1"/>
  </cols>
  <sheetData>
    <row r="1" spans="1:5">
      <c r="A1" s="1" t="s">
        <v>134</v>
      </c>
    </row>
    <row r="2" spans="1:5">
      <c r="B2" s="1" t="s">
        <v>233</v>
      </c>
    </row>
    <row r="4" spans="1:5">
      <c r="B4" s="1" t="s">
        <v>135</v>
      </c>
    </row>
    <row r="5" spans="1:5">
      <c r="B5" s="443" t="s">
        <v>132</v>
      </c>
      <c r="C5" s="443"/>
      <c r="D5" s="443" t="s">
        <v>133</v>
      </c>
      <c r="E5" s="443"/>
    </row>
    <row r="6" spans="1:5">
      <c r="A6" s="143"/>
      <c r="B6" s="247" t="s">
        <v>122</v>
      </c>
      <c r="C6" s="248" t="s">
        <v>125</v>
      </c>
      <c r="D6" s="247" t="s">
        <v>122</v>
      </c>
      <c r="E6" s="248" t="s">
        <v>125</v>
      </c>
    </row>
    <row r="7" spans="1:5">
      <c r="A7" s="143">
        <v>1</v>
      </c>
      <c r="B7" s="253">
        <v>0.26910000000000001</v>
      </c>
      <c r="C7" s="253">
        <v>0.22320000000000001</v>
      </c>
      <c r="D7" s="253">
        <v>0.35220000000000001</v>
      </c>
      <c r="E7" s="253">
        <v>0.91190000000000004</v>
      </c>
    </row>
    <row r="8" spans="1:5">
      <c r="A8" s="143">
        <v>2</v>
      </c>
      <c r="B8" s="253">
        <v>0.24610000000000001</v>
      </c>
      <c r="C8" s="253">
        <v>0.22950000000000001</v>
      </c>
      <c r="D8" s="253">
        <v>1.1266</v>
      </c>
      <c r="E8" s="253">
        <v>1.2982</v>
      </c>
    </row>
    <row r="9" spans="1:5">
      <c r="A9" s="143">
        <v>3</v>
      </c>
      <c r="B9" s="253">
        <v>0.26250000000000001</v>
      </c>
      <c r="C9" s="253">
        <v>0.25040000000000001</v>
      </c>
      <c r="D9" s="253">
        <v>0.61960000000000004</v>
      </c>
      <c r="E9" s="253">
        <v>0.96660000000000001</v>
      </c>
    </row>
    <row r="10" spans="1:5">
      <c r="A10" s="143">
        <v>4</v>
      </c>
      <c r="B10" s="253">
        <v>0.26090000000000002</v>
      </c>
      <c r="C10" s="253">
        <v>0.27710000000000001</v>
      </c>
      <c r="D10" s="253">
        <v>0.50260000000000005</v>
      </c>
      <c r="E10" s="253">
        <v>0.84240000000000004</v>
      </c>
    </row>
    <row r="11" spans="1:5">
      <c r="A11" s="143">
        <v>5</v>
      </c>
      <c r="B11" s="253">
        <v>0.29980000000000001</v>
      </c>
      <c r="C11" s="253">
        <v>0.30609999999999998</v>
      </c>
      <c r="D11" s="253">
        <v>0.55659999999999998</v>
      </c>
      <c r="E11" s="253">
        <v>0.74260000000000004</v>
      </c>
    </row>
    <row r="12" spans="1:5">
      <c r="A12" s="143">
        <v>6</v>
      </c>
      <c r="B12" s="253">
        <v>0.34</v>
      </c>
      <c r="C12" s="253">
        <v>0.30830000000000002</v>
      </c>
      <c r="D12" s="253">
        <v>0.69140000000000001</v>
      </c>
      <c r="E12" s="253">
        <v>0.52449999999999997</v>
      </c>
    </row>
    <row r="13" spans="1:5">
      <c r="A13" s="143">
        <v>7</v>
      </c>
      <c r="B13" s="253">
        <v>0.17380000000000001</v>
      </c>
      <c r="C13" s="253">
        <v>0.30530000000000002</v>
      </c>
      <c r="D13" s="253">
        <v>0.6129</v>
      </c>
      <c r="E13" s="253">
        <v>0.74080000000000001</v>
      </c>
    </row>
    <row r="14" spans="1:5">
      <c r="A14" s="143">
        <v>8</v>
      </c>
      <c r="B14" s="253">
        <v>0.25879999999999997</v>
      </c>
      <c r="C14" s="253">
        <v>0.40139999999999998</v>
      </c>
      <c r="D14" s="253">
        <v>0.62809999999999999</v>
      </c>
      <c r="E14" s="253">
        <v>1.1074999999999999</v>
      </c>
    </row>
    <row r="15" spans="1:5">
      <c r="A15" s="143">
        <v>9</v>
      </c>
      <c r="B15" s="253"/>
      <c r="C15" s="253">
        <v>0.37259999999999999</v>
      </c>
      <c r="D15" s="253"/>
      <c r="E15" s="253">
        <v>0.67579999999999996</v>
      </c>
    </row>
    <row r="16" spans="1:5">
      <c r="A16" s="143">
        <v>10</v>
      </c>
      <c r="B16" s="253"/>
      <c r="C16" s="253">
        <v>0.28839999999999999</v>
      </c>
      <c r="D16" s="253"/>
      <c r="E16" s="253">
        <v>0.7349</v>
      </c>
    </row>
    <row r="17" spans="1:7">
      <c r="A17" s="143">
        <v>11</v>
      </c>
      <c r="B17" s="253"/>
      <c r="C17" s="253">
        <v>0.29809999999999998</v>
      </c>
      <c r="D17" s="253"/>
      <c r="E17" s="253">
        <v>0.91090000000000004</v>
      </c>
    </row>
    <row r="18" spans="1:7">
      <c r="A18" s="143">
        <v>12</v>
      </c>
      <c r="B18" s="253"/>
      <c r="C18" s="253"/>
      <c r="D18" s="253"/>
      <c r="E18" s="253">
        <v>0.74339999999999995</v>
      </c>
    </row>
    <row r="19" spans="1:7">
      <c r="A19" s="249" t="s">
        <v>68</v>
      </c>
      <c r="B19" s="250">
        <f>AVERAGE(B7:B18)</f>
        <v>0.26387500000000003</v>
      </c>
      <c r="C19" s="250">
        <f t="shared" ref="C19:E19" si="0">AVERAGE(C7:C18)</f>
        <v>0.2964</v>
      </c>
      <c r="D19" s="250">
        <f t="shared" si="0"/>
        <v>0.63624999999999998</v>
      </c>
      <c r="E19" s="250">
        <f t="shared" si="0"/>
        <v>0.84995833333333326</v>
      </c>
    </row>
    <row r="20" spans="1:7">
      <c r="A20" s="249" t="s">
        <v>20</v>
      </c>
      <c r="B20" s="250">
        <f>STDEV(B7:B18)</f>
        <v>4.7175773140761081E-2</v>
      </c>
      <c r="C20" s="250">
        <f t="shared" ref="C20:E20" si="1">STDEV(C7:C18)</f>
        <v>5.4346646630679993E-2</v>
      </c>
      <c r="D20" s="250">
        <f t="shared" si="1"/>
        <v>0.22337168256390189</v>
      </c>
      <c r="E20" s="250">
        <f t="shared" si="1"/>
        <v>0.20730962113503482</v>
      </c>
    </row>
    <row r="21" spans="1:7">
      <c r="A21" s="1" t="s">
        <v>173</v>
      </c>
      <c r="B21" s="1">
        <f>TTEST(B7:B18,C7:C18,2,3)</f>
        <v>0.18283710409018369</v>
      </c>
      <c r="D21" s="379">
        <f>TTEST(D7:D18,E7:E18,2,3)</f>
        <v>4.8457560266248874E-2</v>
      </c>
    </row>
    <row r="22" spans="1:7">
      <c r="D22" s="74" t="s">
        <v>175</v>
      </c>
    </row>
    <row r="23" spans="1:7">
      <c r="G23" s="1" t="s">
        <v>246</v>
      </c>
    </row>
    <row r="24" spans="1:7">
      <c r="B24" s="7" t="s">
        <v>211</v>
      </c>
    </row>
  </sheetData>
  <mergeCells count="2">
    <mergeCell ref="B5:C5"/>
    <mergeCell ref="D5:E5"/>
  </mergeCells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AD78-A072-BC4A-ADBC-7D8BEC6E467B}">
  <dimension ref="A1:K12"/>
  <sheetViews>
    <sheetView workbookViewId="0">
      <selection activeCell="J34" sqref="J34"/>
    </sheetView>
  </sheetViews>
  <sheetFormatPr baseColWidth="10" defaultRowHeight="16"/>
  <cols>
    <col min="1" max="1" width="4" style="1" customWidth="1"/>
    <col min="2" max="16384" width="10.7109375" style="1"/>
  </cols>
  <sheetData>
    <row r="1" spans="1:11">
      <c r="A1" s="1" t="s">
        <v>214</v>
      </c>
    </row>
    <row r="2" spans="1:11">
      <c r="C2" s="1" t="s">
        <v>146</v>
      </c>
    </row>
    <row r="5" spans="1:11" ht="20">
      <c r="A5"/>
      <c r="B5" s="5" t="s">
        <v>12</v>
      </c>
      <c r="C5" s="225" t="s">
        <v>141</v>
      </c>
      <c r="D5" s="225" t="s">
        <v>142</v>
      </c>
      <c r="E5" s="225" t="s">
        <v>143</v>
      </c>
      <c r="F5" s="225" t="s">
        <v>136</v>
      </c>
      <c r="G5" s="225" t="s">
        <v>141</v>
      </c>
      <c r="H5" s="225" t="s">
        <v>142</v>
      </c>
      <c r="I5" s="225" t="s">
        <v>143</v>
      </c>
      <c r="J5" s="6" t="s">
        <v>68</v>
      </c>
      <c r="K5" s="6" t="s">
        <v>9</v>
      </c>
    </row>
    <row r="6" spans="1:11" ht="20">
      <c r="A6"/>
      <c r="B6" s="83" t="s">
        <v>137</v>
      </c>
      <c r="C6" s="251">
        <v>1.2740000000000001E-4</v>
      </c>
      <c r="D6" s="143">
        <v>0</v>
      </c>
      <c r="E6" s="143">
        <v>0</v>
      </c>
      <c r="F6" s="84">
        <v>1.2476666666666665E-2</v>
      </c>
      <c r="G6" s="252">
        <v>1.0211060646540209E-2</v>
      </c>
      <c r="H6" s="252">
        <v>0</v>
      </c>
      <c r="I6" s="252">
        <v>0</v>
      </c>
      <c r="J6" s="254">
        <v>3.4036868821800698E-3</v>
      </c>
      <c r="K6" s="254">
        <v>5.8953586129915836E-3</v>
      </c>
    </row>
    <row r="7" spans="1:11" ht="20">
      <c r="A7"/>
      <c r="B7" s="83" t="s">
        <v>138</v>
      </c>
      <c r="C7" s="251">
        <v>4.3120000000000002E-4</v>
      </c>
      <c r="D7" s="251">
        <v>1.129E-3</v>
      </c>
      <c r="E7" s="251">
        <v>1.449E-3</v>
      </c>
      <c r="F7" s="84">
        <v>4.2083333333333334E-2</v>
      </c>
      <c r="G7" s="252">
        <v>1.0246336633663367E-2</v>
      </c>
      <c r="H7" s="252">
        <v>2.6827722772277227E-2</v>
      </c>
      <c r="I7" s="252">
        <v>3.443168316831683E-2</v>
      </c>
      <c r="J7" s="254">
        <v>2.3835247524752478E-2</v>
      </c>
      <c r="K7" s="254">
        <v>1.2367252234453882E-2</v>
      </c>
    </row>
    <row r="8" spans="1:11" ht="20">
      <c r="A8"/>
      <c r="B8" s="83" t="s">
        <v>139</v>
      </c>
      <c r="C8" s="251">
        <v>0.15870000000000001</v>
      </c>
      <c r="D8" s="251">
        <v>0.17599999999999999</v>
      </c>
      <c r="E8" s="251">
        <v>0.16309999999999999</v>
      </c>
      <c r="F8" s="84">
        <v>3.8333333333333335</v>
      </c>
      <c r="G8" s="252">
        <v>4.1399999999999999E-2</v>
      </c>
      <c r="H8" s="252">
        <v>4.5913043478260862E-2</v>
      </c>
      <c r="I8" s="252">
        <v>4.2547826086956522E-2</v>
      </c>
      <c r="J8" s="254">
        <v>4.3286956521739119E-2</v>
      </c>
      <c r="K8" s="254">
        <v>2.3455544566018225E-3</v>
      </c>
    </row>
    <row r="9" spans="1:11" ht="20">
      <c r="A9"/>
      <c r="B9" s="83" t="s">
        <v>140</v>
      </c>
      <c r="C9" s="251">
        <v>7.31</v>
      </c>
      <c r="D9" s="251">
        <v>7.4119999999999999</v>
      </c>
      <c r="E9" s="251">
        <v>7.0119999999999996</v>
      </c>
      <c r="F9" s="84">
        <v>1.175</v>
      </c>
      <c r="G9" s="252">
        <v>6.2212765957446807</v>
      </c>
      <c r="H9" s="252">
        <v>6.3080851063829781</v>
      </c>
      <c r="I9" s="252">
        <v>5.9676595744680849</v>
      </c>
      <c r="J9" s="254">
        <v>6.1656737588652488</v>
      </c>
      <c r="K9" s="254">
        <v>0.17689302500852064</v>
      </c>
    </row>
    <row r="12" spans="1:11">
      <c r="B12" s="7" t="s">
        <v>212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73CD-0778-2F4A-939A-EB12E4FFCE55}">
  <dimension ref="A1:L50"/>
  <sheetViews>
    <sheetView topLeftCell="A13" workbookViewId="0">
      <selection activeCell="M43" sqref="M43"/>
    </sheetView>
  </sheetViews>
  <sheetFormatPr baseColWidth="10" defaultRowHeight="16"/>
  <cols>
    <col min="1" max="1" width="4.5703125" style="1" customWidth="1"/>
    <col min="2" max="2" width="10.7109375" style="1"/>
    <col min="3" max="3" width="13.140625" style="1" bestFit="1" customWidth="1"/>
    <col min="4" max="5" width="13" style="1" bestFit="1" customWidth="1"/>
    <col min="6" max="6" width="12" style="1" bestFit="1" customWidth="1"/>
    <col min="7" max="9" width="12.140625" style="1" bestFit="1" customWidth="1"/>
    <col min="10" max="10" width="17.140625" style="1" customWidth="1"/>
    <col min="11" max="16384" width="10.7109375" style="1"/>
  </cols>
  <sheetData>
    <row r="1" spans="1:11">
      <c r="A1" s="1" t="s">
        <v>215</v>
      </c>
    </row>
    <row r="2" spans="1:11">
      <c r="C2" s="1" t="s">
        <v>144</v>
      </c>
    </row>
    <row r="3" spans="1:11">
      <c r="C3" s="1" t="s">
        <v>145</v>
      </c>
    </row>
    <row r="4" spans="1:11">
      <c r="C4" s="1" t="s">
        <v>179</v>
      </c>
    </row>
    <row r="7" spans="1:11">
      <c r="B7" s="7" t="s">
        <v>212</v>
      </c>
    </row>
    <row r="9" spans="1:11" ht="17" thickBot="1"/>
    <row r="10" spans="1:11">
      <c r="B10" s="420" t="s">
        <v>23</v>
      </c>
      <c r="C10" s="421" t="s">
        <v>244</v>
      </c>
      <c r="D10" s="421" t="s">
        <v>111</v>
      </c>
      <c r="E10" s="421" t="s">
        <v>112</v>
      </c>
      <c r="F10" s="421" t="s">
        <v>245</v>
      </c>
      <c r="G10" s="422" t="s">
        <v>55</v>
      </c>
      <c r="H10" s="422" t="s">
        <v>56</v>
      </c>
      <c r="I10" s="423" t="s">
        <v>57</v>
      </c>
    </row>
    <row r="11" spans="1:11">
      <c r="B11" s="382" t="s">
        <v>141</v>
      </c>
      <c r="C11" s="143">
        <v>2</v>
      </c>
      <c r="D11" s="143">
        <v>2</v>
      </c>
      <c r="E11" s="143">
        <v>1</v>
      </c>
      <c r="F11" s="143">
        <v>9</v>
      </c>
      <c r="G11" s="418">
        <v>99.627460048301728</v>
      </c>
      <c r="H11" s="418">
        <v>99.102769169249228</v>
      </c>
      <c r="I11" s="424">
        <v>95</v>
      </c>
    </row>
    <row r="12" spans="1:11">
      <c r="B12" s="382" t="s">
        <v>142</v>
      </c>
      <c r="C12" s="143">
        <v>0</v>
      </c>
      <c r="D12" s="143">
        <v>0</v>
      </c>
      <c r="E12" s="143">
        <v>0</v>
      </c>
      <c r="F12" s="143">
        <v>7</v>
      </c>
      <c r="G12" s="418">
        <v>99.66113806894802</v>
      </c>
      <c r="H12" s="418">
        <v>99.072089426703201</v>
      </c>
      <c r="I12" s="424">
        <v>95.045348733669996</v>
      </c>
      <c r="J12" s="165" t="s">
        <v>173</v>
      </c>
    </row>
    <row r="13" spans="1:11">
      <c r="B13" s="425" t="s">
        <v>17</v>
      </c>
      <c r="C13" s="419">
        <f>AVERAGE(C11:C12)</f>
        <v>1</v>
      </c>
      <c r="D13" s="419">
        <f t="shared" ref="D13:I13" si="0">AVERAGE(D11:D12)</f>
        <v>1</v>
      </c>
      <c r="E13" s="419">
        <f t="shared" si="0"/>
        <v>0.5</v>
      </c>
      <c r="F13" s="419">
        <f t="shared" si="0"/>
        <v>8</v>
      </c>
      <c r="G13" s="419">
        <f t="shared" si="0"/>
        <v>99.644299058624881</v>
      </c>
      <c r="H13" s="419">
        <f t="shared" si="0"/>
        <v>99.087429297976215</v>
      </c>
      <c r="I13" s="426">
        <f t="shared" si="0"/>
        <v>95.022674366834991</v>
      </c>
      <c r="J13" s="432">
        <f>TTEST(C13:F13,G13:I13,2,3)</f>
        <v>1.5866940119385667E-7</v>
      </c>
      <c r="K13" s="1" t="s">
        <v>209</v>
      </c>
    </row>
    <row r="14" spans="1:11" ht="17" thickBot="1">
      <c r="B14" s="427" t="s">
        <v>20</v>
      </c>
      <c r="C14" s="428">
        <f>STDEV(C11:C12)</f>
        <v>1.4142135623730951</v>
      </c>
      <c r="D14" s="428">
        <f t="shared" ref="D14:I14" si="1">STDEV(D11:D12)</f>
        <v>1.4142135623730951</v>
      </c>
      <c r="E14" s="428">
        <f t="shared" si="1"/>
        <v>0.70710678118654757</v>
      </c>
      <c r="F14" s="428">
        <f t="shared" si="1"/>
        <v>1.4142135623730951</v>
      </c>
      <c r="G14" s="428">
        <f t="shared" si="1"/>
        <v>2.3813956775933547E-2</v>
      </c>
      <c r="H14" s="428">
        <f t="shared" si="1"/>
        <v>2.169385399935345E-2</v>
      </c>
      <c r="I14" s="429">
        <f t="shared" si="1"/>
        <v>3.2066397096277219E-2</v>
      </c>
    </row>
    <row r="15" spans="1:11" ht="17" thickBot="1"/>
    <row r="16" spans="1:11">
      <c r="B16" s="420" t="s">
        <v>24</v>
      </c>
      <c r="C16" s="421" t="s">
        <v>244</v>
      </c>
      <c r="D16" s="421" t="s">
        <v>111</v>
      </c>
      <c r="E16" s="421" t="s">
        <v>112</v>
      </c>
      <c r="F16" s="421" t="s">
        <v>245</v>
      </c>
      <c r="G16" s="422" t="s">
        <v>55</v>
      </c>
      <c r="H16" s="422" t="s">
        <v>56</v>
      </c>
      <c r="I16" s="423" t="s">
        <v>57</v>
      </c>
    </row>
    <row r="17" spans="2:11">
      <c r="B17" s="382" t="s">
        <v>141</v>
      </c>
      <c r="C17" s="143">
        <v>3</v>
      </c>
      <c r="D17" s="143">
        <v>2</v>
      </c>
      <c r="E17" s="143">
        <v>2</v>
      </c>
      <c r="F17" s="143">
        <v>9</v>
      </c>
      <c r="G17" s="418">
        <v>93.310775936227557</v>
      </c>
      <c r="H17" s="418">
        <v>94.534071755357573</v>
      </c>
      <c r="I17" s="424">
        <v>91</v>
      </c>
    </row>
    <row r="18" spans="2:11">
      <c r="B18" s="382" t="s">
        <v>142</v>
      </c>
      <c r="C18" s="143">
        <v>0</v>
      </c>
      <c r="D18" s="143">
        <v>0</v>
      </c>
      <c r="E18" s="143">
        <v>0</v>
      </c>
      <c r="F18" s="143">
        <v>4</v>
      </c>
      <c r="G18" s="418">
        <v>93.301452917424029</v>
      </c>
      <c r="H18" s="418">
        <v>94.852343538336498</v>
      </c>
      <c r="I18" s="424">
        <v>90.380771599894402</v>
      </c>
      <c r="J18" s="165" t="s">
        <v>173</v>
      </c>
    </row>
    <row r="19" spans="2:11">
      <c r="B19" s="425" t="s">
        <v>17</v>
      </c>
      <c r="C19" s="419">
        <f>AVERAGE(C17:C18)</f>
        <v>1.5</v>
      </c>
      <c r="D19" s="419">
        <f t="shared" ref="D19" si="2">AVERAGE(D17:D18)</f>
        <v>1</v>
      </c>
      <c r="E19" s="419">
        <f t="shared" ref="E19" si="3">AVERAGE(E17:E18)</f>
        <v>1</v>
      </c>
      <c r="F19" s="419">
        <f t="shared" ref="F19" si="4">AVERAGE(F17:F18)</f>
        <v>6.5</v>
      </c>
      <c r="G19" s="419">
        <f t="shared" ref="G19" si="5">AVERAGE(G17:G18)</f>
        <v>93.306114426825786</v>
      </c>
      <c r="H19" s="419">
        <f t="shared" ref="H19" si="6">AVERAGE(H17:H18)</f>
        <v>94.693207646847043</v>
      </c>
      <c r="I19" s="426">
        <f t="shared" ref="I19" si="7">AVERAGE(I17:I18)</f>
        <v>90.690385799947194</v>
      </c>
      <c r="J19" s="432">
        <f>TTEST(C19:F19,G19:I19,2,3)</f>
        <v>5.9875298900660159E-8</v>
      </c>
      <c r="K19" s="1" t="s">
        <v>209</v>
      </c>
    </row>
    <row r="20" spans="2:11" ht="17" thickBot="1">
      <c r="B20" s="427" t="s">
        <v>20</v>
      </c>
      <c r="C20" s="428">
        <f>STDEV(C17:C18)</f>
        <v>2.1213203435596424</v>
      </c>
      <c r="D20" s="428">
        <f t="shared" ref="D20:I20" si="8">STDEV(D17:D18)</f>
        <v>1.4142135623730951</v>
      </c>
      <c r="E20" s="428">
        <f t="shared" si="8"/>
        <v>1.4142135623730951</v>
      </c>
      <c r="F20" s="428">
        <f t="shared" si="8"/>
        <v>3.5355339059327378</v>
      </c>
      <c r="G20" s="428">
        <f t="shared" si="8"/>
        <v>6.5923698171042122E-3</v>
      </c>
      <c r="H20" s="428">
        <f t="shared" si="8"/>
        <v>0.22505213600473137</v>
      </c>
      <c r="I20" s="429">
        <f t="shared" si="8"/>
        <v>0.43786060081796507</v>
      </c>
    </row>
    <row r="21" spans="2:11" ht="17" thickBot="1"/>
    <row r="22" spans="2:11">
      <c r="B22" s="381" t="s">
        <v>25</v>
      </c>
      <c r="C22" s="421" t="s">
        <v>244</v>
      </c>
      <c r="D22" s="421" t="s">
        <v>111</v>
      </c>
      <c r="E22" s="421" t="s">
        <v>112</v>
      </c>
      <c r="F22" s="421" t="s">
        <v>245</v>
      </c>
      <c r="G22" s="422" t="s">
        <v>55</v>
      </c>
      <c r="H22" s="422" t="s">
        <v>56</v>
      </c>
      <c r="I22" s="423" t="s">
        <v>57</v>
      </c>
    </row>
    <row r="23" spans="2:11">
      <c r="B23" s="382" t="s">
        <v>141</v>
      </c>
      <c r="C23" s="143">
        <v>2</v>
      </c>
      <c r="D23" s="143">
        <v>2</v>
      </c>
      <c r="E23" s="143">
        <v>1</v>
      </c>
      <c r="F23" s="143">
        <v>6</v>
      </c>
      <c r="G23" s="418">
        <v>86.969867726436917</v>
      </c>
      <c r="H23" s="418">
        <v>86.079251706091014</v>
      </c>
      <c r="I23" s="424">
        <v>92</v>
      </c>
    </row>
    <row r="24" spans="2:11">
      <c r="B24" s="382" t="s">
        <v>142</v>
      </c>
      <c r="C24" s="143">
        <v>0</v>
      </c>
      <c r="D24" s="143">
        <v>0</v>
      </c>
      <c r="E24" s="143">
        <v>0</v>
      </c>
      <c r="F24" s="143">
        <v>6</v>
      </c>
      <c r="G24" s="418">
        <v>86.763194092521545</v>
      </c>
      <c r="H24" s="418">
        <v>86.026139913099627</v>
      </c>
      <c r="I24" s="424">
        <v>89.827588956761673</v>
      </c>
      <c r="J24" s="165" t="s">
        <v>173</v>
      </c>
    </row>
    <row r="25" spans="2:11">
      <c r="B25" s="425" t="s">
        <v>17</v>
      </c>
      <c r="C25" s="419">
        <f>AVERAGE(C23:C24)</f>
        <v>1</v>
      </c>
      <c r="D25" s="419">
        <f t="shared" ref="D25" si="9">AVERAGE(D23:D24)</f>
        <v>1</v>
      </c>
      <c r="E25" s="419">
        <f t="shared" ref="E25" si="10">AVERAGE(E23:E24)</f>
        <v>0.5</v>
      </c>
      <c r="F25" s="419">
        <f t="shared" ref="F25" si="11">AVERAGE(F23:F24)</f>
        <v>6</v>
      </c>
      <c r="G25" s="419">
        <f t="shared" ref="G25" si="12">AVERAGE(G23:G24)</f>
        <v>86.866530909479224</v>
      </c>
      <c r="H25" s="419">
        <f t="shared" ref="H25" si="13">AVERAGE(H23:H24)</f>
        <v>86.05269580959532</v>
      </c>
      <c r="I25" s="426">
        <f t="shared" ref="I25" si="14">AVERAGE(I23:I24)</f>
        <v>90.913794478380836</v>
      </c>
      <c r="J25" s="432">
        <f>TTEST(C25:F25,G25:I25,2,3)</f>
        <v>5.2684539097201752E-7</v>
      </c>
      <c r="K25" s="1" t="s">
        <v>209</v>
      </c>
    </row>
    <row r="26" spans="2:11" ht="17" thickBot="1">
      <c r="B26" s="427" t="s">
        <v>20</v>
      </c>
      <c r="C26" s="428">
        <f>STDEV(C23:C24)</f>
        <v>1.4142135623730951</v>
      </c>
      <c r="D26" s="428">
        <f t="shared" ref="D26:I26" si="15">STDEV(D23:D24)</f>
        <v>1.4142135623730951</v>
      </c>
      <c r="E26" s="428">
        <f t="shared" si="15"/>
        <v>0.70710678118654757</v>
      </c>
      <c r="F26" s="428">
        <f t="shared" si="15"/>
        <v>0</v>
      </c>
      <c r="G26" s="428">
        <f t="shared" si="15"/>
        <v>0.14614032803402563</v>
      </c>
      <c r="H26" s="428">
        <f t="shared" si="15"/>
        <v>3.7555708985186301E-2</v>
      </c>
      <c r="I26" s="429">
        <f t="shared" si="15"/>
        <v>1.5361265801983632</v>
      </c>
    </row>
    <row r="27" spans="2:11" ht="17" thickBot="1"/>
    <row r="28" spans="2:11">
      <c r="B28" s="381" t="s">
        <v>26</v>
      </c>
      <c r="C28" s="421" t="s">
        <v>244</v>
      </c>
      <c r="D28" s="421" t="s">
        <v>111</v>
      </c>
      <c r="E28" s="421" t="s">
        <v>112</v>
      </c>
      <c r="F28" s="421" t="s">
        <v>245</v>
      </c>
      <c r="G28" s="422" t="s">
        <v>55</v>
      </c>
      <c r="H28" s="422" t="s">
        <v>56</v>
      </c>
      <c r="I28" s="423" t="s">
        <v>57</v>
      </c>
    </row>
    <row r="29" spans="2:11">
      <c r="B29" s="382" t="s">
        <v>141</v>
      </c>
      <c r="C29" s="143">
        <v>2</v>
      </c>
      <c r="D29" s="143">
        <v>3</v>
      </c>
      <c r="E29" s="143">
        <v>1</v>
      </c>
      <c r="F29" s="143">
        <v>16</v>
      </c>
      <c r="G29" s="418">
        <v>100</v>
      </c>
      <c r="H29" s="418">
        <v>100</v>
      </c>
      <c r="I29" s="424">
        <v>98</v>
      </c>
    </row>
    <row r="30" spans="2:11">
      <c r="B30" s="382" t="s">
        <v>142</v>
      </c>
      <c r="C30" s="143">
        <v>3</v>
      </c>
      <c r="D30" s="143">
        <v>0</v>
      </c>
      <c r="E30" s="143">
        <v>0</v>
      </c>
      <c r="F30" s="143">
        <v>12</v>
      </c>
      <c r="G30" s="418">
        <v>100</v>
      </c>
      <c r="H30" s="418">
        <v>100</v>
      </c>
      <c r="I30" s="424">
        <v>100</v>
      </c>
      <c r="J30" s="165" t="s">
        <v>173</v>
      </c>
    </row>
    <row r="31" spans="2:11">
      <c r="B31" s="425" t="s">
        <v>17</v>
      </c>
      <c r="C31" s="419">
        <f>AVERAGE(C29:C30)</f>
        <v>2.5</v>
      </c>
      <c r="D31" s="419">
        <f t="shared" ref="D31" si="16">AVERAGE(D29:D30)</f>
        <v>1.5</v>
      </c>
      <c r="E31" s="419">
        <f t="shared" ref="E31" si="17">AVERAGE(E29:E30)</f>
        <v>0.5</v>
      </c>
      <c r="F31" s="419">
        <f t="shared" ref="F31" si="18">AVERAGE(F29:F30)</f>
        <v>14</v>
      </c>
      <c r="G31" s="419">
        <f t="shared" ref="G31" si="19">AVERAGE(G29:G30)</f>
        <v>100</v>
      </c>
      <c r="H31" s="419">
        <f t="shared" ref="H31" si="20">AVERAGE(H29:H30)</f>
        <v>100</v>
      </c>
      <c r="I31" s="426">
        <f t="shared" ref="I31" si="21">AVERAGE(I29:I30)</f>
        <v>99</v>
      </c>
      <c r="J31" s="432">
        <f>TTEST(C31:F31,G31:I31,2,3)</f>
        <v>6.8946122933187108E-5</v>
      </c>
      <c r="K31" s="1" t="s">
        <v>209</v>
      </c>
    </row>
    <row r="32" spans="2:11" ht="17" thickBot="1">
      <c r="B32" s="427" t="s">
        <v>20</v>
      </c>
      <c r="C32" s="428">
        <f>STDEV(C29:C30)</f>
        <v>0.70710678118654757</v>
      </c>
      <c r="D32" s="428">
        <f t="shared" ref="D32:I32" si="22">STDEV(D29:D30)</f>
        <v>2.1213203435596424</v>
      </c>
      <c r="E32" s="428">
        <f t="shared" si="22"/>
        <v>0.70710678118654757</v>
      </c>
      <c r="F32" s="428">
        <f t="shared" si="22"/>
        <v>2.8284271247461903</v>
      </c>
      <c r="G32" s="428">
        <f t="shared" si="22"/>
        <v>0</v>
      </c>
      <c r="H32" s="428">
        <f t="shared" si="22"/>
        <v>0</v>
      </c>
      <c r="I32" s="429">
        <f t="shared" si="22"/>
        <v>1.4142135623730951</v>
      </c>
    </row>
    <row r="33" spans="2:12" ht="17" thickBot="1"/>
    <row r="34" spans="2:12">
      <c r="B34" s="381" t="s">
        <v>27</v>
      </c>
      <c r="C34" s="421" t="s">
        <v>244</v>
      </c>
      <c r="D34" s="421" t="s">
        <v>111</v>
      </c>
      <c r="E34" s="421" t="s">
        <v>112</v>
      </c>
      <c r="F34" s="421" t="s">
        <v>245</v>
      </c>
      <c r="G34" s="422" t="s">
        <v>55</v>
      </c>
      <c r="H34" s="422" t="s">
        <v>56</v>
      </c>
      <c r="I34" s="423" t="s">
        <v>57</v>
      </c>
    </row>
    <row r="35" spans="2:12">
      <c r="B35" s="382" t="s">
        <v>141</v>
      </c>
      <c r="C35" s="143">
        <v>2</v>
      </c>
      <c r="D35" s="143">
        <v>5</v>
      </c>
      <c r="E35" s="143">
        <v>2</v>
      </c>
      <c r="F35" s="143">
        <v>7</v>
      </c>
      <c r="G35" s="418">
        <v>34.257705125398331</v>
      </c>
      <c r="H35" s="418">
        <v>36.865382506670564</v>
      </c>
      <c r="I35" s="424">
        <v>36</v>
      </c>
    </row>
    <row r="36" spans="2:12">
      <c r="B36" s="382" t="s">
        <v>142</v>
      </c>
      <c r="C36" s="143">
        <v>4</v>
      </c>
      <c r="D36" s="143">
        <v>4</v>
      </c>
      <c r="E36" s="143">
        <v>3</v>
      </c>
      <c r="F36" s="143">
        <v>6</v>
      </c>
      <c r="G36" s="418">
        <v>34.158321183584697</v>
      </c>
      <c r="H36" s="418">
        <v>37.462544041621385</v>
      </c>
      <c r="I36" s="424">
        <v>41.069852941176471</v>
      </c>
      <c r="J36" s="165" t="s">
        <v>173</v>
      </c>
    </row>
    <row r="37" spans="2:12">
      <c r="B37" s="425" t="s">
        <v>17</v>
      </c>
      <c r="C37" s="419">
        <f>AVERAGE(C35:C36)</f>
        <v>3</v>
      </c>
      <c r="D37" s="419">
        <f t="shared" ref="D37" si="23">AVERAGE(D35:D36)</f>
        <v>4.5</v>
      </c>
      <c r="E37" s="419">
        <f t="shared" ref="E37" si="24">AVERAGE(E35:E36)</f>
        <v>2.5</v>
      </c>
      <c r="F37" s="419">
        <f t="shared" ref="F37" si="25">AVERAGE(F35:F36)</f>
        <v>6.5</v>
      </c>
      <c r="G37" s="419">
        <f t="shared" ref="G37" si="26">AVERAGE(G35:G36)</f>
        <v>34.20801315449151</v>
      </c>
      <c r="H37" s="419">
        <f t="shared" ref="H37" si="27">AVERAGE(H35:H36)</f>
        <v>37.163963274145971</v>
      </c>
      <c r="I37" s="426">
        <f t="shared" ref="I37" si="28">AVERAGE(I35:I36)</f>
        <v>38.534926470588232</v>
      </c>
      <c r="J37" s="432">
        <f>TTEST(C37:F37,G37:I37,2,3)</f>
        <v>4.2806488736760714E-5</v>
      </c>
      <c r="K37" s="1" t="s">
        <v>209</v>
      </c>
      <c r="L37" s="430"/>
    </row>
    <row r="38" spans="2:12" ht="17" thickBot="1">
      <c r="B38" s="427" t="s">
        <v>20</v>
      </c>
      <c r="C38" s="428">
        <f>STDEV(C35:C36)</f>
        <v>1.4142135623730951</v>
      </c>
      <c r="D38" s="428">
        <f t="shared" ref="D38:I38" si="29">STDEV(D35:D36)</f>
        <v>0.70710678118654757</v>
      </c>
      <c r="E38" s="428">
        <f t="shared" si="29"/>
        <v>0.70710678118654757</v>
      </c>
      <c r="F38" s="428">
        <f t="shared" si="29"/>
        <v>0.70710678118654757</v>
      </c>
      <c r="G38" s="428">
        <f t="shared" si="29"/>
        <v>7.0275059197470319E-2</v>
      </c>
      <c r="H38" s="428">
        <f t="shared" si="29"/>
        <v>0.42225697082749319</v>
      </c>
      <c r="I38" s="429">
        <f t="shared" si="29"/>
        <v>3.5849273943244455</v>
      </c>
    </row>
    <row r="39" spans="2:12" ht="17" thickBot="1"/>
    <row r="40" spans="2:12">
      <c r="B40" s="381" t="s">
        <v>28</v>
      </c>
      <c r="C40" s="421" t="s">
        <v>244</v>
      </c>
      <c r="D40" s="421" t="s">
        <v>111</v>
      </c>
      <c r="E40" s="421" t="s">
        <v>112</v>
      </c>
      <c r="F40" s="421" t="s">
        <v>245</v>
      </c>
      <c r="G40" s="422" t="s">
        <v>55</v>
      </c>
      <c r="H40" s="422" t="s">
        <v>56</v>
      </c>
      <c r="I40" s="423" t="s">
        <v>57</v>
      </c>
    </row>
    <row r="41" spans="2:12">
      <c r="B41" s="382" t="s">
        <v>141</v>
      </c>
      <c r="C41" s="143">
        <v>0</v>
      </c>
      <c r="D41" s="143">
        <v>2</v>
      </c>
      <c r="E41" s="143">
        <v>0</v>
      </c>
      <c r="F41" s="143">
        <v>0</v>
      </c>
      <c r="G41" s="418">
        <v>0</v>
      </c>
      <c r="H41" s="418">
        <v>0</v>
      </c>
      <c r="I41" s="424">
        <v>2</v>
      </c>
    </row>
    <row r="42" spans="2:12">
      <c r="B42" s="382" t="s">
        <v>142</v>
      </c>
      <c r="C42" s="418">
        <v>0</v>
      </c>
      <c r="D42" s="418">
        <v>1.9238212652493658</v>
      </c>
      <c r="E42" s="418">
        <v>0</v>
      </c>
      <c r="F42" s="418">
        <v>2.2162653073182166</v>
      </c>
      <c r="G42" s="418">
        <v>0</v>
      </c>
      <c r="H42" s="418">
        <v>0</v>
      </c>
      <c r="I42" s="424">
        <v>2.5521763009748728</v>
      </c>
      <c r="J42" s="165" t="s">
        <v>173</v>
      </c>
    </row>
    <row r="43" spans="2:12">
      <c r="B43" s="425" t="s">
        <v>17</v>
      </c>
      <c r="C43" s="419">
        <f>AVERAGE(C41:C42)</f>
        <v>0</v>
      </c>
      <c r="D43" s="419">
        <f t="shared" ref="D43" si="30">AVERAGE(D41:D42)</f>
        <v>1.9619106326246829</v>
      </c>
      <c r="E43" s="419">
        <f t="shared" ref="E43" si="31">AVERAGE(E41:E42)</f>
        <v>0</v>
      </c>
      <c r="F43" s="419">
        <f t="shared" ref="F43" si="32">AVERAGE(F41:F42)</f>
        <v>1.1081326536591083</v>
      </c>
      <c r="G43" s="419">
        <f t="shared" ref="G43" si="33">AVERAGE(G41:G42)</f>
        <v>0</v>
      </c>
      <c r="H43" s="419">
        <f t="shared" ref="H43" si="34">AVERAGE(H41:H42)</f>
        <v>0</v>
      </c>
      <c r="I43" s="426">
        <f t="shared" ref="I43" si="35">AVERAGE(I41:I42)</f>
        <v>2.2760881504874364</v>
      </c>
      <c r="J43" s="2">
        <f>TTEST(C43:F43,G43:I43,2,3)</f>
        <v>0.99268000418963576</v>
      </c>
    </row>
    <row r="44" spans="2:12" ht="17" thickBot="1">
      <c r="B44" s="427" t="s">
        <v>20</v>
      </c>
      <c r="C44" s="428">
        <f>STDEV(C41:C42)</f>
        <v>0</v>
      </c>
      <c r="D44" s="428">
        <f t="shared" ref="D44:I44" si="36">STDEV(D41:D42)</f>
        <v>5.3866499924384734E-2</v>
      </c>
      <c r="E44" s="428">
        <f t="shared" si="36"/>
        <v>0</v>
      </c>
      <c r="F44" s="428">
        <f t="shared" si="36"/>
        <v>1.5671362277131986</v>
      </c>
      <c r="G44" s="428">
        <f t="shared" si="36"/>
        <v>0</v>
      </c>
      <c r="H44" s="428">
        <f t="shared" si="36"/>
        <v>0</v>
      </c>
      <c r="I44" s="429">
        <f t="shared" si="36"/>
        <v>0.39044760682983737</v>
      </c>
    </row>
    <row r="45" spans="2:12" ht="17" thickBot="1"/>
    <row r="46" spans="2:12">
      <c r="B46" s="381" t="s">
        <v>29</v>
      </c>
      <c r="C46" s="421" t="s">
        <v>244</v>
      </c>
      <c r="D46" s="421" t="s">
        <v>111</v>
      </c>
      <c r="E46" s="421" t="s">
        <v>112</v>
      </c>
      <c r="F46" s="421" t="s">
        <v>245</v>
      </c>
      <c r="G46" s="422" t="s">
        <v>55</v>
      </c>
      <c r="H46" s="422" t="s">
        <v>56</v>
      </c>
      <c r="I46" s="423" t="s">
        <v>57</v>
      </c>
    </row>
    <row r="47" spans="2:12">
      <c r="B47" s="382" t="s">
        <v>141</v>
      </c>
      <c r="C47" s="143">
        <v>0</v>
      </c>
      <c r="D47" s="143">
        <v>0</v>
      </c>
      <c r="E47" s="143">
        <v>0</v>
      </c>
      <c r="F47" s="143">
        <v>0</v>
      </c>
      <c r="G47" s="418">
        <v>14.174889840501455</v>
      </c>
      <c r="H47" s="418">
        <v>13.751686403837503</v>
      </c>
      <c r="I47" s="424">
        <v>0</v>
      </c>
    </row>
    <row r="48" spans="2:12">
      <c r="B48" s="382" t="s">
        <v>142</v>
      </c>
      <c r="C48" s="143">
        <v>9</v>
      </c>
      <c r="D48" s="143">
        <v>12</v>
      </c>
      <c r="E48" s="143">
        <v>7</v>
      </c>
      <c r="F48" s="143">
        <v>10</v>
      </c>
      <c r="G48" s="418">
        <v>14.116246498599438</v>
      </c>
      <c r="H48" s="418">
        <v>11.865372395205643</v>
      </c>
      <c r="I48" s="424">
        <v>13.946414918724862</v>
      </c>
      <c r="J48" s="165" t="s">
        <v>173</v>
      </c>
    </row>
    <row r="49" spans="2:10">
      <c r="B49" s="425" t="s">
        <v>17</v>
      </c>
      <c r="C49" s="419">
        <f>AVERAGE(C47:C48)</f>
        <v>4.5</v>
      </c>
      <c r="D49" s="419">
        <f t="shared" ref="D49" si="37">AVERAGE(D47:D48)</f>
        <v>6</v>
      </c>
      <c r="E49" s="419">
        <f t="shared" ref="E49" si="38">AVERAGE(E47:E48)</f>
        <v>3.5</v>
      </c>
      <c r="F49" s="419">
        <f t="shared" ref="F49" si="39">AVERAGE(F47:F48)</f>
        <v>5</v>
      </c>
      <c r="G49" s="419">
        <f t="shared" ref="G49" si="40">AVERAGE(G47:G48)</f>
        <v>14.145568169550447</v>
      </c>
      <c r="H49" s="419">
        <f t="shared" ref="H49" si="41">AVERAGE(H47:H48)</f>
        <v>12.808529399521573</v>
      </c>
      <c r="I49" s="426">
        <f t="shared" ref="I49" si="42">AVERAGE(I47:I48)</f>
        <v>6.9732074593624311</v>
      </c>
      <c r="J49" s="431">
        <f>TTEST(C49:F49,G49:I49,2,3)</f>
        <v>8.9414918077483932E-2</v>
      </c>
    </row>
    <row r="50" spans="2:10" ht="17" thickBot="1">
      <c r="B50" s="427" t="s">
        <v>20</v>
      </c>
      <c r="C50" s="428">
        <f>STDEV(C47:C48)</f>
        <v>6.3639610306789276</v>
      </c>
      <c r="D50" s="428">
        <f t="shared" ref="D50:I50" si="43">STDEV(D47:D48)</f>
        <v>8.4852813742385695</v>
      </c>
      <c r="E50" s="428">
        <f t="shared" si="43"/>
        <v>4.9497474683058327</v>
      </c>
      <c r="F50" s="428">
        <f t="shared" si="43"/>
        <v>7.0710678118654755</v>
      </c>
      <c r="G50" s="428">
        <f t="shared" si="43"/>
        <v>4.1467104730358001E-2</v>
      </c>
      <c r="H50" s="428">
        <f t="shared" si="43"/>
        <v>1.3338254269507681</v>
      </c>
      <c r="I50" s="429">
        <f t="shared" si="43"/>
        <v>9.8616045622715838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AC11-FE4F-5246-B67C-CDBF25906938}">
  <dimension ref="A1:S24"/>
  <sheetViews>
    <sheetView zoomScaleNormal="100" workbookViewId="0">
      <selection activeCell="B2" sqref="B2"/>
    </sheetView>
  </sheetViews>
  <sheetFormatPr baseColWidth="10" defaultRowHeight="16"/>
  <cols>
    <col min="1" max="2" width="10.7109375" style="1"/>
    <col min="3" max="3" width="2.7109375" style="1" bestFit="1" customWidth="1"/>
    <col min="4" max="12" width="10.7109375" style="1"/>
    <col min="13" max="13" width="2.7109375" style="1" bestFit="1" customWidth="1"/>
    <col min="14" max="16384" width="10.7109375" style="1"/>
  </cols>
  <sheetData>
    <row r="1" spans="1:19">
      <c r="A1" s="1" t="s">
        <v>216</v>
      </c>
    </row>
    <row r="2" spans="1:19">
      <c r="B2" s="1" t="s">
        <v>179</v>
      </c>
    </row>
    <row r="3" spans="1:19" ht="17" thickBot="1"/>
    <row r="4" spans="1:19" ht="17" thickBot="1">
      <c r="B4" s="95" t="s">
        <v>172</v>
      </c>
      <c r="C4" s="291"/>
      <c r="D4" s="292" t="s">
        <v>165</v>
      </c>
      <c r="E4" s="292" t="s">
        <v>166</v>
      </c>
      <c r="F4" s="292" t="s">
        <v>167</v>
      </c>
      <c r="G4" s="292" t="s">
        <v>168</v>
      </c>
      <c r="H4" s="292" t="s">
        <v>169</v>
      </c>
      <c r="I4" s="293" t="s">
        <v>170</v>
      </c>
      <c r="L4" s="95" t="s">
        <v>174</v>
      </c>
      <c r="M4" s="291"/>
      <c r="N4" s="292" t="s">
        <v>165</v>
      </c>
      <c r="O4" s="292" t="s">
        <v>166</v>
      </c>
      <c r="P4" s="292" t="s">
        <v>167</v>
      </c>
      <c r="Q4" s="292" t="s">
        <v>168</v>
      </c>
      <c r="R4" s="292" t="s">
        <v>169</v>
      </c>
      <c r="S4" s="293" t="s">
        <v>170</v>
      </c>
    </row>
    <row r="5" spans="1:19">
      <c r="B5" s="300" t="s">
        <v>16</v>
      </c>
      <c r="C5" s="294">
        <v>1</v>
      </c>
      <c r="D5" s="141">
        <v>10.9</v>
      </c>
      <c r="E5" s="141">
        <v>18.899999999999999</v>
      </c>
      <c r="F5" s="141">
        <v>21.9</v>
      </c>
      <c r="G5" s="141">
        <v>23.2</v>
      </c>
      <c r="H5" s="141">
        <v>24.2</v>
      </c>
      <c r="I5" s="142">
        <v>24.7</v>
      </c>
      <c r="L5" s="300" t="s">
        <v>16</v>
      </c>
      <c r="M5" s="294">
        <v>1</v>
      </c>
      <c r="N5" s="141">
        <v>9.6</v>
      </c>
      <c r="O5" s="141">
        <v>14.7</v>
      </c>
      <c r="P5" s="141">
        <v>17.600000000000001</v>
      </c>
      <c r="Q5" s="141">
        <v>17.899999999999999</v>
      </c>
      <c r="R5" s="141">
        <v>19.2</v>
      </c>
      <c r="S5" s="142">
        <v>20</v>
      </c>
    </row>
    <row r="6" spans="1:19">
      <c r="B6" s="301"/>
      <c r="C6" s="295">
        <v>2</v>
      </c>
      <c r="D6" s="143">
        <v>10.9</v>
      </c>
      <c r="E6" s="143">
        <v>19.2</v>
      </c>
      <c r="F6" s="143">
        <v>21.8</v>
      </c>
      <c r="G6" s="143">
        <v>22.8</v>
      </c>
      <c r="H6" s="143">
        <v>24</v>
      </c>
      <c r="I6" s="144">
        <v>24.2</v>
      </c>
      <c r="L6" s="301"/>
      <c r="M6" s="295">
        <v>2</v>
      </c>
      <c r="N6" s="143">
        <v>10.5</v>
      </c>
      <c r="O6" s="143">
        <v>16.399999999999999</v>
      </c>
      <c r="P6" s="143">
        <v>17.399999999999999</v>
      </c>
      <c r="Q6" s="143">
        <v>18.7</v>
      </c>
      <c r="R6" s="143">
        <v>19.3</v>
      </c>
      <c r="S6" s="144">
        <v>19.600000000000001</v>
      </c>
    </row>
    <row r="7" spans="1:19">
      <c r="B7" s="301"/>
      <c r="C7" s="295">
        <v>3</v>
      </c>
      <c r="D7" s="143">
        <v>11</v>
      </c>
      <c r="E7" s="143">
        <v>16.7</v>
      </c>
      <c r="F7" s="143">
        <v>21.3</v>
      </c>
      <c r="G7" s="143">
        <v>23.1</v>
      </c>
      <c r="H7" s="143">
        <v>24.8</v>
      </c>
      <c r="I7" s="144">
        <v>25.3</v>
      </c>
      <c r="L7" s="301"/>
      <c r="M7" s="295">
        <v>3</v>
      </c>
      <c r="N7" s="143">
        <v>10.9</v>
      </c>
      <c r="O7" s="143">
        <v>15.5</v>
      </c>
      <c r="P7" s="143">
        <v>18.3</v>
      </c>
      <c r="Q7" s="143">
        <v>19.2</v>
      </c>
      <c r="R7" s="143">
        <v>21.4</v>
      </c>
      <c r="S7" s="144">
        <v>21</v>
      </c>
    </row>
    <row r="8" spans="1:19">
      <c r="B8" s="301"/>
      <c r="C8" s="295">
        <v>4</v>
      </c>
      <c r="D8" s="143">
        <v>10.6</v>
      </c>
      <c r="E8" s="143">
        <v>16.5</v>
      </c>
      <c r="F8" s="143">
        <v>21.3</v>
      </c>
      <c r="G8" s="143">
        <v>22.7</v>
      </c>
      <c r="H8" s="143">
        <v>24.1</v>
      </c>
      <c r="I8" s="144">
        <v>25.9</v>
      </c>
      <c r="L8" s="301"/>
      <c r="M8" s="295">
        <v>4</v>
      </c>
      <c r="N8" s="143">
        <v>10.5</v>
      </c>
      <c r="O8" s="143">
        <v>14.9</v>
      </c>
      <c r="P8" s="143">
        <v>17.899999999999999</v>
      </c>
      <c r="Q8" s="143">
        <v>18.8</v>
      </c>
      <c r="R8" s="143">
        <v>19.899999999999999</v>
      </c>
      <c r="S8" s="144">
        <v>20.5</v>
      </c>
    </row>
    <row r="9" spans="1:19">
      <c r="B9" s="301"/>
      <c r="C9" s="295">
        <v>5</v>
      </c>
      <c r="D9" s="143">
        <v>10.5</v>
      </c>
      <c r="E9" s="143">
        <v>16.3</v>
      </c>
      <c r="F9" s="143">
        <v>20.6</v>
      </c>
      <c r="G9" s="143">
        <v>21.6</v>
      </c>
      <c r="H9" s="143">
        <v>22.6</v>
      </c>
      <c r="I9" s="144">
        <v>23.1</v>
      </c>
      <c r="L9" s="301"/>
      <c r="M9" s="295">
        <v>5</v>
      </c>
      <c r="N9" s="143">
        <v>9.5</v>
      </c>
      <c r="O9" s="143">
        <v>13.8</v>
      </c>
      <c r="P9" s="143">
        <v>17.399999999999999</v>
      </c>
      <c r="Q9" s="143">
        <v>17.7</v>
      </c>
      <c r="R9" s="143">
        <v>17.100000000000001</v>
      </c>
      <c r="S9" s="144">
        <v>18.3</v>
      </c>
    </row>
    <row r="10" spans="1:19" ht="17" thickBot="1">
      <c r="B10" s="302"/>
      <c r="C10" s="296">
        <v>6</v>
      </c>
      <c r="D10" s="145">
        <v>9.6999999999999993</v>
      </c>
      <c r="E10" s="145">
        <v>15.7</v>
      </c>
      <c r="F10" s="145">
        <v>20.7</v>
      </c>
      <c r="G10" s="145">
        <v>22.3</v>
      </c>
      <c r="H10" s="145">
        <v>23.3</v>
      </c>
      <c r="I10" s="146">
        <v>23.6</v>
      </c>
      <c r="L10" s="302"/>
      <c r="M10" s="296">
        <v>6</v>
      </c>
      <c r="N10" s="145">
        <v>9.8000000000000007</v>
      </c>
      <c r="O10" s="145">
        <v>14.1</v>
      </c>
      <c r="P10" s="145">
        <v>18.3</v>
      </c>
      <c r="Q10" s="145">
        <v>18.2</v>
      </c>
      <c r="R10" s="145">
        <v>18.5</v>
      </c>
      <c r="S10" s="146">
        <v>19.5</v>
      </c>
    </row>
    <row r="11" spans="1:19">
      <c r="B11" s="13" t="s">
        <v>14</v>
      </c>
      <c r="C11" s="294">
        <v>1</v>
      </c>
      <c r="D11" s="141">
        <v>9.3000000000000007</v>
      </c>
      <c r="E11" s="141">
        <v>15.2</v>
      </c>
      <c r="F11" s="141">
        <v>18.399999999999999</v>
      </c>
      <c r="G11" s="141">
        <v>19.5</v>
      </c>
      <c r="H11" s="141">
        <v>20.100000000000001</v>
      </c>
      <c r="I11" s="142">
        <v>20.7</v>
      </c>
      <c r="L11" s="13" t="s">
        <v>14</v>
      </c>
      <c r="M11" s="294">
        <v>1</v>
      </c>
      <c r="N11" s="141">
        <v>7.2</v>
      </c>
      <c r="O11" s="141">
        <v>11.7</v>
      </c>
      <c r="P11" s="141">
        <v>13.9</v>
      </c>
      <c r="Q11" s="141">
        <v>14.7</v>
      </c>
      <c r="R11" s="141">
        <v>15.3</v>
      </c>
      <c r="S11" s="142">
        <v>16.3</v>
      </c>
    </row>
    <row r="12" spans="1:19">
      <c r="B12" s="87" t="s">
        <v>171</v>
      </c>
      <c r="C12" s="295">
        <v>2</v>
      </c>
      <c r="D12" s="143">
        <v>7.1</v>
      </c>
      <c r="E12" s="143">
        <v>10.6</v>
      </c>
      <c r="F12" s="143">
        <v>15</v>
      </c>
      <c r="G12" s="143">
        <v>15.9</v>
      </c>
      <c r="H12" s="143">
        <v>17.7</v>
      </c>
      <c r="I12" s="144">
        <v>19.399999999999999</v>
      </c>
      <c r="L12" s="87" t="s">
        <v>171</v>
      </c>
      <c r="M12" s="295">
        <v>2</v>
      </c>
      <c r="N12" s="143">
        <v>10.1</v>
      </c>
      <c r="O12" s="143">
        <v>14.5</v>
      </c>
      <c r="P12" s="143">
        <v>15.9</v>
      </c>
      <c r="Q12" s="143">
        <v>17</v>
      </c>
      <c r="R12" s="143">
        <v>16.8</v>
      </c>
      <c r="S12" s="144">
        <v>17.7</v>
      </c>
    </row>
    <row r="13" spans="1:19">
      <c r="B13" s="87"/>
      <c r="C13" s="295">
        <v>3</v>
      </c>
      <c r="D13" s="143">
        <v>9.6999999999999993</v>
      </c>
      <c r="E13" s="143">
        <v>15.1</v>
      </c>
      <c r="F13" s="143">
        <v>20.399999999999999</v>
      </c>
      <c r="G13" s="143">
        <v>22.3</v>
      </c>
      <c r="H13" s="143">
        <v>24</v>
      </c>
      <c r="I13" s="144">
        <v>25.1</v>
      </c>
      <c r="L13" s="87"/>
      <c r="M13" s="295">
        <v>3</v>
      </c>
      <c r="N13" s="143">
        <v>9.9</v>
      </c>
      <c r="O13" s="143">
        <v>14</v>
      </c>
      <c r="P13" s="143">
        <v>16.600000000000001</v>
      </c>
      <c r="Q13" s="143">
        <v>17.3</v>
      </c>
      <c r="R13" s="143">
        <v>18.3</v>
      </c>
      <c r="S13" s="144">
        <v>19.399999999999999</v>
      </c>
    </row>
    <row r="14" spans="1:19">
      <c r="B14" s="87"/>
      <c r="C14" s="295">
        <v>4</v>
      </c>
      <c r="D14" s="143">
        <v>10.6</v>
      </c>
      <c r="E14" s="143">
        <v>16</v>
      </c>
      <c r="F14" s="143">
        <v>19.5</v>
      </c>
      <c r="G14" s="143">
        <v>22.5</v>
      </c>
      <c r="H14" s="143">
        <v>24.2</v>
      </c>
      <c r="I14" s="144">
        <v>25.7</v>
      </c>
      <c r="L14" s="87"/>
      <c r="M14" s="295">
        <v>4</v>
      </c>
      <c r="N14" s="143">
        <v>7.9</v>
      </c>
      <c r="O14" s="143">
        <v>10</v>
      </c>
      <c r="P14" s="143">
        <v>12.1</v>
      </c>
      <c r="Q14" s="143">
        <v>13.2</v>
      </c>
      <c r="R14" s="143">
        <v>13.2</v>
      </c>
      <c r="S14" s="144">
        <v>14.1</v>
      </c>
    </row>
    <row r="15" spans="1:19">
      <c r="B15" s="87"/>
      <c r="C15" s="295">
        <v>5</v>
      </c>
      <c r="D15" s="143">
        <v>8.1999999999999993</v>
      </c>
      <c r="E15" s="143">
        <v>12.2</v>
      </c>
      <c r="F15" s="143">
        <v>14.6</v>
      </c>
      <c r="G15" s="143">
        <v>16.399999999999999</v>
      </c>
      <c r="H15" s="143">
        <v>16.600000000000001</v>
      </c>
      <c r="I15" s="144">
        <v>16.899999999999999</v>
      </c>
      <c r="L15" s="87"/>
      <c r="M15" s="295">
        <v>5</v>
      </c>
      <c r="N15" s="143">
        <v>8.4</v>
      </c>
      <c r="O15" s="143">
        <v>11.5</v>
      </c>
      <c r="P15" s="143">
        <v>13.6</v>
      </c>
      <c r="Q15" s="143">
        <v>14.5</v>
      </c>
      <c r="R15" s="143">
        <v>15</v>
      </c>
      <c r="S15" s="144">
        <v>15.7</v>
      </c>
    </row>
    <row r="16" spans="1:19" ht="17" thickBot="1">
      <c r="B16" s="303"/>
      <c r="C16" s="296">
        <v>6</v>
      </c>
      <c r="D16" s="145">
        <v>8.6999999999999993</v>
      </c>
      <c r="E16" s="145">
        <v>12.8</v>
      </c>
      <c r="F16" s="145">
        <v>14.7</v>
      </c>
      <c r="G16" s="145">
        <v>15.6</v>
      </c>
      <c r="H16" s="145">
        <v>16.5</v>
      </c>
      <c r="I16" s="146">
        <v>16.399999999999999</v>
      </c>
      <c r="L16" s="303"/>
      <c r="M16" s="296"/>
      <c r="N16" s="145"/>
      <c r="O16" s="145"/>
      <c r="P16" s="145"/>
      <c r="Q16" s="145"/>
      <c r="R16" s="145"/>
      <c r="S16" s="146"/>
    </row>
    <row r="17" spans="1:19">
      <c r="A17" s="297" t="s">
        <v>68</v>
      </c>
      <c r="B17" s="297" t="s">
        <v>16</v>
      </c>
      <c r="C17" s="297"/>
      <c r="D17" s="234">
        <f t="shared" ref="D17:I17" si="0">AVERAGE(D5:D10)</f>
        <v>10.6</v>
      </c>
      <c r="E17" s="234">
        <f t="shared" si="0"/>
        <v>17.216666666666665</v>
      </c>
      <c r="F17" s="234">
        <f t="shared" si="0"/>
        <v>21.266666666666669</v>
      </c>
      <c r="G17" s="234">
        <f t="shared" si="0"/>
        <v>22.616666666666671</v>
      </c>
      <c r="H17" s="234">
        <f t="shared" si="0"/>
        <v>23.833333333333332</v>
      </c>
      <c r="I17" s="234">
        <f t="shared" si="0"/>
        <v>24.466666666666665</v>
      </c>
      <c r="K17" s="297" t="s">
        <v>68</v>
      </c>
      <c r="L17" s="297" t="s">
        <v>16</v>
      </c>
      <c r="M17" s="297"/>
      <c r="N17" s="234">
        <f t="shared" ref="N17:S17" si="1">AVERAGE(N5:N15)</f>
        <v>9.4818181818181824</v>
      </c>
      <c r="O17" s="234">
        <f t="shared" si="1"/>
        <v>13.736363636363636</v>
      </c>
      <c r="P17" s="234">
        <f t="shared" si="1"/>
        <v>16.27272727272727</v>
      </c>
      <c r="Q17" s="234">
        <f t="shared" si="1"/>
        <v>17.018181818181816</v>
      </c>
      <c r="R17" s="234">
        <f t="shared" si="1"/>
        <v>17.63636363636364</v>
      </c>
      <c r="S17" s="234">
        <f t="shared" si="1"/>
        <v>18.372727272727271</v>
      </c>
    </row>
    <row r="18" spans="1:19">
      <c r="A18" s="298"/>
      <c r="B18" s="298" t="s">
        <v>18</v>
      </c>
      <c r="C18" s="298"/>
      <c r="D18" s="299">
        <f t="shared" ref="D18:I18" si="2">AVERAGE(D11:D16)</f>
        <v>8.9333333333333318</v>
      </c>
      <c r="E18" s="299">
        <f t="shared" si="2"/>
        <v>13.649999999999999</v>
      </c>
      <c r="F18" s="299">
        <f t="shared" si="2"/>
        <v>17.099999999999998</v>
      </c>
      <c r="G18" s="299">
        <f t="shared" si="2"/>
        <v>18.7</v>
      </c>
      <c r="H18" s="299">
        <f t="shared" si="2"/>
        <v>19.849999999999998</v>
      </c>
      <c r="I18" s="299">
        <f t="shared" si="2"/>
        <v>20.7</v>
      </c>
      <c r="K18" s="298"/>
      <c r="L18" s="298" t="s">
        <v>18</v>
      </c>
      <c r="M18" s="298"/>
      <c r="N18" s="299">
        <f t="shared" ref="N18:S18" si="3">AVERAGE(N11:N16)</f>
        <v>8.6999999999999993</v>
      </c>
      <c r="O18" s="299">
        <f t="shared" si="3"/>
        <v>12.34</v>
      </c>
      <c r="P18" s="299">
        <f t="shared" si="3"/>
        <v>14.420000000000002</v>
      </c>
      <c r="Q18" s="299">
        <f t="shared" si="3"/>
        <v>15.34</v>
      </c>
      <c r="R18" s="299">
        <f t="shared" si="3"/>
        <v>15.720000000000002</v>
      </c>
      <c r="S18" s="299">
        <f t="shared" si="3"/>
        <v>16.64</v>
      </c>
    </row>
    <row r="19" spans="1:19">
      <c r="A19" s="297" t="s">
        <v>20</v>
      </c>
      <c r="B19" s="297" t="s">
        <v>16</v>
      </c>
      <c r="C19" s="297"/>
      <c r="D19" s="234">
        <f t="shared" ref="D19:I19" si="4">STDEV(D5:D10)</f>
        <v>0.48166378315169217</v>
      </c>
      <c r="E19" s="234">
        <f t="shared" si="4"/>
        <v>1.462076149407638</v>
      </c>
      <c r="F19" s="234">
        <f t="shared" si="4"/>
        <v>0.53913510984415247</v>
      </c>
      <c r="G19" s="234">
        <f t="shared" si="4"/>
        <v>0.59132619311735723</v>
      </c>
      <c r="H19" s="234">
        <f t="shared" si="4"/>
        <v>0.77114633284913314</v>
      </c>
      <c r="I19" s="234">
        <f t="shared" si="4"/>
        <v>1.0481730137084551</v>
      </c>
      <c r="K19" s="297" t="s">
        <v>20</v>
      </c>
      <c r="L19" s="297" t="s">
        <v>16</v>
      </c>
      <c r="M19" s="297"/>
      <c r="N19" s="234">
        <f t="shared" ref="N19:S19" si="5">STDEV(N5:N10)</f>
        <v>0.57503623074260879</v>
      </c>
      <c r="O19" s="234">
        <f t="shared" si="5"/>
        <v>0.94868329805051321</v>
      </c>
      <c r="P19" s="234">
        <f t="shared" si="5"/>
        <v>0.41673332800085383</v>
      </c>
      <c r="Q19" s="234">
        <f t="shared" si="5"/>
        <v>0.57763887219149912</v>
      </c>
      <c r="R19" s="234">
        <f t="shared" si="5"/>
        <v>1.430617582258328</v>
      </c>
      <c r="S19" s="234">
        <f t="shared" si="5"/>
        <v>0.93255920276766668</v>
      </c>
    </row>
    <row r="20" spans="1:19">
      <c r="A20" s="298"/>
      <c r="B20" s="298" t="s">
        <v>18</v>
      </c>
      <c r="C20" s="298"/>
      <c r="D20" s="299">
        <f t="shared" ref="D20:I20" si="6">STDEV(D11:D16)</f>
        <v>1.2209286083414896</v>
      </c>
      <c r="E20" s="299">
        <f t="shared" si="6"/>
        <v>2.1049940617493639</v>
      </c>
      <c r="F20" s="299">
        <f t="shared" si="6"/>
        <v>2.6366645596283194</v>
      </c>
      <c r="G20" s="299">
        <f t="shared" si="6"/>
        <v>3.1868479725270924</v>
      </c>
      <c r="H20" s="299">
        <f t="shared" si="6"/>
        <v>3.5387851022632115</v>
      </c>
      <c r="I20" s="299">
        <f t="shared" si="6"/>
        <v>3.9744181964156948</v>
      </c>
      <c r="K20" s="298"/>
      <c r="L20" s="298" t="s">
        <v>18</v>
      </c>
      <c r="M20" s="298"/>
      <c r="N20" s="299">
        <f t="shared" ref="N20:S20" si="7">STDEV(N11:N16)</f>
        <v>1.262933094031514</v>
      </c>
      <c r="O20" s="299">
        <f t="shared" si="7"/>
        <v>1.8716303053754997</v>
      </c>
      <c r="P20" s="299">
        <f t="shared" si="7"/>
        <v>1.8212632978237799</v>
      </c>
      <c r="Q20" s="299">
        <f t="shared" si="7"/>
        <v>1.7529974329701625</v>
      </c>
      <c r="R20" s="299">
        <f t="shared" si="7"/>
        <v>1.9279522815671515</v>
      </c>
      <c r="S20" s="299">
        <f t="shared" si="7"/>
        <v>2.0119642143934731</v>
      </c>
    </row>
    <row r="21" spans="1:19">
      <c r="B21" s="1" t="s">
        <v>173</v>
      </c>
      <c r="D21" s="379">
        <f>TTEST(D5:D10,D11:D16,2,3)</f>
        <v>1.8701740752981311E-2</v>
      </c>
      <c r="E21" s="379">
        <f t="shared" ref="E21:I21" si="8">TTEST(E5:E10,E11:E16,2,3)</f>
        <v>7.8747723603605196E-3</v>
      </c>
      <c r="F21" s="379">
        <f t="shared" si="8"/>
        <v>1.095592976898439E-2</v>
      </c>
      <c r="G21" s="379">
        <f t="shared" si="8"/>
        <v>2.9064923563003192E-2</v>
      </c>
      <c r="H21" s="379">
        <f t="shared" si="8"/>
        <v>3.9299114265576619E-2</v>
      </c>
      <c r="I21" s="402">
        <f t="shared" si="8"/>
        <v>6.8304438245738883E-2</v>
      </c>
      <c r="L21" s="1" t="s">
        <v>173</v>
      </c>
      <c r="N21" s="402">
        <f>TTEST(N5:N10,N11:N16,2,3)</f>
        <v>6.2530932536656175E-2</v>
      </c>
      <c r="O21" s="379">
        <f t="shared" ref="O21:S21" si="9">TTEST(O5:O10,O11:O16,2,3)</f>
        <v>3.4043692301747995E-2</v>
      </c>
      <c r="P21" s="379">
        <f t="shared" si="9"/>
        <v>1.2701992060328843E-2</v>
      </c>
      <c r="Q21" s="379">
        <f t="shared" si="9"/>
        <v>1.4621855649938752E-2</v>
      </c>
      <c r="R21" s="379">
        <f t="shared" si="9"/>
        <v>1.1173002296172335E-2</v>
      </c>
      <c r="S21" s="379">
        <f t="shared" si="9"/>
        <v>2.0161106234192143E-2</v>
      </c>
    </row>
    <row r="22" spans="1:19">
      <c r="D22" s="1" t="s">
        <v>175</v>
      </c>
      <c r="E22" s="1" t="s">
        <v>177</v>
      </c>
      <c r="F22" s="1" t="s">
        <v>175</v>
      </c>
      <c r="G22" s="1" t="s">
        <v>175</v>
      </c>
      <c r="H22" s="1" t="s">
        <v>175</v>
      </c>
      <c r="O22" s="1" t="s">
        <v>175</v>
      </c>
      <c r="P22" s="1" t="s">
        <v>175</v>
      </c>
      <c r="Q22" s="1" t="s">
        <v>175</v>
      </c>
      <c r="R22" s="1" t="s">
        <v>175</v>
      </c>
      <c r="S22" s="1" t="s">
        <v>175</v>
      </c>
    </row>
    <row r="24" spans="1:19">
      <c r="B24" s="7" t="s">
        <v>212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81B3-9F3F-4C4C-B272-AF4C89D8253A}">
  <dimension ref="A1:S24"/>
  <sheetViews>
    <sheetView zoomScaleNormal="100" workbookViewId="0">
      <selection activeCell="O28" sqref="O28"/>
    </sheetView>
  </sheetViews>
  <sheetFormatPr baseColWidth="10" defaultRowHeight="16"/>
  <cols>
    <col min="1" max="2" width="10.7109375" style="1"/>
    <col min="3" max="3" width="2.7109375" style="1" bestFit="1" customWidth="1"/>
    <col min="4" max="12" width="10.7109375" style="1"/>
    <col min="13" max="13" width="2.7109375" style="1" bestFit="1" customWidth="1"/>
    <col min="14" max="16384" width="10.7109375" style="1"/>
  </cols>
  <sheetData>
    <row r="1" spans="1:19">
      <c r="A1" s="1" t="s">
        <v>217</v>
      </c>
    </row>
    <row r="2" spans="1:19">
      <c r="B2" s="1" t="s">
        <v>178</v>
      </c>
    </row>
    <row r="3" spans="1:19" ht="17" thickBot="1"/>
    <row r="4" spans="1:19" ht="17" thickBot="1">
      <c r="B4" s="95" t="s">
        <v>172</v>
      </c>
      <c r="C4" s="291"/>
      <c r="D4" s="292" t="s">
        <v>165</v>
      </c>
      <c r="E4" s="292" t="s">
        <v>166</v>
      </c>
      <c r="F4" s="292" t="s">
        <v>167</v>
      </c>
      <c r="G4" s="292" t="s">
        <v>168</v>
      </c>
      <c r="H4" s="292" t="s">
        <v>169</v>
      </c>
      <c r="I4" s="293" t="s">
        <v>170</v>
      </c>
      <c r="L4" s="95" t="s">
        <v>174</v>
      </c>
      <c r="M4" s="291"/>
      <c r="N4" s="292" t="s">
        <v>165</v>
      </c>
      <c r="O4" s="292" t="s">
        <v>166</v>
      </c>
      <c r="P4" s="292" t="s">
        <v>167</v>
      </c>
      <c r="Q4" s="292" t="s">
        <v>168</v>
      </c>
      <c r="R4" s="292" t="s">
        <v>169</v>
      </c>
      <c r="S4" s="293" t="s">
        <v>170</v>
      </c>
    </row>
    <row r="5" spans="1:19">
      <c r="B5" s="300" t="s">
        <v>16</v>
      </c>
      <c r="C5" s="294">
        <v>1</v>
      </c>
      <c r="D5" s="141">
        <v>2.8</v>
      </c>
      <c r="E5" s="141">
        <v>3.5</v>
      </c>
      <c r="F5" s="141">
        <v>4</v>
      </c>
      <c r="G5" s="141">
        <v>3.9</v>
      </c>
      <c r="H5" s="141">
        <v>3.9</v>
      </c>
      <c r="I5" s="142">
        <v>4.0999999999999996</v>
      </c>
      <c r="L5" s="300" t="s">
        <v>16</v>
      </c>
      <c r="M5" s="294">
        <v>1</v>
      </c>
      <c r="N5" s="141">
        <v>3.1</v>
      </c>
      <c r="O5" s="141">
        <v>3.5</v>
      </c>
      <c r="P5" s="141">
        <v>3.5</v>
      </c>
      <c r="Q5" s="141">
        <v>3</v>
      </c>
      <c r="R5" s="141">
        <v>3.4</v>
      </c>
      <c r="S5" s="142">
        <v>3.1</v>
      </c>
    </row>
    <row r="6" spans="1:19">
      <c r="B6" s="301"/>
      <c r="C6" s="295">
        <v>2</v>
      </c>
      <c r="D6" s="143">
        <v>3.2</v>
      </c>
      <c r="E6" s="143">
        <v>3.7</v>
      </c>
      <c r="F6" s="143">
        <v>3.6</v>
      </c>
      <c r="G6" s="143">
        <v>3.6</v>
      </c>
      <c r="H6" s="143">
        <v>3.8</v>
      </c>
      <c r="I6" s="144">
        <v>3.7</v>
      </c>
      <c r="L6" s="301"/>
      <c r="M6" s="295">
        <v>2</v>
      </c>
      <c r="N6" s="143">
        <v>3.5</v>
      </c>
      <c r="O6" s="143">
        <v>3.4</v>
      </c>
      <c r="P6" s="143">
        <v>3</v>
      </c>
      <c r="Q6" s="143">
        <v>3.4</v>
      </c>
      <c r="R6" s="143">
        <v>3.5</v>
      </c>
      <c r="S6" s="144">
        <v>2.8</v>
      </c>
    </row>
    <row r="7" spans="1:19">
      <c r="B7" s="301"/>
      <c r="C7" s="295">
        <v>3</v>
      </c>
      <c r="D7" s="143">
        <v>3.1</v>
      </c>
      <c r="E7" s="143">
        <v>3.3</v>
      </c>
      <c r="F7" s="143">
        <v>3.6</v>
      </c>
      <c r="G7" s="143">
        <v>4.5999999999999996</v>
      </c>
      <c r="H7" s="143">
        <v>3.4</v>
      </c>
      <c r="I7" s="144">
        <v>2.6</v>
      </c>
      <c r="L7" s="301"/>
      <c r="M7" s="295">
        <v>3</v>
      </c>
      <c r="N7" s="143">
        <v>3.1</v>
      </c>
      <c r="O7" s="143">
        <v>3.2</v>
      </c>
      <c r="P7" s="143">
        <v>3.2</v>
      </c>
      <c r="Q7" s="143">
        <v>3.8</v>
      </c>
      <c r="R7" s="143">
        <v>3.2</v>
      </c>
      <c r="S7" s="144">
        <v>3.2</v>
      </c>
    </row>
    <row r="8" spans="1:19">
      <c r="B8" s="301"/>
      <c r="C8" s="295">
        <v>4</v>
      </c>
      <c r="D8" s="143">
        <v>3.2</v>
      </c>
      <c r="E8" s="143">
        <v>3.8</v>
      </c>
      <c r="F8" s="143">
        <v>3.3</v>
      </c>
      <c r="G8" s="143">
        <v>3.3</v>
      </c>
      <c r="H8" s="143">
        <v>3.1</v>
      </c>
      <c r="I8" s="144">
        <v>3.1</v>
      </c>
      <c r="L8" s="301"/>
      <c r="M8" s="295">
        <v>4</v>
      </c>
      <c r="N8" s="143">
        <v>3.4</v>
      </c>
      <c r="O8" s="143">
        <v>3.3</v>
      </c>
      <c r="P8" s="143">
        <v>3.4</v>
      </c>
      <c r="Q8" s="143">
        <v>3.6</v>
      </c>
      <c r="R8" s="143">
        <v>3.2</v>
      </c>
      <c r="S8" s="144">
        <v>2.7</v>
      </c>
    </row>
    <row r="9" spans="1:19">
      <c r="B9" s="301"/>
      <c r="C9" s="295">
        <v>5</v>
      </c>
      <c r="D9" s="143">
        <v>2.9</v>
      </c>
      <c r="E9" s="143">
        <v>4.2</v>
      </c>
      <c r="F9" s="143">
        <v>3.2</v>
      </c>
      <c r="G9" s="143">
        <v>2.6</v>
      </c>
      <c r="H9" s="143">
        <v>3</v>
      </c>
      <c r="I9" s="144">
        <v>2.8</v>
      </c>
      <c r="L9" s="301"/>
      <c r="M9" s="295">
        <v>5</v>
      </c>
      <c r="N9" s="143">
        <v>3</v>
      </c>
      <c r="O9" s="143">
        <v>3.7</v>
      </c>
      <c r="P9" s="143">
        <v>3.4</v>
      </c>
      <c r="Q9" s="143">
        <v>3.1</v>
      </c>
      <c r="R9" s="143">
        <v>3.2</v>
      </c>
      <c r="S9" s="144">
        <v>3.4</v>
      </c>
    </row>
    <row r="10" spans="1:19" ht="17" thickBot="1">
      <c r="B10" s="302"/>
      <c r="C10" s="296">
        <v>6</v>
      </c>
      <c r="D10" s="145">
        <v>3</v>
      </c>
      <c r="E10" s="145">
        <v>4.4000000000000004</v>
      </c>
      <c r="F10" s="145">
        <v>4.4000000000000004</v>
      </c>
      <c r="G10" s="145">
        <v>3.4</v>
      </c>
      <c r="H10" s="145">
        <v>4</v>
      </c>
      <c r="I10" s="146">
        <v>4.2</v>
      </c>
      <c r="L10" s="302"/>
      <c r="M10" s="296">
        <v>6</v>
      </c>
      <c r="N10" s="145">
        <v>2.8</v>
      </c>
      <c r="O10" s="145">
        <v>3.2</v>
      </c>
      <c r="P10" s="145">
        <v>3</v>
      </c>
      <c r="Q10" s="145">
        <v>2.1</v>
      </c>
      <c r="R10" s="145">
        <v>2.7</v>
      </c>
      <c r="S10" s="146">
        <v>2.5</v>
      </c>
    </row>
    <row r="11" spans="1:19">
      <c r="B11" s="13" t="s">
        <v>14</v>
      </c>
      <c r="C11" s="294">
        <v>1</v>
      </c>
      <c r="D11" s="141">
        <v>2.9</v>
      </c>
      <c r="E11" s="141">
        <v>2.9</v>
      </c>
      <c r="F11" s="141">
        <v>2.8</v>
      </c>
      <c r="G11" s="141">
        <v>2.6</v>
      </c>
      <c r="H11" s="141">
        <v>2.9</v>
      </c>
      <c r="I11" s="142">
        <v>3.6</v>
      </c>
      <c r="L11" s="13" t="s">
        <v>14</v>
      </c>
      <c r="M11" s="294">
        <v>1</v>
      </c>
      <c r="N11" s="141">
        <v>2.8</v>
      </c>
      <c r="O11" s="141">
        <v>2.6</v>
      </c>
      <c r="P11" s="141">
        <v>2.8</v>
      </c>
      <c r="Q11" s="141">
        <v>3.3</v>
      </c>
      <c r="R11" s="141">
        <v>2.8</v>
      </c>
      <c r="S11" s="142">
        <v>3.1</v>
      </c>
    </row>
    <row r="12" spans="1:19">
      <c r="B12" s="87" t="s">
        <v>171</v>
      </c>
      <c r="C12" s="295">
        <v>2</v>
      </c>
      <c r="D12" s="143">
        <v>2.2999999999999998</v>
      </c>
      <c r="E12" s="143">
        <v>2.7</v>
      </c>
      <c r="F12" s="143">
        <v>2.2999999999999998</v>
      </c>
      <c r="G12" s="143">
        <v>2.6</v>
      </c>
      <c r="H12" s="143">
        <v>2.7</v>
      </c>
      <c r="I12" s="144">
        <v>2.4</v>
      </c>
      <c r="L12" s="87" t="s">
        <v>171</v>
      </c>
      <c r="M12" s="295">
        <v>2</v>
      </c>
      <c r="N12" s="143">
        <v>2.9</v>
      </c>
      <c r="O12" s="143">
        <v>3</v>
      </c>
      <c r="P12" s="143">
        <v>3.6</v>
      </c>
      <c r="Q12" s="143">
        <v>3.6</v>
      </c>
      <c r="R12" s="143">
        <v>3.6</v>
      </c>
      <c r="S12" s="144">
        <v>3.1</v>
      </c>
    </row>
    <row r="13" spans="1:19">
      <c r="B13" s="87"/>
      <c r="C13" s="295">
        <v>3</v>
      </c>
      <c r="D13" s="143">
        <v>1.4</v>
      </c>
      <c r="E13" s="143">
        <v>2.7</v>
      </c>
      <c r="F13" s="143">
        <v>2.1</v>
      </c>
      <c r="G13" s="143">
        <v>3.1</v>
      </c>
      <c r="H13" s="143">
        <v>3.2</v>
      </c>
      <c r="I13" s="144">
        <v>2.9</v>
      </c>
      <c r="L13" s="87"/>
      <c r="M13" s="295">
        <v>3</v>
      </c>
      <c r="N13" s="143">
        <v>1.1000000000000001</v>
      </c>
      <c r="O13" s="143">
        <v>3.2</v>
      </c>
      <c r="P13" s="143">
        <v>2.8</v>
      </c>
      <c r="Q13" s="143">
        <v>3.5</v>
      </c>
      <c r="R13" s="143">
        <v>2.7</v>
      </c>
      <c r="S13" s="144">
        <v>2.7</v>
      </c>
    </row>
    <row r="14" spans="1:19">
      <c r="B14" s="87"/>
      <c r="C14" s="295">
        <v>4</v>
      </c>
      <c r="D14" s="143">
        <v>2.8</v>
      </c>
      <c r="E14" s="143">
        <v>3</v>
      </c>
      <c r="F14" s="143">
        <v>4.0999999999999996</v>
      </c>
      <c r="G14" s="143">
        <v>4</v>
      </c>
      <c r="H14" s="143">
        <v>3</v>
      </c>
      <c r="I14" s="144">
        <v>3.1</v>
      </c>
      <c r="L14" s="87"/>
      <c r="M14" s="295">
        <v>4</v>
      </c>
      <c r="N14" s="143">
        <v>2</v>
      </c>
      <c r="O14" s="143">
        <v>2.6</v>
      </c>
      <c r="P14" s="143">
        <v>2.1</v>
      </c>
      <c r="Q14" s="143">
        <v>2.1</v>
      </c>
      <c r="R14" s="143">
        <v>2.9</v>
      </c>
      <c r="S14" s="144">
        <v>2.6</v>
      </c>
    </row>
    <row r="15" spans="1:19">
      <c r="B15" s="87"/>
      <c r="C15" s="295">
        <v>5</v>
      </c>
      <c r="D15" s="143">
        <v>2.5</v>
      </c>
      <c r="E15" s="143">
        <v>2.4</v>
      </c>
      <c r="F15" s="143">
        <v>2.6</v>
      </c>
      <c r="G15" s="143">
        <v>2</v>
      </c>
      <c r="H15" s="143">
        <v>2.5</v>
      </c>
      <c r="I15" s="144">
        <v>2.4</v>
      </c>
      <c r="L15" s="87"/>
      <c r="M15" s="295">
        <v>5</v>
      </c>
      <c r="N15" s="143">
        <v>2</v>
      </c>
      <c r="O15" s="143">
        <v>2.2000000000000002</v>
      </c>
      <c r="P15" s="143">
        <v>1.5</v>
      </c>
      <c r="Q15" s="143">
        <v>1.7</v>
      </c>
      <c r="R15" s="143">
        <v>2.8</v>
      </c>
      <c r="S15" s="144">
        <v>2.7</v>
      </c>
    </row>
    <row r="16" spans="1:19" ht="17" thickBot="1">
      <c r="B16" s="303"/>
      <c r="C16" s="296">
        <v>6</v>
      </c>
      <c r="D16" s="145">
        <v>2</v>
      </c>
      <c r="E16" s="145">
        <v>2.5</v>
      </c>
      <c r="F16" s="145">
        <v>2.1</v>
      </c>
      <c r="G16" s="145">
        <v>2.2000000000000002</v>
      </c>
      <c r="H16" s="145">
        <v>3.1</v>
      </c>
      <c r="I16" s="146">
        <v>2.8</v>
      </c>
      <c r="L16" s="303"/>
      <c r="M16" s="296"/>
      <c r="N16" s="145"/>
      <c r="O16" s="145"/>
      <c r="P16" s="145"/>
      <c r="Q16" s="145"/>
      <c r="R16" s="145"/>
      <c r="S16" s="146"/>
    </row>
    <row r="17" spans="1:19">
      <c r="A17" s="297" t="s">
        <v>68</v>
      </c>
      <c r="B17" s="297" t="s">
        <v>16</v>
      </c>
      <c r="C17" s="297"/>
      <c r="D17" s="234">
        <f t="shared" ref="D17:I17" si="0">AVERAGE(D5:D16)</f>
        <v>2.6750000000000003</v>
      </c>
      <c r="E17" s="234">
        <f t="shared" si="0"/>
        <v>3.2583333333333329</v>
      </c>
      <c r="F17" s="234">
        <f t="shared" si="0"/>
        <v>3.1750000000000007</v>
      </c>
      <c r="G17" s="234">
        <f t="shared" si="0"/>
        <v>3.1583333333333337</v>
      </c>
      <c r="H17" s="234">
        <f t="shared" si="0"/>
        <v>3.2166666666666668</v>
      </c>
      <c r="I17" s="234">
        <f t="shared" si="0"/>
        <v>3.1416666666666662</v>
      </c>
      <c r="K17" s="297" t="s">
        <v>68</v>
      </c>
      <c r="L17" s="297" t="s">
        <v>16</v>
      </c>
      <c r="M17" s="297"/>
      <c r="N17" s="234">
        <f t="shared" ref="N17:S17" si="1">AVERAGE(N5:N15)</f>
        <v>2.7</v>
      </c>
      <c r="O17" s="234">
        <f t="shared" si="1"/>
        <v>3.0818181818181825</v>
      </c>
      <c r="P17" s="234">
        <f t="shared" si="1"/>
        <v>2.936363636363637</v>
      </c>
      <c r="Q17" s="234">
        <f t="shared" si="1"/>
        <v>3.0181818181818185</v>
      </c>
      <c r="R17" s="234">
        <f t="shared" si="1"/>
        <v>3.0909090909090908</v>
      </c>
      <c r="S17" s="234">
        <f t="shared" si="1"/>
        <v>2.9000000000000004</v>
      </c>
    </row>
    <row r="18" spans="1:19">
      <c r="A18" s="298"/>
      <c r="B18" s="298" t="s">
        <v>18</v>
      </c>
      <c r="C18" s="298"/>
      <c r="D18" s="299">
        <f t="shared" ref="D18:I18" si="2">AVERAGE(D11:D16)</f>
        <v>2.3166666666666664</v>
      </c>
      <c r="E18" s="299">
        <f t="shared" si="2"/>
        <v>2.7000000000000006</v>
      </c>
      <c r="F18" s="299">
        <f t="shared" si="2"/>
        <v>2.6666666666666665</v>
      </c>
      <c r="G18" s="299">
        <f t="shared" si="2"/>
        <v>2.75</v>
      </c>
      <c r="H18" s="299">
        <f t="shared" si="2"/>
        <v>2.9000000000000004</v>
      </c>
      <c r="I18" s="299">
        <f t="shared" si="2"/>
        <v>2.8666666666666667</v>
      </c>
      <c r="K18" s="298"/>
      <c r="L18" s="298" t="s">
        <v>18</v>
      </c>
      <c r="M18" s="298"/>
      <c r="N18" s="299">
        <f t="shared" ref="N18:S18" si="3">AVERAGE(N11:N16)</f>
        <v>2.1599999999999997</v>
      </c>
      <c r="O18" s="299">
        <f t="shared" si="3"/>
        <v>2.72</v>
      </c>
      <c r="P18" s="299">
        <f t="shared" si="3"/>
        <v>2.5599999999999996</v>
      </c>
      <c r="Q18" s="299">
        <f t="shared" si="3"/>
        <v>2.84</v>
      </c>
      <c r="R18" s="299">
        <f t="shared" si="3"/>
        <v>2.96</v>
      </c>
      <c r="S18" s="299">
        <f t="shared" si="3"/>
        <v>2.84</v>
      </c>
    </row>
    <row r="19" spans="1:19">
      <c r="A19" s="297" t="s">
        <v>20</v>
      </c>
      <c r="B19" s="297" t="s">
        <v>16</v>
      </c>
      <c r="C19" s="297"/>
      <c r="D19" s="234">
        <f t="shared" ref="D19:I19" si="4">STDEV(D5:D10)</f>
        <v>0.16329931618554536</v>
      </c>
      <c r="E19" s="234">
        <f t="shared" si="4"/>
        <v>0.41673332800085333</v>
      </c>
      <c r="F19" s="234">
        <f t="shared" si="4"/>
        <v>0.44907311951024764</v>
      </c>
      <c r="G19" s="234">
        <f t="shared" si="4"/>
        <v>0.66533199732665083</v>
      </c>
      <c r="H19" s="234">
        <f t="shared" si="4"/>
        <v>0.42739521132865466</v>
      </c>
      <c r="I19" s="234">
        <f t="shared" si="4"/>
        <v>0.67946057035464869</v>
      </c>
      <c r="K19" s="297" t="s">
        <v>20</v>
      </c>
      <c r="L19" s="297" t="s">
        <v>16</v>
      </c>
      <c r="M19" s="297"/>
      <c r="N19" s="234">
        <f t="shared" ref="N19:S19" si="5">STDEV(N5:N10)</f>
        <v>0.25884358211089575</v>
      </c>
      <c r="O19" s="234">
        <f t="shared" si="5"/>
        <v>0.19407902170679517</v>
      </c>
      <c r="P19" s="234">
        <f t="shared" si="5"/>
        <v>0.21679483388678794</v>
      </c>
      <c r="Q19" s="234">
        <f t="shared" si="5"/>
        <v>0.60221812216726578</v>
      </c>
      <c r="R19" s="234">
        <f t="shared" si="5"/>
        <v>0.27568097504180433</v>
      </c>
      <c r="S19" s="234">
        <f t="shared" si="5"/>
        <v>0.33911649915626213</v>
      </c>
    </row>
    <row r="20" spans="1:19">
      <c r="A20" s="298"/>
      <c r="B20" s="298" t="s">
        <v>18</v>
      </c>
      <c r="C20" s="298"/>
      <c r="D20" s="299">
        <f t="shared" ref="D20:I20" si="6">STDEV(D11:D16)</f>
        <v>0.55647701360134172</v>
      </c>
      <c r="E20" s="299">
        <f t="shared" si="6"/>
        <v>0.22803508501982761</v>
      </c>
      <c r="F20" s="299">
        <f t="shared" si="6"/>
        <v>0.75542482529148314</v>
      </c>
      <c r="G20" s="299">
        <f t="shared" si="6"/>
        <v>0.7204165461731159</v>
      </c>
      <c r="H20" s="299">
        <f t="shared" si="6"/>
        <v>0.26076809620810598</v>
      </c>
      <c r="I20" s="299">
        <f t="shared" si="6"/>
        <v>0.45460605656619479</v>
      </c>
      <c r="K20" s="298"/>
      <c r="L20" s="298" t="s">
        <v>18</v>
      </c>
      <c r="M20" s="298"/>
      <c r="N20" s="299">
        <f t="shared" ref="N20:S20" si="7">STDEV(N11:N16)</f>
        <v>0.73006848993776008</v>
      </c>
      <c r="O20" s="299">
        <f t="shared" si="7"/>
        <v>0.38987177379235988</v>
      </c>
      <c r="P20" s="299">
        <f t="shared" si="7"/>
        <v>0.79561297123664398</v>
      </c>
      <c r="Q20" s="299">
        <f t="shared" si="7"/>
        <v>0.87635609200826714</v>
      </c>
      <c r="R20" s="299">
        <f t="shared" si="7"/>
        <v>0.36469165057620573</v>
      </c>
      <c r="S20" s="299">
        <f t="shared" si="7"/>
        <v>0.24083189157584586</v>
      </c>
    </row>
    <row r="21" spans="1:19">
      <c r="B21" s="1" t="s">
        <v>173</v>
      </c>
      <c r="D21" s="379">
        <f>TTEST(D5:D10,D11:D16,2,3)</f>
        <v>2.3907100833322665E-2</v>
      </c>
      <c r="E21" s="379">
        <f t="shared" ref="E21:I21" si="8">TTEST(E5:E10,E11:E16,2,3)</f>
        <v>4.7850445192688533E-4</v>
      </c>
      <c r="F21" s="379">
        <f t="shared" si="8"/>
        <v>2.1639783154698316E-2</v>
      </c>
      <c r="G21" s="402">
        <f t="shared" si="8"/>
        <v>6.8835757869527711E-2</v>
      </c>
      <c r="H21" s="379">
        <f t="shared" si="8"/>
        <v>1.4115505863926037E-2</v>
      </c>
      <c r="I21" s="1">
        <f t="shared" si="8"/>
        <v>0.13481471024850267</v>
      </c>
      <c r="L21" s="1" t="s">
        <v>173</v>
      </c>
      <c r="N21" s="379">
        <f t="shared" ref="N21:S21" si="9">TTEST(N5:N10,N11:N16,2,3)</f>
        <v>3.5733189623233026E-2</v>
      </c>
      <c r="O21" s="379">
        <f t="shared" si="9"/>
        <v>1.4845612885711746E-2</v>
      </c>
      <c r="P21" s="1">
        <f t="shared" si="9"/>
        <v>0.12506662769765742</v>
      </c>
      <c r="Q21" s="1">
        <f t="shared" si="9"/>
        <v>0.50323845306596315</v>
      </c>
      <c r="R21" s="1">
        <f t="shared" si="9"/>
        <v>0.26319808721985694</v>
      </c>
      <c r="S21" s="1">
        <f t="shared" si="9"/>
        <v>0.54643704639664636</v>
      </c>
    </row>
    <row r="22" spans="1:19">
      <c r="D22" s="1" t="s">
        <v>175</v>
      </c>
      <c r="E22" s="1" t="s">
        <v>176</v>
      </c>
      <c r="F22" s="1" t="s">
        <v>175</v>
      </c>
      <c r="H22" s="1" t="s">
        <v>175</v>
      </c>
      <c r="N22" s="1" t="s">
        <v>175</v>
      </c>
      <c r="O22" s="1" t="s">
        <v>175</v>
      </c>
    </row>
    <row r="24" spans="1:19">
      <c r="B24" s="7" t="s">
        <v>212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CE2A4-C15C-264B-81B8-593CFED9176D}">
  <dimension ref="A1:AA21"/>
  <sheetViews>
    <sheetView workbookViewId="0">
      <selection activeCell="I27" sqref="I27"/>
    </sheetView>
  </sheetViews>
  <sheetFormatPr baseColWidth="10" defaultRowHeight="16"/>
  <cols>
    <col min="1" max="1" width="6" style="1" customWidth="1"/>
    <col min="2" max="2" width="20.28515625" style="1" customWidth="1"/>
    <col min="3" max="16384" width="10.7109375" style="1"/>
  </cols>
  <sheetData>
    <row r="1" spans="1:27">
      <c r="A1" s="1" t="s">
        <v>218</v>
      </c>
    </row>
    <row r="2" spans="1:27">
      <c r="B2" s="1" t="s">
        <v>234</v>
      </c>
    </row>
    <row r="3" spans="1:27" ht="17" thickBot="1"/>
    <row r="4" spans="1:27">
      <c r="B4" s="267"/>
      <c r="C4" s="444" t="s">
        <v>147</v>
      </c>
      <c r="D4" s="445"/>
      <c r="E4" s="445"/>
      <c r="F4" s="445"/>
      <c r="G4" s="445"/>
      <c r="H4" s="446"/>
      <c r="I4" s="444" t="s">
        <v>148</v>
      </c>
      <c r="J4" s="445"/>
      <c r="K4" s="445"/>
      <c r="L4" s="445"/>
      <c r="M4" s="445"/>
      <c r="N4" s="446"/>
      <c r="O4" s="444" t="s">
        <v>150</v>
      </c>
      <c r="P4" s="445"/>
      <c r="Q4" s="445"/>
      <c r="R4" s="445"/>
      <c r="S4" s="445"/>
      <c r="T4" s="445"/>
      <c r="U4" s="446"/>
      <c r="V4" s="444" t="s">
        <v>149</v>
      </c>
      <c r="W4" s="445"/>
      <c r="X4" s="445"/>
      <c r="Y4" s="445"/>
      <c r="Z4" s="445"/>
      <c r="AA4" s="446"/>
    </row>
    <row r="5" spans="1:27">
      <c r="B5" s="268" t="s">
        <v>66</v>
      </c>
      <c r="C5" s="269">
        <v>1101</v>
      </c>
      <c r="D5" s="270">
        <v>1102</v>
      </c>
      <c r="E5" s="270">
        <v>1103</v>
      </c>
      <c r="F5" s="270">
        <v>1104</v>
      </c>
      <c r="G5" s="270">
        <v>1105</v>
      </c>
      <c r="H5" s="271">
        <v>1106</v>
      </c>
      <c r="I5" s="269">
        <v>2101</v>
      </c>
      <c r="J5" s="270">
        <v>2102</v>
      </c>
      <c r="K5" s="270">
        <v>2103</v>
      </c>
      <c r="L5" s="270">
        <v>2104</v>
      </c>
      <c r="M5" s="270">
        <v>2105</v>
      </c>
      <c r="N5" s="271">
        <v>2106</v>
      </c>
      <c r="O5" s="269">
        <v>1201</v>
      </c>
      <c r="P5" s="270">
        <v>1202</v>
      </c>
      <c r="Q5" s="270">
        <v>1203</v>
      </c>
      <c r="R5" s="270">
        <v>1204</v>
      </c>
      <c r="S5" s="270">
        <v>1205</v>
      </c>
      <c r="T5" s="270">
        <v>1206</v>
      </c>
      <c r="U5" s="271">
        <v>1207</v>
      </c>
      <c r="V5" s="269">
        <v>2201</v>
      </c>
      <c r="W5" s="270">
        <v>2202</v>
      </c>
      <c r="X5" s="270">
        <v>2203</v>
      </c>
      <c r="Y5" s="270">
        <v>2204</v>
      </c>
      <c r="Z5" s="270">
        <v>2205</v>
      </c>
      <c r="AA5" s="271">
        <v>2206</v>
      </c>
    </row>
    <row r="6" spans="1:27">
      <c r="B6" s="268" t="s">
        <v>151</v>
      </c>
      <c r="C6" s="272">
        <v>26</v>
      </c>
      <c r="D6" s="179">
        <v>24.2</v>
      </c>
      <c r="E6" s="179">
        <v>26.3</v>
      </c>
      <c r="F6" s="179">
        <v>26.3</v>
      </c>
      <c r="G6" s="179">
        <v>24.2</v>
      </c>
      <c r="H6" s="273">
        <v>24.6</v>
      </c>
      <c r="I6" s="272">
        <v>21.2</v>
      </c>
      <c r="J6" s="179">
        <v>21</v>
      </c>
      <c r="K6" s="179">
        <v>21.1</v>
      </c>
      <c r="L6" s="179">
        <v>20.399999999999999</v>
      </c>
      <c r="M6" s="179">
        <v>18.5</v>
      </c>
      <c r="N6" s="273">
        <v>20.100000000000001</v>
      </c>
      <c r="O6" s="272">
        <v>20.8</v>
      </c>
      <c r="P6" s="179">
        <v>24.8</v>
      </c>
      <c r="Q6" s="179">
        <v>20</v>
      </c>
      <c r="R6" s="179">
        <v>27.6</v>
      </c>
      <c r="S6" s="179">
        <v>26.8</v>
      </c>
      <c r="T6" s="179">
        <v>17.899999999999999</v>
      </c>
      <c r="U6" s="273">
        <v>17.100000000000001</v>
      </c>
      <c r="V6" s="272">
        <v>16.899999999999999</v>
      </c>
      <c r="W6" s="179">
        <v>18.3</v>
      </c>
      <c r="X6" s="179">
        <v>16.899999999999999</v>
      </c>
      <c r="Y6" s="179">
        <v>19.399999999999999</v>
      </c>
      <c r="Z6" s="179">
        <v>14.2</v>
      </c>
      <c r="AA6" s="273">
        <v>16.2</v>
      </c>
    </row>
    <row r="7" spans="1:27">
      <c r="B7" s="268" t="s">
        <v>152</v>
      </c>
      <c r="C7" s="274">
        <v>11.143861770629799</v>
      </c>
      <c r="D7" s="275">
        <v>11.0889387130737</v>
      </c>
      <c r="E7" s="275">
        <v>11.1904230117797</v>
      </c>
      <c r="F7" s="275">
        <v>10.9201107025146</v>
      </c>
      <c r="G7" s="275">
        <v>10.7920818328857</v>
      </c>
      <c r="H7" s="276">
        <v>10.846131324768001</v>
      </c>
      <c r="I7" s="277">
        <v>10.4548244476318</v>
      </c>
      <c r="J7" s="21">
        <v>10.525658607482899</v>
      </c>
      <c r="K7" s="21">
        <v>10.749490737915</v>
      </c>
      <c r="L7" s="21">
        <v>10.705701828002899</v>
      </c>
      <c r="M7" s="21">
        <v>10.5274457931518</v>
      </c>
      <c r="N7" s="278">
        <v>10.649033546447701</v>
      </c>
      <c r="O7" s="274">
        <v>10.128965377807599</v>
      </c>
      <c r="P7" s="275">
        <v>10.755413055419901</v>
      </c>
      <c r="Q7" s="275">
        <v>10.3280992507934</v>
      </c>
      <c r="R7" s="275">
        <v>11.104833602905201</v>
      </c>
      <c r="S7" s="275">
        <v>10.512722969055099</v>
      </c>
      <c r="T7" s="275">
        <v>9.2594699859619105</v>
      </c>
      <c r="U7" s="276">
        <v>9.5146913528442294</v>
      </c>
      <c r="V7" s="277">
        <v>9.5929718017578107</v>
      </c>
      <c r="W7" s="21">
        <v>10.4082784652709</v>
      </c>
      <c r="X7" s="21">
        <v>10.0879764556884</v>
      </c>
      <c r="Y7" s="21">
        <v>9.9145574569702095</v>
      </c>
      <c r="Z7" s="21">
        <v>8.9399213790893501</v>
      </c>
      <c r="AA7" s="278">
        <v>8.8117313385009695</v>
      </c>
    </row>
    <row r="8" spans="1:27">
      <c r="B8" s="268" t="s">
        <v>153</v>
      </c>
      <c r="C8" s="274">
        <v>11.3363437652587</v>
      </c>
      <c r="D8" s="275">
        <v>11.591280937194799</v>
      </c>
      <c r="E8" s="275">
        <v>11.604795455932599</v>
      </c>
      <c r="F8" s="275">
        <v>11.1390218734741</v>
      </c>
      <c r="G8" s="275">
        <v>11.446148872375399</v>
      </c>
      <c r="H8" s="276">
        <v>11.6219472885131</v>
      </c>
      <c r="I8" s="277">
        <v>11.2175931930541</v>
      </c>
      <c r="J8" s="21">
        <v>10.844418525695801</v>
      </c>
      <c r="K8" s="21">
        <v>11.020727157592701</v>
      </c>
      <c r="L8" s="21">
        <v>11.2203369140625</v>
      </c>
      <c r="M8" s="21">
        <v>10.8355407714843</v>
      </c>
      <c r="N8" s="278">
        <v>10.984294891357401</v>
      </c>
      <c r="O8" s="274">
        <v>10.617891311645501</v>
      </c>
      <c r="P8" s="275">
        <v>11.568722724914499</v>
      </c>
      <c r="Q8" s="275">
        <v>10.5192203521728</v>
      </c>
      <c r="R8" s="275">
        <v>11.1946763992309</v>
      </c>
      <c r="S8" s="275">
        <v>11.251684188842701</v>
      </c>
      <c r="T8" s="275">
        <v>9.7727346420287997</v>
      </c>
      <c r="U8" s="276">
        <v>9.8871355056762606</v>
      </c>
      <c r="V8" s="277">
        <v>10.2138919830322</v>
      </c>
      <c r="W8" s="21">
        <v>10.558629989624</v>
      </c>
      <c r="X8" s="21">
        <v>10.3603706359863</v>
      </c>
      <c r="Y8" s="21">
        <v>10.9681892395019</v>
      </c>
      <c r="Z8" s="21">
        <v>9.3961544036865199</v>
      </c>
      <c r="AA8" s="278">
        <v>9.1628789901733292</v>
      </c>
    </row>
    <row r="9" spans="1:27">
      <c r="B9" s="268" t="s">
        <v>154</v>
      </c>
      <c r="C9" s="274">
        <v>10.9728069305419</v>
      </c>
      <c r="D9" s="275">
        <v>11.129072189331</v>
      </c>
      <c r="E9" s="275">
        <v>10.9389028549194</v>
      </c>
      <c r="F9" s="275">
        <v>10.966951370239199</v>
      </c>
      <c r="G9" s="275">
        <v>10.8426113128662</v>
      </c>
      <c r="H9" s="276">
        <v>10.827690124511699</v>
      </c>
      <c r="I9" s="277">
        <v>10.623841285705501</v>
      </c>
      <c r="J9" s="21">
        <v>10.5932083129882</v>
      </c>
      <c r="K9" s="21">
        <v>10.7068338394165</v>
      </c>
      <c r="L9" s="21">
        <v>10.7503213882446</v>
      </c>
      <c r="M9" s="21">
        <v>10.406785964965801</v>
      </c>
      <c r="N9" s="278">
        <v>10.819225311279199</v>
      </c>
      <c r="O9" s="274">
        <v>10.0212659835815</v>
      </c>
      <c r="P9" s="275">
        <v>10.633276939391999</v>
      </c>
      <c r="Q9" s="275">
        <v>10.2194814682006</v>
      </c>
      <c r="R9" s="275">
        <v>10.7166032791137</v>
      </c>
      <c r="S9" s="275">
        <v>10.3932332992553</v>
      </c>
      <c r="T9" s="275">
        <v>9.3464765548706001</v>
      </c>
      <c r="U9" s="276">
        <v>9.5131406784057599</v>
      </c>
      <c r="V9" s="277">
        <v>9.4981298446655202</v>
      </c>
      <c r="W9" s="21">
        <v>10.0469980239868</v>
      </c>
      <c r="X9" s="21">
        <v>10.131745338439901</v>
      </c>
      <c r="Y9" s="21">
        <v>10.246241569519</v>
      </c>
      <c r="Z9" s="21">
        <v>8.9261922836303693</v>
      </c>
      <c r="AA9" s="278">
        <v>9.1350078582763601</v>
      </c>
    </row>
    <row r="10" spans="1:27">
      <c r="B10" s="268" t="s">
        <v>155</v>
      </c>
      <c r="C10" s="274">
        <v>11.5255079269409</v>
      </c>
      <c r="D10" s="275">
        <v>11.647962570190399</v>
      </c>
      <c r="E10" s="275">
        <v>11.372447967529199</v>
      </c>
      <c r="F10" s="275">
        <v>11.221660614013601</v>
      </c>
      <c r="G10" s="275">
        <v>11.4603118896484</v>
      </c>
      <c r="H10" s="276">
        <v>11.299931526184</v>
      </c>
      <c r="I10" s="277">
        <v>11.4255619049072</v>
      </c>
      <c r="J10" s="21">
        <v>10.9725074768066</v>
      </c>
      <c r="K10" s="21">
        <v>11.2276411056518</v>
      </c>
      <c r="L10" s="21">
        <v>11.359117507934499</v>
      </c>
      <c r="M10" s="21">
        <v>11.0086250305175</v>
      </c>
      <c r="N10" s="278">
        <v>11.0827980041503</v>
      </c>
      <c r="O10" s="274">
        <v>10.5022468566894</v>
      </c>
      <c r="P10" s="275">
        <v>11.665680885314901</v>
      </c>
      <c r="Q10" s="275">
        <v>10.498577117919901</v>
      </c>
      <c r="R10" s="275">
        <v>11.073406219482401</v>
      </c>
      <c r="S10" s="275">
        <v>11.1451921463012</v>
      </c>
      <c r="T10" s="275">
        <v>9.5994882583618093</v>
      </c>
      <c r="U10" s="276">
        <v>9.7068634033203107</v>
      </c>
      <c r="V10" s="277">
        <v>10.1036834716796</v>
      </c>
      <c r="W10" s="21">
        <v>10.3367147445678</v>
      </c>
      <c r="X10" s="21">
        <v>10.416113853454499</v>
      </c>
      <c r="Y10" s="21">
        <v>11.029486656188899</v>
      </c>
      <c r="Z10" s="21">
        <v>9.5847988128662092</v>
      </c>
      <c r="AA10" s="278">
        <v>9.51240634918212</v>
      </c>
    </row>
    <row r="11" spans="1:27">
      <c r="B11" s="268" t="s">
        <v>156</v>
      </c>
      <c r="C11" s="274">
        <v>17.0798015594482</v>
      </c>
      <c r="D11" s="275">
        <v>16.9988899230957</v>
      </c>
      <c r="E11" s="275">
        <v>16.9449768066406</v>
      </c>
      <c r="F11" s="275">
        <v>16.612646102905199</v>
      </c>
      <c r="G11" s="275">
        <v>16.912958145141602</v>
      </c>
      <c r="H11" s="276">
        <v>16.687086105346602</v>
      </c>
      <c r="I11" s="277">
        <v>16.631111145019499</v>
      </c>
      <c r="J11" s="21">
        <v>16.562404632568299</v>
      </c>
      <c r="K11" s="21">
        <v>16.769956588745099</v>
      </c>
      <c r="L11" s="21">
        <v>16.574016571044901</v>
      </c>
      <c r="M11" s="21">
        <v>16.430891036987301</v>
      </c>
      <c r="N11" s="278">
        <v>16.4399299621582</v>
      </c>
      <c r="O11" s="274">
        <v>15.5246868133544</v>
      </c>
      <c r="P11" s="275">
        <v>16.5833015441894</v>
      </c>
      <c r="Q11" s="275">
        <v>15.497297286987299</v>
      </c>
      <c r="R11" s="275">
        <v>16.321662902831999</v>
      </c>
      <c r="S11" s="275">
        <v>15.760571479797299</v>
      </c>
      <c r="T11" s="275">
        <v>14.5407314300537</v>
      </c>
      <c r="U11" s="276">
        <v>14.770092010498001</v>
      </c>
      <c r="V11" s="277">
        <v>15.1146230697631</v>
      </c>
      <c r="W11" s="21">
        <v>15.9458780288696</v>
      </c>
      <c r="X11" s="21">
        <v>15.2650499343872</v>
      </c>
      <c r="Y11" s="21">
        <v>15.857561111450099</v>
      </c>
      <c r="Z11" s="21">
        <v>14.4786930084228</v>
      </c>
      <c r="AA11" s="278">
        <v>14.6097297668457</v>
      </c>
    </row>
    <row r="12" spans="1:27">
      <c r="B12" s="268" t="s">
        <v>157</v>
      </c>
      <c r="C12" s="274">
        <v>14.371609687805099</v>
      </c>
      <c r="D12" s="275">
        <v>14.3554887771606</v>
      </c>
      <c r="E12" s="275">
        <v>14.3156671524047</v>
      </c>
      <c r="F12" s="275">
        <v>14.3126106262207</v>
      </c>
      <c r="G12" s="275">
        <v>14.432806968688899</v>
      </c>
      <c r="H12" s="276">
        <v>14.474142074584901</v>
      </c>
      <c r="I12" s="277">
        <v>14.4511966705322</v>
      </c>
      <c r="J12" s="21">
        <v>14.217963218688899</v>
      </c>
      <c r="K12" s="21">
        <v>13.8840885162353</v>
      </c>
      <c r="L12" s="21">
        <v>14.1880941390991</v>
      </c>
      <c r="M12" s="21">
        <v>14.1775207519531</v>
      </c>
      <c r="N12" s="278">
        <v>14.067256927490201</v>
      </c>
      <c r="O12" s="274">
        <v>13.1735382080078</v>
      </c>
      <c r="P12" s="275">
        <v>13.7755680084228</v>
      </c>
      <c r="Q12" s="275">
        <v>13.3112430572509</v>
      </c>
      <c r="R12" s="275">
        <v>13.8367338180541</v>
      </c>
      <c r="S12" s="275">
        <v>13.708379745483301</v>
      </c>
      <c r="T12" s="275">
        <v>12.643062591552701</v>
      </c>
      <c r="U12" s="276">
        <v>12.7582178115844</v>
      </c>
      <c r="V12" s="277">
        <v>13.008867263793899</v>
      </c>
      <c r="W12" s="21">
        <v>13.7505540847778</v>
      </c>
      <c r="X12" s="21">
        <v>13.1656990051269</v>
      </c>
      <c r="Y12" s="21">
        <v>13.816031455993601</v>
      </c>
      <c r="Z12" s="21">
        <v>12.298596382141101</v>
      </c>
      <c r="AA12" s="278">
        <v>12.1813383102416</v>
      </c>
    </row>
    <row r="13" spans="1:27">
      <c r="B13" s="268" t="s">
        <v>158</v>
      </c>
      <c r="C13" s="274">
        <v>16.961748123168899</v>
      </c>
      <c r="D13" s="275">
        <v>17.021284103393501</v>
      </c>
      <c r="E13" s="275">
        <v>17.197729110717699</v>
      </c>
      <c r="F13" s="275">
        <v>16.616634368896399</v>
      </c>
      <c r="G13" s="275">
        <v>16.372652053833001</v>
      </c>
      <c r="H13" s="276">
        <v>16.750963211059499</v>
      </c>
      <c r="I13" s="277">
        <v>16.596439361572202</v>
      </c>
      <c r="J13" s="21">
        <v>16.411026000976499</v>
      </c>
      <c r="K13" s="21">
        <v>16.9127388000488</v>
      </c>
      <c r="L13" s="21">
        <v>16.7546272277832</v>
      </c>
      <c r="M13" s="21">
        <v>16.242357254028299</v>
      </c>
      <c r="N13" s="278">
        <v>16.195558547973601</v>
      </c>
      <c r="O13" s="274">
        <v>15.5876922607421</v>
      </c>
      <c r="P13" s="275">
        <v>16.551773071288999</v>
      </c>
      <c r="Q13" s="275">
        <v>15.838918685913001</v>
      </c>
      <c r="R13" s="275">
        <v>16.351566314697202</v>
      </c>
      <c r="S13" s="275">
        <v>16.302330017089801</v>
      </c>
      <c r="T13" s="275">
        <v>14.4240980148315</v>
      </c>
      <c r="U13" s="276">
        <v>14.8914289474487</v>
      </c>
      <c r="V13" s="277">
        <v>14.986685752868601</v>
      </c>
      <c r="W13" s="21">
        <v>15.849036216735801</v>
      </c>
      <c r="X13" s="21">
        <v>15.1878337860107</v>
      </c>
      <c r="Y13" s="21">
        <v>15.9043111801147</v>
      </c>
      <c r="Z13" s="21">
        <v>14.384661674499499</v>
      </c>
      <c r="AA13" s="278">
        <v>14.374717712402299</v>
      </c>
    </row>
    <row r="14" spans="1:27">
      <c r="B14" s="268" t="s">
        <v>159</v>
      </c>
      <c r="C14" s="274">
        <v>14.2020215988159</v>
      </c>
      <c r="D14" s="275">
        <v>14.215481758117599</v>
      </c>
      <c r="E14" s="275">
        <v>14.464357376098601</v>
      </c>
      <c r="F14" s="275">
        <v>14.2101383209228</v>
      </c>
      <c r="G14" s="275">
        <v>14.087461471557599</v>
      </c>
      <c r="H14" s="276">
        <v>14.2855062484741</v>
      </c>
      <c r="I14" s="277">
        <v>14.173987388610801</v>
      </c>
      <c r="J14" s="21">
        <v>14.189846992492599</v>
      </c>
      <c r="K14" s="21">
        <v>13.8212366104125</v>
      </c>
      <c r="L14" s="21">
        <v>13.8916816711425</v>
      </c>
      <c r="M14" s="21">
        <v>14.322959899902299</v>
      </c>
      <c r="N14" s="278">
        <v>13.875362396240201</v>
      </c>
      <c r="O14" s="274">
        <v>12.9344787597656</v>
      </c>
      <c r="P14" s="275">
        <v>13.736122131347599</v>
      </c>
      <c r="Q14" s="275">
        <v>13.238425254821699</v>
      </c>
      <c r="R14" s="275">
        <v>13.629925727844199</v>
      </c>
      <c r="S14" s="275">
        <v>13.9015741348266</v>
      </c>
      <c r="T14" s="275">
        <v>12.601575851440399</v>
      </c>
      <c r="U14" s="276">
        <v>12.790802955627401</v>
      </c>
      <c r="V14" s="277">
        <v>12.524777412414499</v>
      </c>
      <c r="W14" s="21">
        <v>13.6130304336547</v>
      </c>
      <c r="X14" s="21">
        <v>13.261973381042401</v>
      </c>
      <c r="Y14" s="21">
        <v>13.4483280181884</v>
      </c>
      <c r="Z14" s="21">
        <v>12.282115936279199</v>
      </c>
      <c r="AA14" s="278">
        <v>12.4513225555419</v>
      </c>
    </row>
    <row r="15" spans="1:27">
      <c r="B15" s="279" t="s">
        <v>160</v>
      </c>
      <c r="C15" s="280">
        <f t="shared" ref="C15:AA16" si="0">MAX(C7,C9)/MIN(C7,C9)</f>
        <v>1.0155889774759257</v>
      </c>
      <c r="D15" s="281">
        <f t="shared" si="0"/>
        <v>1.0036192351040756</v>
      </c>
      <c r="E15" s="281">
        <f t="shared" si="0"/>
        <v>1.0229931794985443</v>
      </c>
      <c r="F15" s="281">
        <f t="shared" si="0"/>
        <v>1.0042893949521787</v>
      </c>
      <c r="G15" s="281">
        <f t="shared" si="0"/>
        <v>1.0046820882905583</v>
      </c>
      <c r="H15" s="282">
        <f t="shared" si="0"/>
        <v>1.0017031518305604</v>
      </c>
      <c r="I15" s="280">
        <f t="shared" si="0"/>
        <v>1.0161663965684269</v>
      </c>
      <c r="J15" s="281">
        <f t="shared" si="0"/>
        <v>1.0064176226898787</v>
      </c>
      <c r="K15" s="281">
        <f t="shared" si="0"/>
        <v>1.0039840814883538</v>
      </c>
      <c r="L15" s="281">
        <f t="shared" si="0"/>
        <v>1.0041678314003655</v>
      </c>
      <c r="M15" s="281">
        <f t="shared" si="0"/>
        <v>1.0115943412877135</v>
      </c>
      <c r="N15" s="282">
        <f t="shared" si="0"/>
        <v>1.0159818977082922</v>
      </c>
      <c r="O15" s="280">
        <f t="shared" si="0"/>
        <v>1.0107470846899533</v>
      </c>
      <c r="P15" s="281">
        <f t="shared" si="0"/>
        <v>1.0114862160295512</v>
      </c>
      <c r="Q15" s="281">
        <f t="shared" si="0"/>
        <v>1.0106285023296711</v>
      </c>
      <c r="R15" s="283">
        <f t="shared" si="0"/>
        <v>1.0362269941025202</v>
      </c>
      <c r="S15" s="281">
        <f t="shared" si="0"/>
        <v>1.0114968717009711</v>
      </c>
      <c r="T15" s="281">
        <f t="shared" si="0"/>
        <v>1.0093964955921451</v>
      </c>
      <c r="U15" s="282">
        <f t="shared" si="0"/>
        <v>1.0001630034171565</v>
      </c>
      <c r="V15" s="280">
        <f t="shared" si="0"/>
        <v>1.0099853296010222</v>
      </c>
      <c r="W15" s="283">
        <f t="shared" si="0"/>
        <v>1.0359590437284407</v>
      </c>
      <c r="X15" s="281">
        <f t="shared" si="0"/>
        <v>1.0043387177739516</v>
      </c>
      <c r="Y15" s="281">
        <f t="shared" si="0"/>
        <v>1.0334542528991657</v>
      </c>
      <c r="Z15" s="281">
        <f t="shared" si="0"/>
        <v>1.0015380685316582</v>
      </c>
      <c r="AA15" s="284">
        <f t="shared" si="0"/>
        <v>1.036687060392196</v>
      </c>
    </row>
    <row r="16" spans="1:27">
      <c r="B16" s="279" t="s">
        <v>161</v>
      </c>
      <c r="C16" s="280">
        <f t="shared" si="0"/>
        <v>1.0166865230623927</v>
      </c>
      <c r="D16" s="281">
        <f t="shared" si="0"/>
        <v>1.0048900232254501</v>
      </c>
      <c r="E16" s="281">
        <f t="shared" si="0"/>
        <v>1.0204307365544167</v>
      </c>
      <c r="F16" s="281">
        <f t="shared" si="0"/>
        <v>1.0074188507283832</v>
      </c>
      <c r="G16" s="281">
        <f t="shared" si="0"/>
        <v>1.001237360917713</v>
      </c>
      <c r="H16" s="282">
        <f t="shared" si="0"/>
        <v>1.0284971427997533</v>
      </c>
      <c r="I16" s="280">
        <f t="shared" si="0"/>
        <v>1.0185395127345029</v>
      </c>
      <c r="J16" s="281">
        <f t="shared" si="0"/>
        <v>1.011811509377593</v>
      </c>
      <c r="K16" s="281">
        <f t="shared" si="0"/>
        <v>1.0187749814599618</v>
      </c>
      <c r="L16" s="281">
        <f t="shared" si="0"/>
        <v>1.0123686654808079</v>
      </c>
      <c r="M16" s="281">
        <f t="shared" si="0"/>
        <v>1.0159737536578426</v>
      </c>
      <c r="N16" s="282">
        <f t="shared" si="0"/>
        <v>1.0089676318568617</v>
      </c>
      <c r="O16" s="280">
        <f t="shared" si="0"/>
        <v>1.0110114013252736</v>
      </c>
      <c r="P16" s="281">
        <f t="shared" si="0"/>
        <v>1.008381060096772</v>
      </c>
      <c r="Q16" s="281">
        <f t="shared" si="0"/>
        <v>1.0019662887666618</v>
      </c>
      <c r="R16" s="281">
        <f t="shared" si="0"/>
        <v>1.0109514793682126</v>
      </c>
      <c r="S16" s="281">
        <f t="shared" si="0"/>
        <v>1.0095549759163949</v>
      </c>
      <c r="T16" s="281">
        <f t="shared" si="0"/>
        <v>1.0180474603441576</v>
      </c>
      <c r="U16" s="282">
        <f t="shared" si="0"/>
        <v>1.0185716121537558</v>
      </c>
      <c r="V16" s="280">
        <f t="shared" si="0"/>
        <v>1.0109077557369559</v>
      </c>
      <c r="W16" s="281">
        <f t="shared" si="0"/>
        <v>1.0214686436203362</v>
      </c>
      <c r="X16" s="281">
        <f t="shared" si="0"/>
        <v>1.0053804269583346</v>
      </c>
      <c r="Y16" s="281">
        <f t="shared" si="0"/>
        <v>1.0055886541842509</v>
      </c>
      <c r="Z16" s="281">
        <f t="shared" si="0"/>
        <v>1.0200767676939915</v>
      </c>
      <c r="AA16" s="284">
        <f t="shared" si="0"/>
        <v>1.0381460193224901</v>
      </c>
    </row>
    <row r="17" spans="2:27">
      <c r="B17" s="279" t="s">
        <v>162</v>
      </c>
      <c r="C17" s="280">
        <f t="shared" ref="C17:AA18" si="1">MAX(C11,C13)/MIN(C11,C13)</f>
        <v>1.0069599805056677</v>
      </c>
      <c r="D17" s="281">
        <f t="shared" si="1"/>
        <v>1.0013173907472261</v>
      </c>
      <c r="E17" s="281">
        <f t="shared" si="1"/>
        <v>1.0149160607867016</v>
      </c>
      <c r="F17" s="281">
        <f t="shared" si="1"/>
        <v>1.0002400740957518</v>
      </c>
      <c r="G17" s="281">
        <f t="shared" si="1"/>
        <v>1.0330005236495641</v>
      </c>
      <c r="H17" s="282">
        <f t="shared" si="1"/>
        <v>1.0038279364839156</v>
      </c>
      <c r="I17" s="280">
        <f t="shared" si="1"/>
        <v>1.0020891097597462</v>
      </c>
      <c r="J17" s="281">
        <f t="shared" si="1"/>
        <v>1.0092242027757918</v>
      </c>
      <c r="K17" s="281">
        <f t="shared" si="1"/>
        <v>1.0085141670193425</v>
      </c>
      <c r="L17" s="281">
        <f t="shared" si="1"/>
        <v>1.010897217096659</v>
      </c>
      <c r="M17" s="281">
        <f t="shared" si="1"/>
        <v>1.011607538241547</v>
      </c>
      <c r="N17" s="282">
        <f t="shared" si="1"/>
        <v>1.0150887919957028</v>
      </c>
      <c r="O17" s="280">
        <f t="shared" si="1"/>
        <v>1.0040584037633211</v>
      </c>
      <c r="P17" s="281">
        <f t="shared" si="1"/>
        <v>1.0019048396062831</v>
      </c>
      <c r="Q17" s="281">
        <f t="shared" si="1"/>
        <v>1.0220439340227765</v>
      </c>
      <c r="R17" s="281">
        <f t="shared" si="1"/>
        <v>1.0018321302212421</v>
      </c>
      <c r="S17" s="283">
        <f t="shared" si="1"/>
        <v>1.0343742952460167</v>
      </c>
      <c r="T17" s="281">
        <f t="shared" si="1"/>
        <v>1.0080860110006373</v>
      </c>
      <c r="U17" s="282">
        <f t="shared" si="1"/>
        <v>1.0082150427271854</v>
      </c>
      <c r="V17" s="280">
        <f t="shared" si="1"/>
        <v>1.0085367318034284</v>
      </c>
      <c r="W17" s="281">
        <f t="shared" si="1"/>
        <v>1.0061102650539431</v>
      </c>
      <c r="X17" s="281">
        <f t="shared" si="1"/>
        <v>1.0050840791033429</v>
      </c>
      <c r="Y17" s="281">
        <f t="shared" si="1"/>
        <v>1.0029481247674867</v>
      </c>
      <c r="Z17" s="281">
        <f t="shared" si="1"/>
        <v>1.0065369166165372</v>
      </c>
      <c r="AA17" s="282">
        <f t="shared" si="1"/>
        <v>1.0163489857084731</v>
      </c>
    </row>
    <row r="18" spans="2:27" ht="17" thickBot="1">
      <c r="B18" s="279" t="s">
        <v>163</v>
      </c>
      <c r="C18" s="285">
        <f t="shared" si="1"/>
        <v>1.0119411231569553</v>
      </c>
      <c r="D18" s="286">
        <f t="shared" si="1"/>
        <v>1.009848911308479</v>
      </c>
      <c r="E18" s="286">
        <f t="shared" si="1"/>
        <v>1.0103865381969939</v>
      </c>
      <c r="F18" s="286">
        <f t="shared" si="1"/>
        <v>1.0072112109666815</v>
      </c>
      <c r="G18" s="286">
        <f t="shared" si="1"/>
        <v>1.0245143880484464</v>
      </c>
      <c r="H18" s="287">
        <f t="shared" si="1"/>
        <v>1.0132047001226121</v>
      </c>
      <c r="I18" s="285">
        <f t="shared" si="1"/>
        <v>1.0195576074904755</v>
      </c>
      <c r="J18" s="286">
        <f t="shared" si="1"/>
        <v>1.0019814326547125</v>
      </c>
      <c r="K18" s="286">
        <f t="shared" si="1"/>
        <v>1.0045474878691716</v>
      </c>
      <c r="L18" s="286">
        <f t="shared" si="1"/>
        <v>1.0213374071601673</v>
      </c>
      <c r="M18" s="286">
        <f t="shared" si="1"/>
        <v>1.0102584330852884</v>
      </c>
      <c r="N18" s="287">
        <f t="shared" si="1"/>
        <v>1.0138298752688433</v>
      </c>
      <c r="O18" s="285">
        <f t="shared" si="1"/>
        <v>1.0184823410886743</v>
      </c>
      <c r="P18" s="286">
        <f t="shared" si="1"/>
        <v>1.0028716894548557</v>
      </c>
      <c r="Q18" s="286">
        <f t="shared" si="1"/>
        <v>1.0055004882399197</v>
      </c>
      <c r="R18" s="286">
        <f t="shared" si="1"/>
        <v>1.0151730900328693</v>
      </c>
      <c r="S18" s="286">
        <f t="shared" si="1"/>
        <v>1.0140931600181964</v>
      </c>
      <c r="T18" s="286">
        <f t="shared" si="1"/>
        <v>1.0032921866758084</v>
      </c>
      <c r="U18" s="287">
        <f t="shared" si="1"/>
        <v>1.0025540513984181</v>
      </c>
      <c r="V18" s="288">
        <f t="shared" si="1"/>
        <v>1.0386505752109871</v>
      </c>
      <c r="W18" s="286">
        <f t="shared" si="1"/>
        <v>1.0101023539022662</v>
      </c>
      <c r="X18" s="286">
        <f t="shared" si="1"/>
        <v>1.0073125153383813</v>
      </c>
      <c r="Y18" s="286">
        <f t="shared" si="1"/>
        <v>1.027341944463869</v>
      </c>
      <c r="Z18" s="286">
        <f t="shared" si="1"/>
        <v>1.0013418246454766</v>
      </c>
      <c r="AA18" s="287">
        <f t="shared" si="1"/>
        <v>1.0221637588928392</v>
      </c>
    </row>
    <row r="19" spans="2:27">
      <c r="B19" s="289"/>
      <c r="C19" s="290" t="s">
        <v>164</v>
      </c>
      <c r="D19" s="289"/>
      <c r="E19" s="289"/>
      <c r="F19" s="289"/>
      <c r="G19" s="289"/>
      <c r="H19" s="289"/>
      <c r="I19" s="136"/>
      <c r="J19" s="136"/>
      <c r="K19" s="136"/>
      <c r="L19" s="136"/>
      <c r="M19" s="136"/>
      <c r="N19" s="136"/>
      <c r="O19" s="289"/>
      <c r="P19" s="289"/>
      <c r="Q19" s="289"/>
      <c r="R19" s="289"/>
      <c r="S19" s="289"/>
      <c r="T19" s="289"/>
      <c r="U19" s="289"/>
      <c r="V19" s="136"/>
      <c r="W19" s="136"/>
      <c r="X19" s="136"/>
      <c r="Y19" s="136"/>
      <c r="Z19" s="136"/>
      <c r="AA19" s="136"/>
    </row>
    <row r="21" spans="2:27">
      <c r="B21" s="7" t="s">
        <v>212</v>
      </c>
    </row>
  </sheetData>
  <mergeCells count="4">
    <mergeCell ref="C4:H4"/>
    <mergeCell ref="I4:N4"/>
    <mergeCell ref="O4:U4"/>
    <mergeCell ref="V4:AA4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A0AE-CEEC-884F-8721-11E6DC5C3FD3}">
  <dimension ref="A1:G26"/>
  <sheetViews>
    <sheetView workbookViewId="0">
      <selection activeCell="I31" sqref="I31"/>
    </sheetView>
  </sheetViews>
  <sheetFormatPr baseColWidth="10" defaultRowHeight="16"/>
  <cols>
    <col min="1" max="1" width="11.42578125" style="1" customWidth="1"/>
    <col min="2" max="16384" width="10.7109375" style="1"/>
  </cols>
  <sheetData>
    <row r="1" spans="1:7">
      <c r="A1" s="1" t="s">
        <v>219</v>
      </c>
    </row>
    <row r="2" spans="1:7">
      <c r="B2" s="1" t="s">
        <v>242</v>
      </c>
    </row>
    <row r="4" spans="1:7" ht="17" thickBot="1">
      <c r="C4" s="9" t="s">
        <v>66</v>
      </c>
      <c r="D4" s="9" t="s">
        <v>70</v>
      </c>
      <c r="E4" s="9" t="s">
        <v>71</v>
      </c>
      <c r="F4" s="9" t="s">
        <v>72</v>
      </c>
      <c r="G4" s="9" t="s">
        <v>73</v>
      </c>
    </row>
    <row r="5" spans="1:7">
      <c r="B5" s="13" t="s">
        <v>15</v>
      </c>
      <c r="C5" s="304" t="s">
        <v>182</v>
      </c>
      <c r="D5" s="305">
        <v>100</v>
      </c>
      <c r="E5" s="305">
        <v>94</v>
      </c>
      <c r="F5" s="305">
        <v>89</v>
      </c>
      <c r="G5" s="306">
        <v>98</v>
      </c>
    </row>
    <row r="6" spans="1:7">
      <c r="B6" s="87"/>
      <c r="C6" s="307" t="s">
        <v>183</v>
      </c>
      <c r="D6" s="308">
        <v>99</v>
      </c>
      <c r="E6" s="308">
        <v>93</v>
      </c>
      <c r="F6" s="308">
        <v>89</v>
      </c>
      <c r="G6" s="309">
        <v>100</v>
      </c>
    </row>
    <row r="7" spans="1:7">
      <c r="B7" s="87"/>
      <c r="C7" s="149" t="s">
        <v>184</v>
      </c>
      <c r="D7" s="44">
        <v>99</v>
      </c>
      <c r="E7" s="44">
        <v>94</v>
      </c>
      <c r="F7" s="44">
        <v>70</v>
      </c>
      <c r="G7" s="188">
        <v>100</v>
      </c>
    </row>
    <row r="8" spans="1:7">
      <c r="B8" s="87"/>
      <c r="C8" s="149" t="s">
        <v>180</v>
      </c>
      <c r="D8" s="44">
        <v>98</v>
      </c>
      <c r="E8" s="44">
        <v>94</v>
      </c>
      <c r="F8" s="44">
        <v>78</v>
      </c>
      <c r="G8" s="188">
        <v>98</v>
      </c>
    </row>
    <row r="9" spans="1:7">
      <c r="B9" s="87"/>
      <c r="C9" s="149" t="s">
        <v>185</v>
      </c>
      <c r="D9" s="44">
        <v>98</v>
      </c>
      <c r="E9" s="44">
        <v>94</v>
      </c>
      <c r="F9" s="44">
        <v>76</v>
      </c>
      <c r="G9" s="188">
        <v>97</v>
      </c>
    </row>
    <row r="10" spans="1:7">
      <c r="B10" s="87"/>
      <c r="C10" s="149" t="s">
        <v>186</v>
      </c>
      <c r="D10" s="44">
        <v>96</v>
      </c>
      <c r="E10" s="44">
        <v>93</v>
      </c>
      <c r="F10" s="44">
        <v>75</v>
      </c>
      <c r="G10" s="188">
        <v>96</v>
      </c>
    </row>
    <row r="11" spans="1:7" ht="17" thickBot="1">
      <c r="B11" s="303"/>
      <c r="C11" s="150" t="s">
        <v>181</v>
      </c>
      <c r="D11" s="51">
        <v>99</v>
      </c>
      <c r="E11" s="51">
        <v>93</v>
      </c>
      <c r="F11" s="51">
        <v>80</v>
      </c>
      <c r="G11" s="200">
        <v>99</v>
      </c>
    </row>
    <row r="12" spans="1:7">
      <c r="B12" s="301" t="s">
        <v>16</v>
      </c>
      <c r="C12" s="304" t="s">
        <v>187</v>
      </c>
      <c r="D12" s="305">
        <v>100</v>
      </c>
      <c r="E12" s="305">
        <v>93</v>
      </c>
      <c r="F12" s="305">
        <v>87</v>
      </c>
      <c r="G12" s="306">
        <v>100</v>
      </c>
    </row>
    <row r="13" spans="1:7">
      <c r="B13" s="301"/>
      <c r="C13" s="307" t="s">
        <v>188</v>
      </c>
      <c r="D13" s="308">
        <v>99</v>
      </c>
      <c r="E13" s="308">
        <v>95</v>
      </c>
      <c r="F13" s="308">
        <v>86</v>
      </c>
      <c r="G13" s="309">
        <v>100</v>
      </c>
    </row>
    <row r="14" spans="1:7">
      <c r="B14" s="301"/>
      <c r="C14" s="307" t="s">
        <v>189</v>
      </c>
      <c r="D14" s="308">
        <v>95</v>
      </c>
      <c r="E14" s="308">
        <v>90</v>
      </c>
      <c r="F14" s="308">
        <v>90</v>
      </c>
      <c r="G14" s="309">
        <v>100</v>
      </c>
    </row>
    <row r="15" spans="1:7">
      <c r="B15" s="301"/>
      <c r="C15" s="307" t="s">
        <v>190</v>
      </c>
      <c r="D15" s="44">
        <v>98</v>
      </c>
      <c r="E15" s="44">
        <v>94</v>
      </c>
      <c r="F15" s="44">
        <v>72</v>
      </c>
      <c r="G15" s="188">
        <v>99</v>
      </c>
    </row>
    <row r="16" spans="1:7">
      <c r="B16" s="301"/>
      <c r="C16" s="307" t="s">
        <v>191</v>
      </c>
      <c r="D16" s="44">
        <v>97</v>
      </c>
      <c r="E16" s="44">
        <v>92</v>
      </c>
      <c r="F16" s="44">
        <v>74</v>
      </c>
      <c r="G16" s="188">
        <v>98</v>
      </c>
    </row>
    <row r="17" spans="1:7">
      <c r="B17" s="301"/>
      <c r="C17" s="307" t="s">
        <v>192</v>
      </c>
      <c r="D17" s="44">
        <v>98</v>
      </c>
      <c r="E17" s="44">
        <v>93</v>
      </c>
      <c r="F17" s="44">
        <v>75</v>
      </c>
      <c r="G17" s="188">
        <v>98</v>
      </c>
    </row>
    <row r="18" spans="1:7">
      <c r="B18" s="301"/>
      <c r="C18" s="307" t="s">
        <v>193</v>
      </c>
      <c r="D18" s="44">
        <v>97</v>
      </c>
      <c r="E18" s="44">
        <v>91</v>
      </c>
      <c r="F18" s="44">
        <v>73</v>
      </c>
      <c r="G18" s="188">
        <v>98</v>
      </c>
    </row>
    <row r="19" spans="1:7" ht="17" thickBot="1">
      <c r="B19" s="302"/>
      <c r="C19" s="310" t="s">
        <v>194</v>
      </c>
      <c r="D19" s="51">
        <v>95</v>
      </c>
      <c r="E19" s="51">
        <v>91</v>
      </c>
      <c r="F19" s="51">
        <v>74</v>
      </c>
      <c r="G19" s="200">
        <v>95</v>
      </c>
    </row>
    <row r="20" spans="1:7">
      <c r="A20" s="297" t="s">
        <v>68</v>
      </c>
      <c r="B20" s="297" t="s">
        <v>15</v>
      </c>
      <c r="C20" s="297"/>
      <c r="D20" s="311">
        <f>AVERAGE(D5:D11)</f>
        <v>98.428571428571431</v>
      </c>
      <c r="E20" s="311">
        <f t="shared" ref="E20:G20" si="0">AVERAGE(E5:E11)</f>
        <v>93.571428571428569</v>
      </c>
      <c r="F20" s="311">
        <f t="shared" si="0"/>
        <v>79.571428571428569</v>
      </c>
      <c r="G20" s="311">
        <f t="shared" si="0"/>
        <v>98.285714285714292</v>
      </c>
    </row>
    <row r="21" spans="1:7">
      <c r="A21" s="298"/>
      <c r="B21" s="298" t="s">
        <v>16</v>
      </c>
      <c r="C21" s="298"/>
      <c r="D21" s="312">
        <f>AVERAGE(D12:D19)</f>
        <v>97.375</v>
      </c>
      <c r="E21" s="312">
        <f t="shared" ref="E21:G21" si="1">AVERAGE(E12:E19)</f>
        <v>92.375</v>
      </c>
      <c r="F21" s="312">
        <f t="shared" si="1"/>
        <v>78.875</v>
      </c>
      <c r="G21" s="312">
        <f t="shared" si="1"/>
        <v>98.5</v>
      </c>
    </row>
    <row r="22" spans="1:7">
      <c r="A22" s="297" t="s">
        <v>20</v>
      </c>
      <c r="B22" s="297" t="s">
        <v>15</v>
      </c>
      <c r="C22" s="297"/>
      <c r="D22" s="311">
        <f>STDEV(D5:D11)</f>
        <v>1.2724180205607036</v>
      </c>
      <c r="E22" s="311">
        <f t="shared" ref="E22:G22" si="2">STDEV(E5:E11)</f>
        <v>0.53452248382484879</v>
      </c>
      <c r="F22" s="311">
        <f t="shared" si="2"/>
        <v>7.1380936497345671</v>
      </c>
      <c r="G22" s="311">
        <f t="shared" si="2"/>
        <v>1.4960264830861913</v>
      </c>
    </row>
    <row r="23" spans="1:7">
      <c r="A23" s="298"/>
      <c r="B23" s="298" t="s">
        <v>16</v>
      </c>
      <c r="C23" s="298"/>
      <c r="D23" s="312">
        <f>STDEV(D12:D19)</f>
        <v>1.7677669529663689</v>
      </c>
      <c r="E23" s="312">
        <f t="shared" ref="E23:G23" si="3">STDEV(E12:E19)</f>
        <v>1.685018016012207</v>
      </c>
      <c r="F23" s="312">
        <f t="shared" si="3"/>
        <v>7.4149944610325136</v>
      </c>
      <c r="G23" s="312">
        <f t="shared" si="3"/>
        <v>1.6903085094570331</v>
      </c>
    </row>
    <row r="24" spans="1:7">
      <c r="C24" s="1" t="s">
        <v>173</v>
      </c>
      <c r="D24" s="227">
        <f>TTEST(D5:D11,D12:D18,2,3)</f>
        <v>0.37501935706172596</v>
      </c>
      <c r="E24" s="227">
        <f t="shared" ref="E24:G24" si="4">TTEST(E5:E11,E12:E18,2,3)</f>
        <v>0.18406334179421238</v>
      </c>
      <c r="F24" s="227">
        <f t="shared" si="4"/>
        <v>1</v>
      </c>
      <c r="G24" s="227">
        <f t="shared" si="4"/>
        <v>0.31725927753343497</v>
      </c>
    </row>
    <row r="26" spans="1:7">
      <c r="A26" s="7" t="s">
        <v>211</v>
      </c>
    </row>
  </sheetData>
  <phoneticPr fontId="2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CF12-818A-DF4F-B397-9F8929946759}">
  <dimension ref="A1:T35"/>
  <sheetViews>
    <sheetView workbookViewId="0">
      <selection activeCell="Q13" sqref="Q13"/>
    </sheetView>
  </sheetViews>
  <sheetFormatPr baseColWidth="10" defaultRowHeight="16"/>
  <cols>
    <col min="1" max="1" width="10.7109375" style="1"/>
    <col min="2" max="2" width="3.42578125" style="1" customWidth="1"/>
    <col min="3" max="8" width="10.7109375" style="1"/>
    <col min="9" max="9" width="3.7109375" style="1" bestFit="1" customWidth="1"/>
    <col min="10" max="15" width="10.7109375" style="1"/>
    <col min="16" max="16" width="13.5703125" style="1" customWidth="1"/>
    <col min="17" max="16384" width="10.7109375" style="1"/>
  </cols>
  <sheetData>
    <row r="1" spans="1:20">
      <c r="A1" s="1" t="s">
        <v>220</v>
      </c>
    </row>
    <row r="3" spans="1:20" ht="17" thickBot="1">
      <c r="C3" s="2" t="s">
        <v>23</v>
      </c>
      <c r="D3" s="2"/>
      <c r="E3" s="2"/>
      <c r="F3" s="2"/>
      <c r="G3" s="2"/>
      <c r="J3" s="2" t="s">
        <v>24</v>
      </c>
      <c r="K3" s="2"/>
      <c r="L3" s="2"/>
      <c r="M3" s="2"/>
      <c r="N3" s="2"/>
      <c r="P3" s="1" t="s">
        <v>195</v>
      </c>
    </row>
    <row r="4" spans="1:20" ht="17" thickBot="1">
      <c r="B4" s="143"/>
      <c r="C4" s="313" t="s">
        <v>65</v>
      </c>
      <c r="D4" s="313" t="s">
        <v>196</v>
      </c>
      <c r="E4" s="313" t="s">
        <v>197</v>
      </c>
      <c r="F4" s="313" t="s">
        <v>198</v>
      </c>
      <c r="G4" s="313" t="s">
        <v>21</v>
      </c>
      <c r="I4" s="143"/>
      <c r="J4" s="313" t="s">
        <v>65</v>
      </c>
      <c r="K4" s="313" t="s">
        <v>196</v>
      </c>
      <c r="L4" s="313" t="s">
        <v>197</v>
      </c>
      <c r="M4" s="313" t="s">
        <v>198</v>
      </c>
      <c r="N4" s="313" t="s">
        <v>21</v>
      </c>
      <c r="P4" s="377"/>
      <c r="Q4" s="391" t="s">
        <v>23</v>
      </c>
      <c r="R4" s="392" t="s">
        <v>24</v>
      </c>
      <c r="S4" s="392" t="s">
        <v>25</v>
      </c>
      <c r="T4" s="393" t="s">
        <v>26</v>
      </c>
    </row>
    <row r="5" spans="1:20">
      <c r="B5" s="143">
        <v>1</v>
      </c>
      <c r="C5" s="225">
        <v>42.8</v>
      </c>
      <c r="D5" s="225">
        <v>30.8</v>
      </c>
      <c r="E5" s="225">
        <v>39.4</v>
      </c>
      <c r="F5" s="225">
        <v>31.3</v>
      </c>
      <c r="G5" s="225">
        <v>37.799999999999997</v>
      </c>
      <c r="I5" s="143">
        <v>1</v>
      </c>
      <c r="J5" s="225">
        <v>39.700000000000003</v>
      </c>
      <c r="K5" s="225">
        <v>32.1</v>
      </c>
      <c r="L5" s="225">
        <v>38.200000000000003</v>
      </c>
      <c r="M5" s="225">
        <v>22</v>
      </c>
      <c r="N5" s="225">
        <v>38.9</v>
      </c>
      <c r="P5" s="405" t="s">
        <v>235</v>
      </c>
      <c r="Q5" s="406">
        <v>2.2499999999999999E-2</v>
      </c>
      <c r="R5" s="407">
        <v>8.6E-3</v>
      </c>
      <c r="S5" s="407">
        <v>1E-4</v>
      </c>
      <c r="T5" s="408">
        <v>1E-4</v>
      </c>
    </row>
    <row r="6" spans="1:20">
      <c r="B6" s="143">
        <v>2</v>
      </c>
      <c r="C6" s="225">
        <v>24.1</v>
      </c>
      <c r="D6" s="225">
        <v>25.8</v>
      </c>
      <c r="E6" s="314" t="s">
        <v>107</v>
      </c>
      <c r="F6" s="225">
        <v>34.700000000000003</v>
      </c>
      <c r="G6" s="225">
        <v>36.700000000000003</v>
      </c>
      <c r="I6" s="143">
        <v>2</v>
      </c>
      <c r="J6" s="225">
        <v>25.6</v>
      </c>
      <c r="K6" s="225">
        <v>26.1</v>
      </c>
      <c r="L6" s="314" t="s">
        <v>107</v>
      </c>
      <c r="M6" s="225">
        <v>35.799999999999997</v>
      </c>
      <c r="N6" s="225">
        <v>37.299999999999997</v>
      </c>
      <c r="P6" s="403" t="s">
        <v>236</v>
      </c>
      <c r="Q6" s="236">
        <v>0.84</v>
      </c>
      <c r="R6" s="225">
        <v>0.99980000000000002</v>
      </c>
      <c r="S6" s="225">
        <v>0.90669999999999995</v>
      </c>
      <c r="T6" s="237">
        <v>0.96040000000000003</v>
      </c>
    </row>
    <row r="7" spans="1:20" ht="17" thickBot="1">
      <c r="B7" s="143">
        <v>3</v>
      </c>
      <c r="C7" s="225">
        <v>32</v>
      </c>
      <c r="D7" s="225">
        <v>28.6</v>
      </c>
      <c r="E7" s="225">
        <v>29.3</v>
      </c>
      <c r="F7" s="225">
        <v>37</v>
      </c>
      <c r="G7" s="225">
        <v>39.1</v>
      </c>
      <c r="I7" s="143">
        <v>3</v>
      </c>
      <c r="J7" s="225">
        <v>31.7</v>
      </c>
      <c r="K7" s="225">
        <v>27.9</v>
      </c>
      <c r="L7" s="225">
        <v>38.200000000000003</v>
      </c>
      <c r="M7" s="225">
        <v>40.299999999999997</v>
      </c>
      <c r="N7" s="225">
        <v>40.700000000000003</v>
      </c>
      <c r="P7" s="404" t="s">
        <v>237</v>
      </c>
      <c r="Q7" s="238">
        <v>0.99919999999999998</v>
      </c>
      <c r="R7" s="239">
        <v>0.61199999999999999</v>
      </c>
      <c r="S7" s="239">
        <v>0.62470000000000003</v>
      </c>
      <c r="T7" s="240">
        <v>0.96919999999999995</v>
      </c>
    </row>
    <row r="8" spans="1:20">
      <c r="B8" s="143">
        <v>4</v>
      </c>
      <c r="C8" s="225">
        <v>37.9</v>
      </c>
      <c r="D8" s="225">
        <v>32.299999999999997</v>
      </c>
      <c r="E8" s="225">
        <v>37.5</v>
      </c>
      <c r="F8" s="225">
        <v>37.299999999999997</v>
      </c>
      <c r="G8" s="225">
        <v>38.299999999999997</v>
      </c>
      <c r="I8" s="143">
        <v>4</v>
      </c>
      <c r="J8" s="225">
        <v>36.6</v>
      </c>
      <c r="K8" s="225">
        <v>24.5</v>
      </c>
      <c r="L8" s="225">
        <v>36.6</v>
      </c>
      <c r="M8" s="225">
        <v>36.1</v>
      </c>
      <c r="N8" s="225">
        <v>38.799999999999997</v>
      </c>
    </row>
    <row r="9" spans="1:20">
      <c r="B9" s="143">
        <v>5</v>
      </c>
      <c r="C9" s="225">
        <v>32.4</v>
      </c>
      <c r="D9" s="225"/>
      <c r="E9" s="225">
        <v>34.299999999999997</v>
      </c>
      <c r="F9" s="225">
        <v>37.6</v>
      </c>
      <c r="G9" s="225">
        <v>34.200000000000003</v>
      </c>
      <c r="I9" s="143">
        <v>5</v>
      </c>
      <c r="J9" s="225">
        <v>28.5</v>
      </c>
      <c r="K9" s="225"/>
      <c r="L9" s="225">
        <v>35.6</v>
      </c>
      <c r="M9" s="225">
        <v>33.5</v>
      </c>
      <c r="N9" s="225">
        <v>34.1</v>
      </c>
    </row>
    <row r="10" spans="1:20">
      <c r="B10" s="143">
        <v>6</v>
      </c>
      <c r="C10" s="225">
        <v>35.200000000000003</v>
      </c>
      <c r="D10" s="225"/>
      <c r="E10" s="225">
        <v>39.799999999999997</v>
      </c>
      <c r="F10" s="225">
        <v>37.4</v>
      </c>
      <c r="G10" s="225">
        <v>35</v>
      </c>
      <c r="I10" s="143">
        <v>6</v>
      </c>
      <c r="J10" s="225">
        <v>36.200000000000003</v>
      </c>
      <c r="K10" s="225"/>
      <c r="L10" s="225">
        <v>37.200000000000003</v>
      </c>
      <c r="M10" s="225">
        <v>32.200000000000003</v>
      </c>
      <c r="N10" s="225">
        <v>32.9</v>
      </c>
    </row>
    <row r="11" spans="1:20">
      <c r="B11" s="143">
        <v>7</v>
      </c>
      <c r="C11" s="225">
        <v>30.8</v>
      </c>
      <c r="D11" s="225"/>
      <c r="E11" s="225">
        <v>27.5</v>
      </c>
      <c r="F11" s="225">
        <v>38.1</v>
      </c>
      <c r="G11" s="225">
        <v>33.700000000000003</v>
      </c>
      <c r="I11" s="143">
        <v>7</v>
      </c>
      <c r="J11" s="225">
        <v>26.7</v>
      </c>
      <c r="K11" s="225"/>
      <c r="L11" s="225">
        <v>30.3</v>
      </c>
      <c r="M11" s="225">
        <v>36.700000000000003</v>
      </c>
      <c r="N11" s="225">
        <v>33.700000000000003</v>
      </c>
    </row>
    <row r="12" spans="1:20">
      <c r="B12" s="143">
        <v>8</v>
      </c>
      <c r="C12" s="225">
        <v>37.200000000000003</v>
      </c>
      <c r="D12" s="225"/>
      <c r="E12" s="225">
        <v>37.299999999999997</v>
      </c>
      <c r="F12" s="225">
        <v>37.6</v>
      </c>
      <c r="G12" s="225">
        <v>33.700000000000003</v>
      </c>
      <c r="I12" s="143">
        <v>8</v>
      </c>
      <c r="J12" s="225">
        <v>35.4</v>
      </c>
      <c r="K12" s="225"/>
      <c r="L12" s="225">
        <v>38.299999999999997</v>
      </c>
      <c r="M12" s="225">
        <v>33.700000000000003</v>
      </c>
      <c r="N12" s="225">
        <v>33.4</v>
      </c>
    </row>
    <row r="13" spans="1:20">
      <c r="B13" s="143">
        <v>9</v>
      </c>
      <c r="C13" s="225"/>
      <c r="D13" s="225"/>
      <c r="E13" s="225">
        <v>30.5</v>
      </c>
      <c r="F13" s="225">
        <v>35.5</v>
      </c>
      <c r="G13" s="225">
        <v>32.5</v>
      </c>
      <c r="I13" s="143">
        <v>9</v>
      </c>
      <c r="J13" s="225"/>
      <c r="K13" s="225"/>
      <c r="L13" s="225">
        <v>30</v>
      </c>
      <c r="M13" s="225">
        <v>31.5</v>
      </c>
      <c r="N13" s="225">
        <v>31.5</v>
      </c>
    </row>
    <row r="14" spans="1:20">
      <c r="B14" s="143">
        <v>10</v>
      </c>
      <c r="C14" s="225"/>
      <c r="D14" s="225"/>
      <c r="E14" s="225"/>
      <c r="F14" s="225"/>
      <c r="G14" s="225">
        <v>38.5</v>
      </c>
      <c r="I14" s="143">
        <v>10</v>
      </c>
      <c r="J14" s="225"/>
      <c r="K14" s="225"/>
      <c r="L14" s="225"/>
      <c r="M14" s="225"/>
      <c r="N14" s="225">
        <v>36.799999999999997</v>
      </c>
    </row>
    <row r="15" spans="1:20">
      <c r="A15" s="233" t="s">
        <v>68</v>
      </c>
      <c r="B15" s="297"/>
      <c r="C15" s="311">
        <f>AVERAGE(C5:C14)</f>
        <v>34.050000000000004</v>
      </c>
      <c r="D15" s="311">
        <f t="shared" ref="D15:G15" si="0">AVERAGE(D5:D14)</f>
        <v>29.375</v>
      </c>
      <c r="E15" s="311">
        <f t="shared" si="0"/>
        <v>34.450000000000003</v>
      </c>
      <c r="F15" s="311">
        <f t="shared" si="0"/>
        <v>36.277777777777779</v>
      </c>
      <c r="G15" s="311">
        <f t="shared" si="0"/>
        <v>35.949999999999996</v>
      </c>
      <c r="H15" s="233" t="s">
        <v>68</v>
      </c>
      <c r="I15" s="297"/>
      <c r="J15" s="311">
        <f t="shared" ref="J15:N15" si="1">AVERAGE(J5:J14)</f>
        <v>32.549999999999997</v>
      </c>
      <c r="K15" s="311">
        <f t="shared" si="1"/>
        <v>27.65</v>
      </c>
      <c r="L15" s="311">
        <f t="shared" si="1"/>
        <v>35.550000000000004</v>
      </c>
      <c r="M15" s="311">
        <f t="shared" si="1"/>
        <v>33.533333333333331</v>
      </c>
      <c r="N15" s="311">
        <f t="shared" si="1"/>
        <v>35.809999999999995</v>
      </c>
    </row>
    <row r="16" spans="1:20">
      <c r="A16" s="233" t="s">
        <v>20</v>
      </c>
      <c r="B16" s="297"/>
      <c r="C16" s="311">
        <f>STDEV(C5:C14)</f>
        <v>5.5948956328833104</v>
      </c>
      <c r="D16" s="311">
        <f t="shared" ref="D16:G16" si="2">STDEV(D5:D14)</f>
        <v>2.8265113951064587</v>
      </c>
      <c r="E16" s="311">
        <f t="shared" si="2"/>
        <v>4.7958315233126925</v>
      </c>
      <c r="F16" s="311">
        <f t="shared" si="2"/>
        <v>2.1655125131119521</v>
      </c>
      <c r="G16" s="311">
        <f t="shared" si="2"/>
        <v>2.401966786707185</v>
      </c>
      <c r="H16" s="233" t="s">
        <v>20</v>
      </c>
      <c r="I16" s="297"/>
      <c r="J16" s="311">
        <f t="shared" ref="J16:N16" si="3">STDEV(J5:J14)</f>
        <v>5.1909261491293304</v>
      </c>
      <c r="K16" s="311">
        <f t="shared" si="3"/>
        <v>3.2756678708318656</v>
      </c>
      <c r="L16" s="311">
        <f t="shared" si="3"/>
        <v>3.4599752269963688</v>
      </c>
      <c r="M16" s="311">
        <f t="shared" si="3"/>
        <v>5.0806003582254382</v>
      </c>
      <c r="N16" s="311">
        <f t="shared" si="3"/>
        <v>3.0881314019250468</v>
      </c>
    </row>
    <row r="19" spans="1:14">
      <c r="C19" s="2" t="s">
        <v>25</v>
      </c>
      <c r="D19" s="2"/>
      <c r="E19" s="2"/>
      <c r="F19" s="2"/>
      <c r="G19" s="2"/>
      <c r="J19" s="2" t="s">
        <v>26</v>
      </c>
      <c r="K19" s="2"/>
      <c r="L19" s="2"/>
      <c r="M19" s="2"/>
      <c r="N19" s="2"/>
    </row>
    <row r="20" spans="1:14">
      <c r="B20" s="143"/>
      <c r="C20" s="313" t="s">
        <v>65</v>
      </c>
      <c r="D20" s="313" t="s">
        <v>196</v>
      </c>
      <c r="E20" s="313" t="s">
        <v>197</v>
      </c>
      <c r="F20" s="313" t="s">
        <v>198</v>
      </c>
      <c r="G20" s="313" t="s">
        <v>21</v>
      </c>
      <c r="I20" s="143"/>
      <c r="J20" s="313" t="s">
        <v>65</v>
      </c>
      <c r="K20" s="313" t="s">
        <v>196</v>
      </c>
      <c r="L20" s="313" t="s">
        <v>197</v>
      </c>
      <c r="M20" s="313" t="s">
        <v>198</v>
      </c>
      <c r="N20" s="313" t="s">
        <v>21</v>
      </c>
    </row>
    <row r="21" spans="1:14">
      <c r="B21" s="143">
        <v>1</v>
      </c>
      <c r="C21" s="225">
        <v>24.3</v>
      </c>
      <c r="D21" s="225">
        <v>11.8</v>
      </c>
      <c r="E21" s="225">
        <v>35.9</v>
      </c>
      <c r="F21" s="225">
        <v>42.1</v>
      </c>
      <c r="G21" s="225">
        <v>40.1</v>
      </c>
      <c r="I21" s="143">
        <v>1</v>
      </c>
      <c r="J21" s="225">
        <v>27.1</v>
      </c>
      <c r="K21" s="225">
        <v>18.8</v>
      </c>
      <c r="L21" s="225">
        <v>46.1</v>
      </c>
      <c r="M21" s="225">
        <v>40.4</v>
      </c>
      <c r="N21" s="225">
        <v>44.8</v>
      </c>
    </row>
    <row r="22" spans="1:14">
      <c r="B22" s="143">
        <v>2</v>
      </c>
      <c r="C22" s="225">
        <v>22.7</v>
      </c>
      <c r="D22" s="225">
        <v>13.7</v>
      </c>
      <c r="E22" s="225">
        <v>46.5</v>
      </c>
      <c r="F22" s="225">
        <v>44.3</v>
      </c>
      <c r="G22" s="225">
        <v>38.6</v>
      </c>
      <c r="I22" s="143">
        <v>2</v>
      </c>
      <c r="J22" s="225">
        <v>19.600000000000001</v>
      </c>
      <c r="K22" s="225">
        <v>14.9</v>
      </c>
      <c r="L22" s="225">
        <v>57</v>
      </c>
      <c r="M22" s="225">
        <v>48.6</v>
      </c>
      <c r="N22" s="225">
        <v>45</v>
      </c>
    </row>
    <row r="23" spans="1:14">
      <c r="B23" s="143">
        <v>3</v>
      </c>
      <c r="C23" s="225">
        <v>28.2</v>
      </c>
      <c r="D23" s="225">
        <v>23.5</v>
      </c>
      <c r="E23" s="225">
        <v>33.9</v>
      </c>
      <c r="F23" s="225">
        <v>38.5</v>
      </c>
      <c r="G23" s="225">
        <v>38.700000000000003</v>
      </c>
      <c r="I23" s="143">
        <v>3</v>
      </c>
      <c r="J23" s="225">
        <v>31</v>
      </c>
      <c r="K23" s="225">
        <v>28.4</v>
      </c>
      <c r="L23" s="225">
        <v>50.5</v>
      </c>
      <c r="M23" s="225">
        <v>49.6</v>
      </c>
      <c r="N23" s="225">
        <v>44.8</v>
      </c>
    </row>
    <row r="24" spans="1:14">
      <c r="B24" s="143">
        <v>4</v>
      </c>
      <c r="C24" s="225">
        <v>27.3</v>
      </c>
      <c r="D24" s="225">
        <v>9.1</v>
      </c>
      <c r="E24" s="225">
        <v>39.5</v>
      </c>
      <c r="F24" s="225">
        <v>39.799999999999997</v>
      </c>
      <c r="G24" s="225">
        <v>38</v>
      </c>
      <c r="I24" s="143">
        <v>4</v>
      </c>
      <c r="J24" s="225">
        <v>31.7</v>
      </c>
      <c r="K24" s="225">
        <v>10</v>
      </c>
      <c r="L24" s="225">
        <v>43.8</v>
      </c>
      <c r="M24" s="225">
        <v>50.3</v>
      </c>
      <c r="N24" s="225">
        <v>43.4</v>
      </c>
    </row>
    <row r="25" spans="1:14">
      <c r="B25" s="143">
        <v>5</v>
      </c>
      <c r="C25" s="225">
        <v>7.5</v>
      </c>
      <c r="D25" s="225"/>
      <c r="E25" s="225">
        <v>43.4</v>
      </c>
      <c r="F25" s="225">
        <v>43.1</v>
      </c>
      <c r="G25" s="225">
        <v>39.200000000000003</v>
      </c>
      <c r="I25" s="143">
        <v>5</v>
      </c>
      <c r="J25" s="225">
        <v>7</v>
      </c>
      <c r="K25" s="225"/>
      <c r="L25" s="225">
        <v>37.9</v>
      </c>
      <c r="M25" s="225">
        <v>42.6</v>
      </c>
      <c r="N25" s="225">
        <v>45.5</v>
      </c>
    </row>
    <row r="26" spans="1:14">
      <c r="B26" s="143">
        <v>6</v>
      </c>
      <c r="C26" s="225">
        <v>11.1</v>
      </c>
      <c r="D26" s="225"/>
      <c r="E26" s="225">
        <v>40.700000000000003</v>
      </c>
      <c r="F26" s="225">
        <v>42.7</v>
      </c>
      <c r="G26" s="225">
        <v>39</v>
      </c>
      <c r="I26" s="143">
        <v>6</v>
      </c>
      <c r="J26" s="225">
        <v>11</v>
      </c>
      <c r="K26" s="225"/>
      <c r="L26" s="225">
        <v>41.9</v>
      </c>
      <c r="M26" s="225">
        <v>45</v>
      </c>
      <c r="N26" s="225">
        <v>41.5</v>
      </c>
    </row>
    <row r="27" spans="1:14">
      <c r="B27" s="143">
        <v>7</v>
      </c>
      <c r="C27" s="225">
        <v>12</v>
      </c>
      <c r="D27" s="225"/>
      <c r="E27" s="225">
        <v>41.3</v>
      </c>
      <c r="F27" s="225">
        <v>40.700000000000003</v>
      </c>
      <c r="G27" s="225">
        <v>40.5</v>
      </c>
      <c r="I27" s="143">
        <v>7</v>
      </c>
      <c r="J27" s="225">
        <v>13.4</v>
      </c>
      <c r="K27" s="225"/>
      <c r="L27" s="225">
        <v>50</v>
      </c>
      <c r="M27" s="225">
        <v>46.4</v>
      </c>
      <c r="N27" s="225">
        <v>43.7</v>
      </c>
    </row>
    <row r="28" spans="1:14">
      <c r="B28" s="143">
        <v>8</v>
      </c>
      <c r="C28" s="225">
        <v>41.6</v>
      </c>
      <c r="D28" s="225"/>
      <c r="E28" s="225">
        <v>46.3</v>
      </c>
      <c r="F28" s="225">
        <v>45.2</v>
      </c>
      <c r="G28" s="225">
        <v>35.299999999999997</v>
      </c>
      <c r="I28" s="143">
        <v>8</v>
      </c>
      <c r="J28" s="225">
        <v>44.8</v>
      </c>
      <c r="K28" s="225"/>
      <c r="L28" s="225">
        <v>38.6</v>
      </c>
      <c r="M28" s="225">
        <v>50.2</v>
      </c>
      <c r="N28" s="225">
        <v>42.5</v>
      </c>
    </row>
    <row r="29" spans="1:14">
      <c r="B29" s="143">
        <v>9</v>
      </c>
      <c r="C29" s="225"/>
      <c r="D29" s="225"/>
      <c r="E29" s="225">
        <v>38.5</v>
      </c>
      <c r="F29" s="225">
        <v>41</v>
      </c>
      <c r="G29" s="225">
        <v>39.6</v>
      </c>
      <c r="I29" s="143">
        <v>9</v>
      </c>
      <c r="J29" s="225"/>
      <c r="K29" s="225"/>
      <c r="L29" s="225">
        <v>44.7</v>
      </c>
      <c r="M29" s="225">
        <v>36.299999999999997</v>
      </c>
      <c r="N29" s="225">
        <v>43.7</v>
      </c>
    </row>
    <row r="30" spans="1:14">
      <c r="B30" s="143">
        <v>10</v>
      </c>
      <c r="C30" s="225"/>
      <c r="D30" s="225"/>
      <c r="E30" s="225"/>
      <c r="F30" s="225"/>
      <c r="G30" s="225">
        <v>39</v>
      </c>
      <c r="I30" s="143">
        <v>10</v>
      </c>
      <c r="J30" s="225"/>
      <c r="K30" s="225"/>
      <c r="L30" s="225"/>
      <c r="M30" s="225"/>
      <c r="N30" s="225">
        <v>43.5</v>
      </c>
    </row>
    <row r="31" spans="1:14">
      <c r="A31" s="233" t="s">
        <v>68</v>
      </c>
      <c r="B31" s="297"/>
      <c r="C31" s="311">
        <f>AVERAGE(C21:C30)</f>
        <v>21.837499999999999</v>
      </c>
      <c r="D31" s="311">
        <f t="shared" ref="D31" si="4">AVERAGE(D21:D30)</f>
        <v>14.525</v>
      </c>
      <c r="E31" s="311">
        <f t="shared" ref="E31" si="5">AVERAGE(E21:E30)</f>
        <v>40.666666666666671</v>
      </c>
      <c r="F31" s="311">
        <f t="shared" ref="F31" si="6">AVERAGE(F21:F30)</f>
        <v>41.93333333333333</v>
      </c>
      <c r="G31" s="311">
        <f t="shared" ref="G31" si="7">AVERAGE(G21:G30)</f>
        <v>38.800000000000004</v>
      </c>
      <c r="H31" s="233" t="s">
        <v>68</v>
      </c>
      <c r="I31" s="297"/>
      <c r="J31" s="311">
        <f>AVERAGE(J21:J30)</f>
        <v>23.200000000000003</v>
      </c>
      <c r="K31" s="311">
        <f t="shared" ref="K31" si="8">AVERAGE(K21:K30)</f>
        <v>18.024999999999999</v>
      </c>
      <c r="L31" s="311">
        <f t="shared" ref="L31" si="9">AVERAGE(L21:L30)</f>
        <v>45.611111111111114</v>
      </c>
      <c r="M31" s="311">
        <f t="shared" ref="M31" si="10">AVERAGE(M21:M30)</f>
        <v>45.488888888888887</v>
      </c>
      <c r="N31" s="311">
        <f t="shared" ref="N31" si="11">AVERAGE(N21:N30)</f>
        <v>43.839999999999996</v>
      </c>
    </row>
    <row r="32" spans="1:14">
      <c r="A32" s="233" t="s">
        <v>20</v>
      </c>
      <c r="B32" s="297"/>
      <c r="C32" s="311">
        <f>STDEV(C21:C30)</f>
        <v>11.246070742390748</v>
      </c>
      <c r="D32" s="311">
        <f t="shared" ref="D32:G32" si="12">STDEV(D21:D30)</f>
        <v>6.2739540961023899</v>
      </c>
      <c r="E32" s="311">
        <f t="shared" si="12"/>
        <v>4.3040678433314685</v>
      </c>
      <c r="F32" s="311">
        <f t="shared" si="12"/>
        <v>2.1500000000000004</v>
      </c>
      <c r="G32" s="311">
        <f t="shared" si="12"/>
        <v>1.4298407059684823</v>
      </c>
      <c r="H32" s="233" t="s">
        <v>20</v>
      </c>
      <c r="I32" s="297"/>
      <c r="J32" s="311">
        <f>STDEV(J21:J30)</f>
        <v>12.734318087077019</v>
      </c>
      <c r="K32" s="311">
        <f t="shared" ref="K32:N32" si="13">STDEV(K21:K30)</f>
        <v>7.797595783316809</v>
      </c>
      <c r="L32" s="311">
        <f t="shared" si="13"/>
        <v>6.1197312940284769</v>
      </c>
      <c r="M32" s="311">
        <f t="shared" si="13"/>
        <v>4.894753426998256</v>
      </c>
      <c r="N32" s="311">
        <f t="shared" si="13"/>
        <v>1.2276445377677978</v>
      </c>
    </row>
    <row r="35" spans="1:1">
      <c r="A35" s="7" t="s">
        <v>211</v>
      </c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3FDA5-DA07-1E4C-8557-31B2EC373920}">
  <dimension ref="A1:K31"/>
  <sheetViews>
    <sheetView topLeftCell="B1" workbookViewId="0">
      <selection activeCell="M32" sqref="M32"/>
    </sheetView>
  </sheetViews>
  <sheetFormatPr baseColWidth="10" defaultRowHeight="16"/>
  <cols>
    <col min="1" max="10" width="10.7109375" style="1"/>
    <col min="11" max="11" width="15.85546875" style="1" customWidth="1"/>
    <col min="12" max="16384" width="10.7109375" style="1"/>
  </cols>
  <sheetData>
    <row r="1" spans="1:11">
      <c r="A1" s="1" t="s">
        <v>221</v>
      </c>
    </row>
    <row r="2" spans="1:11">
      <c r="C2" s="1" t="s">
        <v>199</v>
      </c>
    </row>
    <row r="4" spans="1:11" ht="17" thickBot="1"/>
    <row r="5" spans="1:11" ht="17" thickBot="1">
      <c r="A5" s="9"/>
      <c r="B5" s="7"/>
      <c r="C5" s="330" t="s">
        <v>78</v>
      </c>
      <c r="D5" s="202" t="s">
        <v>23</v>
      </c>
      <c r="E5" s="202" t="s">
        <v>24</v>
      </c>
      <c r="F5" s="331" t="s">
        <v>25</v>
      </c>
      <c r="G5" s="202" t="s">
        <v>26</v>
      </c>
      <c r="H5" s="331" t="s">
        <v>27</v>
      </c>
      <c r="I5" s="202" t="s">
        <v>28</v>
      </c>
      <c r="J5" s="331" t="s">
        <v>29</v>
      </c>
      <c r="K5" s="202" t="s">
        <v>81</v>
      </c>
    </row>
    <row r="6" spans="1:11">
      <c r="A6" s="321" t="s">
        <v>18</v>
      </c>
      <c r="B6" s="323" t="s">
        <v>14</v>
      </c>
      <c r="C6" s="334" t="s">
        <v>30</v>
      </c>
      <c r="D6" s="332">
        <v>42.831281679942066</v>
      </c>
      <c r="E6" s="332">
        <v>39.723693299562527</v>
      </c>
      <c r="F6" s="333">
        <v>24.282223196942162</v>
      </c>
      <c r="G6" s="332">
        <v>27.071506692359776</v>
      </c>
      <c r="H6" s="333">
        <v>39.56543624161074</v>
      </c>
      <c r="I6" s="332">
        <v>21.696956182406065</v>
      </c>
      <c r="J6" s="333">
        <v>34.460626521158829</v>
      </c>
      <c r="K6" s="334">
        <v>0.87</v>
      </c>
    </row>
    <row r="7" spans="1:11">
      <c r="A7" s="319"/>
      <c r="B7" s="324"/>
      <c r="C7" s="316" t="s">
        <v>31</v>
      </c>
      <c r="D7" s="332">
        <v>24.119223478658732</v>
      </c>
      <c r="E7" s="332">
        <v>25.599628317556189</v>
      </c>
      <c r="F7" s="333">
        <v>22.747823739793507</v>
      </c>
      <c r="G7" s="332">
        <v>19.593067068575738</v>
      </c>
      <c r="H7" s="333">
        <v>32.283801599123393</v>
      </c>
      <c r="I7" s="332">
        <v>14.700181584477587</v>
      </c>
      <c r="J7" s="333">
        <v>30.882066086685136</v>
      </c>
      <c r="K7" s="316">
        <v>1.08</v>
      </c>
    </row>
    <row r="8" spans="1:11">
      <c r="A8" s="319"/>
      <c r="B8" s="324"/>
      <c r="C8" s="316" t="s">
        <v>32</v>
      </c>
      <c r="D8" s="332">
        <v>32.020894431420089</v>
      </c>
      <c r="E8" s="332">
        <v>31.727624145108535</v>
      </c>
      <c r="F8" s="333">
        <v>28.23858871025061</v>
      </c>
      <c r="G8" s="332">
        <v>31.004258996358253</v>
      </c>
      <c r="H8" s="333">
        <v>44.586847105096496</v>
      </c>
      <c r="I8" s="332">
        <v>28.153971926040594</v>
      </c>
      <c r="J8" s="333">
        <v>41.026222445376646</v>
      </c>
      <c r="K8" s="316">
        <v>1.29</v>
      </c>
    </row>
    <row r="9" spans="1:11">
      <c r="A9" s="319"/>
      <c r="B9" s="324"/>
      <c r="C9" s="316" t="s">
        <v>33</v>
      </c>
      <c r="D9" s="332">
        <v>37.918559311814128</v>
      </c>
      <c r="E9" s="332">
        <v>36.565581395348836</v>
      </c>
      <c r="F9" s="333">
        <v>27.323833180807945</v>
      </c>
      <c r="G9" s="332">
        <v>31.680224858787604</v>
      </c>
      <c r="H9" s="333">
        <v>44.815688329839269</v>
      </c>
      <c r="I9" s="332">
        <v>28.252222487882278</v>
      </c>
      <c r="J9" s="333">
        <v>43.260257087515413</v>
      </c>
      <c r="K9" s="316">
        <v>1.3</v>
      </c>
    </row>
    <row r="10" spans="1:11">
      <c r="A10" s="319"/>
      <c r="B10" s="324"/>
      <c r="C10" s="316" t="s">
        <v>34</v>
      </c>
      <c r="D10" s="332">
        <v>32.433027522935774</v>
      </c>
      <c r="E10" s="332">
        <v>28.460301309613683</v>
      </c>
      <c r="F10" s="333">
        <v>7.5222944988246416</v>
      </c>
      <c r="G10" s="332">
        <v>6.977490928940691</v>
      </c>
      <c r="H10" s="333">
        <v>21.634849174104691</v>
      </c>
      <c r="I10" s="332">
        <v>8.5961370093090572</v>
      </c>
      <c r="J10" s="333">
        <v>19.418685121107266</v>
      </c>
      <c r="K10" s="316">
        <v>0.72</v>
      </c>
    </row>
    <row r="11" spans="1:11">
      <c r="A11" s="319"/>
      <c r="B11" s="324"/>
      <c r="C11" s="316" t="s">
        <v>35</v>
      </c>
      <c r="D11" s="332">
        <v>35.204649437368616</v>
      </c>
      <c r="E11" s="332">
        <v>36.235242193534155</v>
      </c>
      <c r="F11" s="333">
        <v>11.089607672932706</v>
      </c>
      <c r="G11" s="332">
        <v>11.013932675683922</v>
      </c>
      <c r="H11" s="333">
        <v>25.623186019225624</v>
      </c>
      <c r="I11" s="332">
        <v>11.038260720705297</v>
      </c>
      <c r="J11" s="333">
        <v>24.810038643567367</v>
      </c>
      <c r="K11" s="316">
        <v>0.67</v>
      </c>
    </row>
    <row r="12" spans="1:11">
      <c r="A12" s="319"/>
      <c r="B12" s="324"/>
      <c r="C12" s="316" t="s">
        <v>36</v>
      </c>
      <c r="D12" s="332">
        <v>30.775561995233115</v>
      </c>
      <c r="E12" s="332">
        <v>26.72219561090709</v>
      </c>
      <c r="F12" s="333">
        <v>12.037750133796289</v>
      </c>
      <c r="G12" s="332">
        <v>13.38523890784983</v>
      </c>
      <c r="H12" s="333">
        <v>30.683222727186298</v>
      </c>
      <c r="I12" s="332">
        <v>12.180962005719568</v>
      </c>
      <c r="J12" s="333">
        <v>25.954268685270694</v>
      </c>
      <c r="K12" s="316">
        <v>0.77</v>
      </c>
    </row>
    <row r="13" spans="1:11" ht="17" thickBot="1">
      <c r="A13" s="319"/>
      <c r="B13" s="325"/>
      <c r="C13" s="317" t="s">
        <v>37</v>
      </c>
      <c r="D13" s="335">
        <v>37.161959585057261</v>
      </c>
      <c r="E13" s="335">
        <v>35.443506963741392</v>
      </c>
      <c r="F13" s="336">
        <v>41.587141294285956</v>
      </c>
      <c r="G13" s="335">
        <v>44.845089487140925</v>
      </c>
      <c r="H13" s="336">
        <v>52.368520979684831</v>
      </c>
      <c r="I13" s="335">
        <v>43.39353507867191</v>
      </c>
      <c r="J13" s="336">
        <v>53.48462468107963</v>
      </c>
      <c r="K13" s="337">
        <v>1.17</v>
      </c>
    </row>
    <row r="14" spans="1:11">
      <c r="A14" s="319"/>
      <c r="B14" s="174" t="s">
        <v>15</v>
      </c>
      <c r="C14" s="315" t="s">
        <v>38</v>
      </c>
      <c r="D14" s="338">
        <v>30.759710586443262</v>
      </c>
      <c r="E14" s="338">
        <v>32.098214285714292</v>
      </c>
      <c r="F14" s="339">
        <v>11.791453231352186</v>
      </c>
      <c r="G14" s="338">
        <v>18.837020910333653</v>
      </c>
      <c r="H14" s="339">
        <v>33.841493208247826</v>
      </c>
      <c r="I14" s="338">
        <v>19.059767666509796</v>
      </c>
      <c r="J14" s="339">
        <v>27.890811304480184</v>
      </c>
      <c r="K14" s="315">
        <v>0.73</v>
      </c>
    </row>
    <row r="15" spans="1:11">
      <c r="A15" s="319"/>
      <c r="B15" s="175"/>
      <c r="C15" s="316" t="s">
        <v>39</v>
      </c>
      <c r="D15" s="332">
        <v>25.804638088545328</v>
      </c>
      <c r="E15" s="332">
        <v>26.068542498296171</v>
      </c>
      <c r="F15" s="333">
        <v>13.719068413391557</v>
      </c>
      <c r="G15" s="332">
        <v>14.884721422728514</v>
      </c>
      <c r="H15" s="333">
        <v>31.668175978771352</v>
      </c>
      <c r="I15" s="332">
        <v>15.325014723203767</v>
      </c>
      <c r="J15" s="333">
        <v>30.046122492759842</v>
      </c>
      <c r="K15" s="316">
        <v>0.87</v>
      </c>
    </row>
    <row r="16" spans="1:11">
      <c r="A16" s="319"/>
      <c r="B16" s="175"/>
      <c r="C16" s="316" t="s">
        <v>40</v>
      </c>
      <c r="D16" s="332">
        <v>28.609039052215884</v>
      </c>
      <c r="E16" s="332">
        <v>27.943941910422353</v>
      </c>
      <c r="F16" s="333">
        <v>23.515328648715876</v>
      </c>
      <c r="G16" s="332">
        <v>28.404868237139059</v>
      </c>
      <c r="H16" s="333">
        <v>44.395600023869669</v>
      </c>
      <c r="I16" s="332">
        <v>26.366123585812524</v>
      </c>
      <c r="J16" s="333">
        <v>37.984383436474644</v>
      </c>
      <c r="K16" s="316">
        <v>1.25</v>
      </c>
    </row>
    <row r="17" spans="1:11" ht="17" thickBot="1">
      <c r="A17" s="320"/>
      <c r="B17" s="176"/>
      <c r="C17" s="317" t="s">
        <v>41</v>
      </c>
      <c r="D17" s="332">
        <v>32.333852912002264</v>
      </c>
      <c r="E17" s="332">
        <v>24.528346326871894</v>
      </c>
      <c r="F17" s="333">
        <v>9.1423612909910386</v>
      </c>
      <c r="G17" s="332">
        <v>10.00253963646918</v>
      </c>
      <c r="H17" s="333">
        <v>28.222270716368758</v>
      </c>
      <c r="I17" s="332">
        <v>9.2377773269645722</v>
      </c>
      <c r="J17" s="333">
        <v>21.200600856777253</v>
      </c>
      <c r="K17" s="317">
        <v>0.74</v>
      </c>
    </row>
    <row r="18" spans="1:11">
      <c r="A18" s="321" t="s">
        <v>16</v>
      </c>
      <c r="B18" s="326" t="s">
        <v>16</v>
      </c>
      <c r="C18" s="315" t="s">
        <v>55</v>
      </c>
      <c r="D18" s="338">
        <v>37.754682376479735</v>
      </c>
      <c r="E18" s="338">
        <v>38.942225998300763</v>
      </c>
      <c r="F18" s="339">
        <v>40.084875932289272</v>
      </c>
      <c r="G18" s="338">
        <v>44.844823995001043</v>
      </c>
      <c r="H18" s="339">
        <v>57.837868416586524</v>
      </c>
      <c r="I18" s="338">
        <v>42.90048370016315</v>
      </c>
      <c r="J18" s="339">
        <v>53.13445147099258</v>
      </c>
      <c r="K18" s="334">
        <v>1.4</v>
      </c>
    </row>
    <row r="19" spans="1:11">
      <c r="A19" s="318"/>
      <c r="B19" s="327"/>
      <c r="C19" s="316" t="s">
        <v>56</v>
      </c>
      <c r="D19" s="332">
        <v>36.688730336112783</v>
      </c>
      <c r="E19" s="332">
        <v>37.30464000707385</v>
      </c>
      <c r="F19" s="333">
        <v>38.616499680238746</v>
      </c>
      <c r="G19" s="332">
        <v>44.986932763126624</v>
      </c>
      <c r="H19" s="333">
        <v>55.363201535889836</v>
      </c>
      <c r="I19" s="332">
        <v>39.893546240851627</v>
      </c>
      <c r="J19" s="333">
        <v>54.572055596196044</v>
      </c>
      <c r="K19" s="316">
        <v>1.2</v>
      </c>
    </row>
    <row r="20" spans="1:11">
      <c r="A20" s="318"/>
      <c r="B20" s="327"/>
      <c r="C20" s="316" t="s">
        <v>57</v>
      </c>
      <c r="D20" s="332">
        <v>39.077168919368802</v>
      </c>
      <c r="E20" s="332">
        <v>40.738700273167595</v>
      </c>
      <c r="F20" s="333">
        <v>38.688837253032119</v>
      </c>
      <c r="G20" s="332">
        <v>44.816553460439017</v>
      </c>
      <c r="H20" s="333">
        <v>51.037182722279937</v>
      </c>
      <c r="I20" s="332">
        <v>35.818805321651077</v>
      </c>
      <c r="J20" s="333">
        <v>57.522440483933913</v>
      </c>
      <c r="K20" s="316">
        <v>1.45</v>
      </c>
    </row>
    <row r="21" spans="1:11">
      <c r="A21" s="318"/>
      <c r="B21" s="327"/>
      <c r="C21" s="316" t="s">
        <v>58</v>
      </c>
      <c r="D21" s="332">
        <v>38.307103558176593</v>
      </c>
      <c r="E21" s="332">
        <v>38.802707207986806</v>
      </c>
      <c r="F21" s="333">
        <v>38.018358280575207</v>
      </c>
      <c r="G21" s="332">
        <v>43.410983569660146</v>
      </c>
      <c r="H21" s="333">
        <v>54.014434342487569</v>
      </c>
      <c r="I21" s="332">
        <v>41.037270413904125</v>
      </c>
      <c r="J21" s="333">
        <v>55.421749151840046</v>
      </c>
      <c r="K21" s="316">
        <v>0.96</v>
      </c>
    </row>
    <row r="22" spans="1:11">
      <c r="A22" s="318"/>
      <c r="B22" s="327"/>
      <c r="C22" s="316" t="s">
        <v>59</v>
      </c>
      <c r="D22" s="332">
        <v>34.23329820551259</v>
      </c>
      <c r="E22" s="332">
        <v>34.093908007053031</v>
      </c>
      <c r="F22" s="333">
        <v>39.213374210622845</v>
      </c>
      <c r="G22" s="332">
        <v>45.477322369266346</v>
      </c>
      <c r="H22" s="333">
        <v>53.920075002929799</v>
      </c>
      <c r="I22" s="332">
        <v>39.906282229496441</v>
      </c>
      <c r="J22" s="333">
        <v>50.388132709485319</v>
      </c>
      <c r="K22" s="316">
        <v>1.06</v>
      </c>
    </row>
    <row r="23" spans="1:11">
      <c r="A23" s="318"/>
      <c r="B23" s="327"/>
      <c r="C23" s="316" t="s">
        <v>60</v>
      </c>
      <c r="D23" s="332">
        <v>34.960558377730969</v>
      </c>
      <c r="E23" s="332">
        <v>32.889927134522743</v>
      </c>
      <c r="F23" s="333">
        <v>39.033750638337381</v>
      </c>
      <c r="G23" s="332">
        <v>41.542494850325028</v>
      </c>
      <c r="H23" s="333">
        <v>52.829238824003212</v>
      </c>
      <c r="I23" s="332">
        <v>44.770089802640044</v>
      </c>
      <c r="J23" s="333">
        <v>55.488096291707237</v>
      </c>
      <c r="K23" s="316">
        <v>1.04</v>
      </c>
    </row>
    <row r="24" spans="1:11">
      <c r="A24" s="318"/>
      <c r="B24" s="328"/>
      <c r="C24" s="316" t="s">
        <v>61</v>
      </c>
      <c r="D24" s="332">
        <v>33.695943037311963</v>
      </c>
      <c r="E24" s="332">
        <v>33.673135492964839</v>
      </c>
      <c r="F24" s="333">
        <v>40.493923340604546</v>
      </c>
      <c r="G24" s="332">
        <v>43.693107932379718</v>
      </c>
      <c r="H24" s="333">
        <v>51.705244508604153</v>
      </c>
      <c r="I24" s="332">
        <v>40.477147007015049</v>
      </c>
      <c r="J24" s="333">
        <v>54.828792300666116</v>
      </c>
      <c r="K24" s="316">
        <v>1.21</v>
      </c>
    </row>
    <row r="25" spans="1:11">
      <c r="A25" s="318"/>
      <c r="B25" s="328"/>
      <c r="C25" s="316" t="s">
        <v>62</v>
      </c>
      <c r="D25" s="332">
        <v>33.651713635153911</v>
      </c>
      <c r="E25" s="332">
        <v>33.404046080359656</v>
      </c>
      <c r="F25" s="333">
        <v>35.336665100451356</v>
      </c>
      <c r="G25" s="332">
        <v>42.473405677019301</v>
      </c>
      <c r="H25" s="333">
        <v>53.424317617866002</v>
      </c>
      <c r="I25" s="332">
        <v>37.614707341269842</v>
      </c>
      <c r="J25" s="333">
        <v>52.587537091988125</v>
      </c>
      <c r="K25" s="316">
        <v>1.1599999999999999</v>
      </c>
    </row>
    <row r="26" spans="1:11">
      <c r="A26" s="318"/>
      <c r="B26" s="328"/>
      <c r="C26" s="316" t="s">
        <v>63</v>
      </c>
      <c r="D26" s="332">
        <v>32.532358233211447</v>
      </c>
      <c r="E26" s="332">
        <v>31.537033945737875</v>
      </c>
      <c r="F26" s="333">
        <v>39.616380004210164</v>
      </c>
      <c r="G26" s="332">
        <v>43.656086781840095</v>
      </c>
      <c r="H26" s="333">
        <v>51.36903912414116</v>
      </c>
      <c r="I26" s="332">
        <v>40.855770304993861</v>
      </c>
      <c r="J26" s="333">
        <v>54.338647355357104</v>
      </c>
      <c r="K26" s="316">
        <v>1.48</v>
      </c>
    </row>
    <row r="27" spans="1:11" ht="17" thickBot="1">
      <c r="A27" s="322"/>
      <c r="B27" s="329"/>
      <c r="C27" s="317" t="s">
        <v>64</v>
      </c>
      <c r="D27" s="335">
        <v>38.502420734592846</v>
      </c>
      <c r="E27" s="335">
        <v>36.823078460224899</v>
      </c>
      <c r="F27" s="336">
        <v>38.981622790283609</v>
      </c>
      <c r="G27" s="335">
        <v>43.521762365655249</v>
      </c>
      <c r="H27" s="336">
        <v>54.662724529677412</v>
      </c>
      <c r="I27" s="335">
        <v>39.893017342704312</v>
      </c>
      <c r="J27" s="336">
        <v>59.222782104138041</v>
      </c>
      <c r="K27" s="317">
        <v>1.4</v>
      </c>
    </row>
    <row r="28" spans="1:11">
      <c r="C28" s="1" t="s">
        <v>205</v>
      </c>
      <c r="D28" s="74">
        <v>0.251</v>
      </c>
      <c r="E28" s="74">
        <v>0.40200000000000002</v>
      </c>
      <c r="F28" s="74">
        <v>0.79</v>
      </c>
      <c r="G28" s="74">
        <v>0.78</v>
      </c>
      <c r="H28" s="74">
        <v>0.77800000000000002</v>
      </c>
      <c r="I28" s="74">
        <v>0.73199999999999998</v>
      </c>
      <c r="J28" s="74">
        <v>0.79100000000000004</v>
      </c>
    </row>
    <row r="29" spans="1:11">
      <c r="C29" s="1" t="s">
        <v>206</v>
      </c>
      <c r="D29" s="74">
        <v>0.25</v>
      </c>
      <c r="E29" s="399">
        <v>6.3E-2</v>
      </c>
      <c r="F29" s="199" t="s">
        <v>200</v>
      </c>
      <c r="G29" s="199" t="s">
        <v>201</v>
      </c>
      <c r="H29" s="199" t="s">
        <v>202</v>
      </c>
      <c r="I29" s="199" t="s">
        <v>203</v>
      </c>
      <c r="J29" s="199" t="s">
        <v>204</v>
      </c>
    </row>
    <row r="31" spans="1:11">
      <c r="A31" s="7" t="s">
        <v>212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B55EE-CE7B-EA48-A150-E655DA908110}">
  <dimension ref="A1:M43"/>
  <sheetViews>
    <sheetView workbookViewId="0">
      <selection activeCell="Q13" sqref="Q13"/>
    </sheetView>
  </sheetViews>
  <sheetFormatPr baseColWidth="10" defaultRowHeight="16"/>
  <cols>
    <col min="1" max="1" width="10.7109375" style="1"/>
    <col min="2" max="3" width="10.85546875" style="1" bestFit="1" customWidth="1"/>
    <col min="4" max="6" width="11.140625" style="1" bestFit="1" customWidth="1"/>
    <col min="7" max="16384" width="10.7109375" style="1"/>
  </cols>
  <sheetData>
    <row r="1" spans="1:13">
      <c r="A1" s="1" t="s">
        <v>213</v>
      </c>
    </row>
    <row r="2" spans="1:13">
      <c r="B2" s="1" t="s">
        <v>243</v>
      </c>
    </row>
    <row r="4" spans="1:13" ht="17" thickBot="1">
      <c r="A4" s="2"/>
      <c r="B4" s="2" t="s">
        <v>23</v>
      </c>
      <c r="I4" s="2" t="s">
        <v>24</v>
      </c>
    </row>
    <row r="5" spans="1:13" ht="17" thickBot="1">
      <c r="A5" s="2" t="s">
        <v>129</v>
      </c>
      <c r="B5" s="244" t="s">
        <v>122</v>
      </c>
      <c r="C5" s="245" t="s">
        <v>123</v>
      </c>
      <c r="D5" s="245" t="s">
        <v>207</v>
      </c>
      <c r="E5" s="245" t="s">
        <v>208</v>
      </c>
      <c r="F5" s="246" t="s">
        <v>125</v>
      </c>
      <c r="G5" s="2"/>
      <c r="H5" s="2"/>
      <c r="I5" s="244" t="s">
        <v>122</v>
      </c>
      <c r="J5" s="245" t="s">
        <v>123</v>
      </c>
      <c r="K5" s="245" t="s">
        <v>207</v>
      </c>
      <c r="L5" s="245" t="s">
        <v>208</v>
      </c>
      <c r="M5" s="246" t="s">
        <v>125</v>
      </c>
    </row>
    <row r="6" spans="1:13">
      <c r="A6" s="1">
        <v>1</v>
      </c>
      <c r="B6" s="341">
        <v>0</v>
      </c>
      <c r="C6" s="342">
        <v>18</v>
      </c>
      <c r="D6" s="342">
        <v>9</v>
      </c>
      <c r="E6" s="342">
        <v>40</v>
      </c>
      <c r="F6" s="343">
        <v>32</v>
      </c>
      <c r="H6" s="1">
        <v>1</v>
      </c>
      <c r="I6" s="241">
        <v>0</v>
      </c>
      <c r="J6" s="242">
        <v>20</v>
      </c>
      <c r="K6" s="242">
        <v>11</v>
      </c>
      <c r="L6" s="242">
        <v>43</v>
      </c>
      <c r="M6" s="243">
        <v>35</v>
      </c>
    </row>
    <row r="7" spans="1:13">
      <c r="A7" s="1">
        <v>2</v>
      </c>
      <c r="B7" s="341">
        <v>0</v>
      </c>
      <c r="C7" s="344">
        <v>0</v>
      </c>
      <c r="D7" s="344">
        <v>0</v>
      </c>
      <c r="E7" s="344">
        <v>9</v>
      </c>
      <c r="F7" s="345">
        <v>30</v>
      </c>
      <c r="H7" s="1">
        <v>2</v>
      </c>
      <c r="I7" s="236">
        <v>0</v>
      </c>
      <c r="J7" s="225">
        <v>0</v>
      </c>
      <c r="K7" s="225">
        <v>0</v>
      </c>
      <c r="L7" s="225">
        <v>13</v>
      </c>
      <c r="M7" s="237">
        <v>30</v>
      </c>
    </row>
    <row r="8" spans="1:13">
      <c r="A8" s="1">
        <v>3</v>
      </c>
      <c r="B8" s="341">
        <v>0</v>
      </c>
      <c r="C8" s="344">
        <v>19</v>
      </c>
      <c r="D8" s="344">
        <v>15</v>
      </c>
      <c r="E8" s="344">
        <v>32</v>
      </c>
      <c r="F8" s="345">
        <v>29</v>
      </c>
      <c r="H8" s="1">
        <v>3</v>
      </c>
      <c r="I8" s="236">
        <v>0</v>
      </c>
      <c r="J8" s="225">
        <v>16</v>
      </c>
      <c r="K8" s="225">
        <v>14</v>
      </c>
      <c r="L8" s="225">
        <v>35</v>
      </c>
      <c r="M8" s="237">
        <v>28</v>
      </c>
    </row>
    <row r="9" spans="1:13">
      <c r="A9" s="1">
        <v>4</v>
      </c>
      <c r="B9" s="341">
        <v>0</v>
      </c>
      <c r="C9" s="344">
        <v>0</v>
      </c>
      <c r="D9" s="344">
        <v>12</v>
      </c>
      <c r="E9" s="344">
        <v>12</v>
      </c>
      <c r="F9" s="345">
        <v>6</v>
      </c>
      <c r="H9" s="1">
        <v>4</v>
      </c>
      <c r="I9" s="236">
        <v>0</v>
      </c>
      <c r="J9" s="225">
        <v>0</v>
      </c>
      <c r="K9" s="225">
        <v>15</v>
      </c>
      <c r="L9" s="225">
        <v>16</v>
      </c>
      <c r="M9" s="237">
        <v>5</v>
      </c>
    </row>
    <row r="10" spans="1:13">
      <c r="A10" s="1">
        <v>5</v>
      </c>
      <c r="B10" s="341">
        <v>0</v>
      </c>
      <c r="C10" s="344">
        <v>23</v>
      </c>
      <c r="D10" s="344">
        <v>32</v>
      </c>
      <c r="E10" s="344">
        <v>3</v>
      </c>
      <c r="F10" s="345">
        <v>30</v>
      </c>
      <c r="H10" s="1">
        <v>5</v>
      </c>
      <c r="I10" s="236">
        <v>0</v>
      </c>
      <c r="J10" s="225">
        <v>23</v>
      </c>
      <c r="K10" s="225">
        <v>31</v>
      </c>
      <c r="L10" s="225">
        <v>0</v>
      </c>
      <c r="M10" s="237">
        <v>28</v>
      </c>
    </row>
    <row r="11" spans="1:13">
      <c r="A11" s="1">
        <v>6</v>
      </c>
      <c r="B11" s="341">
        <v>0</v>
      </c>
      <c r="C11" s="344">
        <v>3</v>
      </c>
      <c r="D11" s="344">
        <v>30</v>
      </c>
      <c r="E11" s="344">
        <v>30</v>
      </c>
      <c r="F11" s="345">
        <v>21</v>
      </c>
      <c r="H11" s="1">
        <v>6</v>
      </c>
      <c r="I11" s="236">
        <v>0</v>
      </c>
      <c r="J11" s="225">
        <v>2</v>
      </c>
      <c r="K11" s="225">
        <v>26</v>
      </c>
      <c r="L11" s="225">
        <v>29</v>
      </c>
      <c r="M11" s="237">
        <v>21</v>
      </c>
    </row>
    <row r="12" spans="1:13">
      <c r="A12" s="1">
        <v>7</v>
      </c>
      <c r="B12" s="341">
        <v>0</v>
      </c>
      <c r="C12" s="344">
        <v>0</v>
      </c>
      <c r="D12" s="344">
        <v>6</v>
      </c>
      <c r="E12" s="344">
        <v>31</v>
      </c>
      <c r="F12" s="345">
        <v>12</v>
      </c>
      <c r="H12" s="1">
        <v>7</v>
      </c>
      <c r="I12" s="236">
        <v>0</v>
      </c>
      <c r="J12" s="225">
        <v>0</v>
      </c>
      <c r="K12" s="225">
        <v>2</v>
      </c>
      <c r="L12" s="225">
        <v>23</v>
      </c>
      <c r="M12" s="237">
        <v>10</v>
      </c>
    </row>
    <row r="13" spans="1:13">
      <c r="A13" s="1">
        <v>8</v>
      </c>
      <c r="B13" s="341">
        <v>0</v>
      </c>
      <c r="C13" s="344">
        <v>11</v>
      </c>
      <c r="D13" s="344">
        <v>29</v>
      </c>
      <c r="E13" s="344">
        <v>28</v>
      </c>
      <c r="F13" s="345">
        <v>26</v>
      </c>
      <c r="H13" s="1">
        <v>8</v>
      </c>
      <c r="I13" s="236">
        <v>0</v>
      </c>
      <c r="J13" s="225">
        <v>7</v>
      </c>
      <c r="K13" s="225">
        <v>27</v>
      </c>
      <c r="L13" s="225">
        <v>28</v>
      </c>
      <c r="M13" s="237">
        <v>25</v>
      </c>
    </row>
    <row r="14" spans="1:13">
      <c r="A14" s="1">
        <v>9</v>
      </c>
      <c r="B14" s="341">
        <v>0</v>
      </c>
      <c r="C14" s="344">
        <v>12</v>
      </c>
      <c r="D14" s="344">
        <v>21</v>
      </c>
      <c r="E14" s="344">
        <v>0</v>
      </c>
      <c r="F14" s="345">
        <v>21</v>
      </c>
      <c r="H14" s="1">
        <v>9</v>
      </c>
      <c r="I14" s="236">
        <v>0</v>
      </c>
      <c r="J14" s="225">
        <v>29</v>
      </c>
      <c r="K14" s="225">
        <v>17</v>
      </c>
      <c r="L14" s="225">
        <v>0</v>
      </c>
      <c r="M14" s="237">
        <v>20</v>
      </c>
    </row>
    <row r="15" spans="1:13">
      <c r="A15" s="1">
        <v>10</v>
      </c>
      <c r="B15" s="341">
        <v>0</v>
      </c>
      <c r="C15" s="344">
        <v>5</v>
      </c>
      <c r="D15" s="344">
        <v>31</v>
      </c>
      <c r="E15" s="344">
        <v>1</v>
      </c>
      <c r="F15" s="345"/>
      <c r="H15" s="1">
        <v>10</v>
      </c>
      <c r="I15" s="236">
        <v>0</v>
      </c>
      <c r="J15" s="225">
        <v>17</v>
      </c>
      <c r="K15" s="225">
        <v>21</v>
      </c>
      <c r="L15" s="225">
        <v>0</v>
      </c>
      <c r="M15" s="237"/>
    </row>
    <row r="16" spans="1:13">
      <c r="A16" s="1">
        <v>11</v>
      </c>
      <c r="B16" s="341"/>
      <c r="C16" s="344">
        <v>16</v>
      </c>
      <c r="D16" s="344">
        <v>1</v>
      </c>
      <c r="E16" s="344"/>
      <c r="F16" s="345"/>
      <c r="H16" s="1">
        <v>11</v>
      </c>
      <c r="I16" s="236"/>
      <c r="J16" s="225">
        <v>25</v>
      </c>
      <c r="K16" s="225">
        <v>1</v>
      </c>
      <c r="L16" s="225"/>
      <c r="M16" s="237"/>
    </row>
    <row r="17" spans="1:13" ht="17" thickBot="1">
      <c r="A17" s="1">
        <v>12</v>
      </c>
      <c r="B17" s="346"/>
      <c r="C17" s="347">
        <v>0</v>
      </c>
      <c r="D17" s="347"/>
      <c r="E17" s="347"/>
      <c r="F17" s="348"/>
      <c r="H17" s="1">
        <v>12</v>
      </c>
      <c r="I17" s="238"/>
      <c r="J17" s="239">
        <v>0</v>
      </c>
      <c r="K17" s="239"/>
      <c r="L17" s="239"/>
      <c r="M17" s="240"/>
    </row>
    <row r="19" spans="1:13">
      <c r="A19" s="231" t="s">
        <v>68</v>
      </c>
      <c r="B19" s="340">
        <f>AVERAGE(B6:B17)</f>
        <v>0</v>
      </c>
      <c r="C19" s="340">
        <f t="shared" ref="C19:F19" si="0">AVERAGE(C6:C17)</f>
        <v>8.9166666666666661</v>
      </c>
      <c r="D19" s="340">
        <f t="shared" si="0"/>
        <v>16.90909090909091</v>
      </c>
      <c r="E19" s="340">
        <f t="shared" si="0"/>
        <v>18.600000000000001</v>
      </c>
      <c r="F19" s="340">
        <f t="shared" si="0"/>
        <v>23</v>
      </c>
      <c r="G19" s="2"/>
      <c r="H19" s="231" t="s">
        <v>68</v>
      </c>
      <c r="I19" s="340">
        <f t="shared" ref="I19:M19" si="1">AVERAGE(I6:I17)</f>
        <v>0</v>
      </c>
      <c r="J19" s="340">
        <f t="shared" si="1"/>
        <v>11.583333333333334</v>
      </c>
      <c r="K19" s="340">
        <f t="shared" si="1"/>
        <v>15</v>
      </c>
      <c r="L19" s="340">
        <f t="shared" si="1"/>
        <v>18.7</v>
      </c>
      <c r="M19" s="340">
        <f t="shared" si="1"/>
        <v>22.444444444444443</v>
      </c>
    </row>
    <row r="20" spans="1:13">
      <c r="A20" s="231" t="s">
        <v>20</v>
      </c>
      <c r="B20" s="340">
        <f>STDEV(B6:B17)</f>
        <v>0</v>
      </c>
      <c r="C20" s="340">
        <f t="shared" ref="C20:F20" si="2">STDEV(C6:C17)</f>
        <v>8.6071675557835707</v>
      </c>
      <c r="D20" s="340">
        <f t="shared" si="2"/>
        <v>12.283766079297875</v>
      </c>
      <c r="E20" s="340">
        <f t="shared" si="2"/>
        <v>15.071680581658953</v>
      </c>
      <c r="F20" s="340">
        <f t="shared" si="2"/>
        <v>8.9582364335844584</v>
      </c>
      <c r="G20" s="2"/>
      <c r="H20" s="231" t="s">
        <v>20</v>
      </c>
      <c r="I20" s="340">
        <f t="shared" ref="I20:M20" si="3">STDEV(I6:I17)</f>
        <v>0</v>
      </c>
      <c r="J20" s="340">
        <f t="shared" si="3"/>
        <v>11.212479519254293</v>
      </c>
      <c r="K20" s="340">
        <f t="shared" si="3"/>
        <v>10.807404868885037</v>
      </c>
      <c r="L20" s="340">
        <f t="shared" si="3"/>
        <v>15.47794129290671</v>
      </c>
      <c r="M20" s="340">
        <f t="shared" si="3"/>
        <v>9.6838926975559687</v>
      </c>
    </row>
    <row r="21" spans="1:13">
      <c r="A21" s="350" t="s">
        <v>173</v>
      </c>
      <c r="B21" s="226"/>
      <c r="C21" s="409">
        <f>TTEST(B6:B17,C6:C17,2,3)</f>
        <v>4.2535637365071037E-3</v>
      </c>
      <c r="D21" s="409">
        <f>TTEST(B6:B17,D6:D17,2,3)</f>
        <v>1.0334303886298506E-3</v>
      </c>
      <c r="E21" s="409">
        <f>TTEST(B6:B17,E6:E17,2,3)</f>
        <v>3.6052525661641418E-3</v>
      </c>
      <c r="F21" s="409">
        <f>TTEST(B6:B17,F6:F17,2,3)</f>
        <v>5.7308833759523256E-5</v>
      </c>
      <c r="H21" s="350" t="s">
        <v>173</v>
      </c>
      <c r="I21" s="226"/>
      <c r="J21" s="409">
        <f>TTEST(I6:I17,J6:J17,2,3)</f>
        <v>4.3286878167845344E-3</v>
      </c>
      <c r="K21" s="409">
        <f>TTEST(I6:I17,K6:K17,2,3)</f>
        <v>9.7522953147574198E-4</v>
      </c>
      <c r="L21" s="409">
        <f>TTEST(I6:I17,L6:L17,2,3)</f>
        <v>4.0863302790260982E-3</v>
      </c>
      <c r="M21" s="409">
        <f>TTEST(I6:I17,M6:M17,2,3)</f>
        <v>1.1804749897536404E-4</v>
      </c>
    </row>
    <row r="22" spans="1:13">
      <c r="A22" s="2"/>
    </row>
    <row r="23" spans="1:13" ht="17" thickBot="1">
      <c r="A23" s="2"/>
      <c r="B23" s="2" t="s">
        <v>25</v>
      </c>
      <c r="C23" s="2"/>
      <c r="D23" s="2"/>
      <c r="E23" s="2"/>
      <c r="F23" s="2"/>
      <c r="G23" s="2"/>
      <c r="H23" s="2"/>
      <c r="I23" s="2" t="s">
        <v>26</v>
      </c>
      <c r="J23" s="2"/>
      <c r="K23" s="2"/>
      <c r="L23" s="2"/>
      <c r="M23" s="2"/>
    </row>
    <row r="24" spans="1:13" ht="17" thickBot="1">
      <c r="B24" s="244" t="s">
        <v>122</v>
      </c>
      <c r="C24" s="353" t="s">
        <v>123</v>
      </c>
      <c r="D24" s="353" t="s">
        <v>207</v>
      </c>
      <c r="E24" s="353" t="s">
        <v>208</v>
      </c>
      <c r="F24" s="354" t="s">
        <v>125</v>
      </c>
      <c r="G24" s="2"/>
      <c r="H24" s="2"/>
      <c r="I24" s="355" t="s">
        <v>122</v>
      </c>
      <c r="J24" s="353" t="s">
        <v>123</v>
      </c>
      <c r="K24" s="353" t="s">
        <v>207</v>
      </c>
      <c r="L24" s="353" t="s">
        <v>208</v>
      </c>
      <c r="M24" s="354" t="s">
        <v>125</v>
      </c>
    </row>
    <row r="25" spans="1:13">
      <c r="A25" s="1">
        <v>1</v>
      </c>
      <c r="B25" s="241">
        <v>0</v>
      </c>
      <c r="C25" s="81">
        <v>17</v>
      </c>
      <c r="D25" s="81">
        <v>16</v>
      </c>
      <c r="E25" s="81">
        <v>24</v>
      </c>
      <c r="F25" s="356">
        <v>28</v>
      </c>
      <c r="H25" s="1">
        <v>1</v>
      </c>
      <c r="I25" s="357">
        <v>0</v>
      </c>
      <c r="J25" s="81">
        <v>18</v>
      </c>
      <c r="K25" s="81">
        <v>18</v>
      </c>
      <c r="L25" s="81">
        <v>27</v>
      </c>
      <c r="M25" s="356">
        <v>39</v>
      </c>
    </row>
    <row r="26" spans="1:13">
      <c r="A26" s="1">
        <v>2</v>
      </c>
      <c r="B26" s="236">
        <v>0</v>
      </c>
      <c r="C26" s="3">
        <v>0</v>
      </c>
      <c r="D26" s="3">
        <v>0</v>
      </c>
      <c r="E26" s="3">
        <v>12</v>
      </c>
      <c r="F26" s="110">
        <v>19</v>
      </c>
      <c r="H26" s="1">
        <v>2</v>
      </c>
      <c r="I26" s="109">
        <v>0</v>
      </c>
      <c r="J26" s="3">
        <v>0</v>
      </c>
      <c r="K26" s="3">
        <v>0</v>
      </c>
      <c r="L26" s="3">
        <v>0</v>
      </c>
      <c r="M26" s="110">
        <v>30</v>
      </c>
    </row>
    <row r="27" spans="1:13">
      <c r="A27" s="1">
        <v>3</v>
      </c>
      <c r="B27" s="236">
        <v>0</v>
      </c>
      <c r="C27" s="3">
        <v>11</v>
      </c>
      <c r="D27" s="3">
        <v>5</v>
      </c>
      <c r="E27" s="3">
        <v>25</v>
      </c>
      <c r="F27" s="110">
        <v>14</v>
      </c>
      <c r="H27" s="1">
        <v>3</v>
      </c>
      <c r="I27" s="109">
        <v>0</v>
      </c>
      <c r="J27" s="3">
        <v>10</v>
      </c>
      <c r="K27" s="3">
        <v>3</v>
      </c>
      <c r="L27" s="3">
        <v>25</v>
      </c>
      <c r="M27" s="110">
        <v>23</v>
      </c>
    </row>
    <row r="28" spans="1:13">
      <c r="A28" s="1">
        <v>4</v>
      </c>
      <c r="B28" s="236">
        <v>0</v>
      </c>
      <c r="C28" s="3">
        <v>0</v>
      </c>
      <c r="D28" s="3">
        <v>5</v>
      </c>
      <c r="E28" s="3">
        <v>0</v>
      </c>
      <c r="F28" s="110">
        <v>1</v>
      </c>
      <c r="H28" s="1">
        <v>4</v>
      </c>
      <c r="I28" s="109">
        <v>0</v>
      </c>
      <c r="J28" s="3">
        <v>0</v>
      </c>
      <c r="K28" s="3">
        <v>4</v>
      </c>
      <c r="L28" s="3">
        <v>0</v>
      </c>
      <c r="M28" s="110">
        <v>1</v>
      </c>
    </row>
    <row r="29" spans="1:13">
      <c r="A29" s="1">
        <v>5</v>
      </c>
      <c r="B29" s="236">
        <v>0</v>
      </c>
      <c r="C29" s="3">
        <v>8</v>
      </c>
      <c r="D29" s="3">
        <v>35</v>
      </c>
      <c r="E29" s="3">
        <v>0</v>
      </c>
      <c r="F29" s="110">
        <v>22</v>
      </c>
      <c r="H29" s="1">
        <v>5</v>
      </c>
      <c r="I29" s="109">
        <v>0</v>
      </c>
      <c r="J29" s="3">
        <v>9</v>
      </c>
      <c r="K29" s="3">
        <v>31</v>
      </c>
      <c r="L29" s="3">
        <v>0</v>
      </c>
      <c r="M29" s="110">
        <v>31</v>
      </c>
    </row>
    <row r="30" spans="1:13">
      <c r="A30" s="1">
        <v>6</v>
      </c>
      <c r="B30" s="236">
        <v>0</v>
      </c>
      <c r="C30" s="3">
        <v>0</v>
      </c>
      <c r="D30" s="3">
        <v>3</v>
      </c>
      <c r="E30" s="3">
        <v>40</v>
      </c>
      <c r="F30" s="110">
        <v>22</v>
      </c>
      <c r="H30" s="1">
        <v>6</v>
      </c>
      <c r="I30" s="109">
        <v>0</v>
      </c>
      <c r="J30" s="3">
        <v>0</v>
      </c>
      <c r="K30" s="3">
        <v>7</v>
      </c>
      <c r="L30" s="3">
        <v>44</v>
      </c>
      <c r="M30" s="110">
        <v>26</v>
      </c>
    </row>
    <row r="31" spans="1:13">
      <c r="A31" s="1">
        <v>7</v>
      </c>
      <c r="B31" s="236">
        <v>0</v>
      </c>
      <c r="C31" s="3">
        <v>0</v>
      </c>
      <c r="D31" s="3">
        <v>8</v>
      </c>
      <c r="E31" s="3">
        <v>4</v>
      </c>
      <c r="F31" s="110">
        <v>2</v>
      </c>
      <c r="H31" s="1">
        <v>7</v>
      </c>
      <c r="I31" s="109">
        <v>0</v>
      </c>
      <c r="J31" s="3">
        <v>0</v>
      </c>
      <c r="K31" s="3">
        <v>5</v>
      </c>
      <c r="L31" s="3">
        <v>16</v>
      </c>
      <c r="M31" s="110">
        <v>4</v>
      </c>
    </row>
    <row r="32" spans="1:13">
      <c r="A32" s="1">
        <v>8</v>
      </c>
      <c r="B32" s="236">
        <v>0</v>
      </c>
      <c r="C32" s="3">
        <v>0</v>
      </c>
      <c r="D32" s="3">
        <v>16</v>
      </c>
      <c r="E32" s="3">
        <v>26</v>
      </c>
      <c r="F32" s="110">
        <v>9</v>
      </c>
      <c r="H32" s="1">
        <v>8</v>
      </c>
      <c r="I32" s="109">
        <v>0</v>
      </c>
      <c r="J32" s="3">
        <v>6</v>
      </c>
      <c r="K32" s="3">
        <v>19</v>
      </c>
      <c r="L32" s="3">
        <v>17</v>
      </c>
      <c r="M32" s="110">
        <v>17</v>
      </c>
    </row>
    <row r="33" spans="1:13">
      <c r="A33" s="1">
        <v>9</v>
      </c>
      <c r="B33" s="236">
        <v>0</v>
      </c>
      <c r="C33" s="3">
        <v>12</v>
      </c>
      <c r="D33" s="3">
        <v>2</v>
      </c>
      <c r="E33" s="3">
        <v>0</v>
      </c>
      <c r="F33" s="110">
        <v>7</v>
      </c>
      <c r="H33" s="1">
        <v>9</v>
      </c>
      <c r="I33" s="109">
        <v>0</v>
      </c>
      <c r="J33" s="3">
        <v>13</v>
      </c>
      <c r="K33" s="3">
        <v>1</v>
      </c>
      <c r="L33" s="3">
        <v>0</v>
      </c>
      <c r="M33" s="110">
        <v>12</v>
      </c>
    </row>
    <row r="34" spans="1:13">
      <c r="A34" s="1">
        <v>10</v>
      </c>
      <c r="B34" s="236">
        <v>0</v>
      </c>
      <c r="C34" s="3">
        <v>5</v>
      </c>
      <c r="D34" s="3">
        <v>4</v>
      </c>
      <c r="E34" s="3">
        <v>0</v>
      </c>
      <c r="F34" s="110"/>
      <c r="H34" s="1">
        <v>10</v>
      </c>
      <c r="I34" s="109">
        <v>0</v>
      </c>
      <c r="J34" s="3">
        <v>0</v>
      </c>
      <c r="K34" s="3">
        <v>5</v>
      </c>
      <c r="L34" s="3">
        <v>0</v>
      </c>
      <c r="M34" s="110"/>
    </row>
    <row r="35" spans="1:13">
      <c r="A35" s="1">
        <v>11</v>
      </c>
      <c r="B35" s="236"/>
      <c r="C35" s="3">
        <v>16</v>
      </c>
      <c r="D35" s="3">
        <v>0</v>
      </c>
      <c r="E35" s="3"/>
      <c r="F35" s="110"/>
      <c r="H35" s="1">
        <v>11</v>
      </c>
      <c r="I35" s="109"/>
      <c r="J35" s="3">
        <v>15</v>
      </c>
      <c r="K35" s="3">
        <v>0</v>
      </c>
      <c r="L35" s="3"/>
      <c r="M35" s="110"/>
    </row>
    <row r="36" spans="1:13" ht="17" thickBot="1">
      <c r="A36" s="1">
        <v>12</v>
      </c>
      <c r="B36" s="238"/>
      <c r="C36" s="91">
        <v>0</v>
      </c>
      <c r="D36" s="91"/>
      <c r="E36" s="91"/>
      <c r="F36" s="119"/>
      <c r="H36" s="1">
        <v>12</v>
      </c>
      <c r="I36" s="118"/>
      <c r="J36" s="91">
        <v>0</v>
      </c>
      <c r="K36" s="91"/>
      <c r="L36" s="91"/>
      <c r="M36" s="119"/>
    </row>
    <row r="38" spans="1:13">
      <c r="A38" s="231" t="s">
        <v>68</v>
      </c>
      <c r="B38" s="340">
        <f t="shared" ref="B38:F38" si="4">AVERAGE(B25:B36)</f>
        <v>0</v>
      </c>
      <c r="C38" s="340">
        <f t="shared" si="4"/>
        <v>5.75</v>
      </c>
      <c r="D38" s="340">
        <f t="shared" si="4"/>
        <v>8.545454545454545</v>
      </c>
      <c r="E38" s="340">
        <f t="shared" si="4"/>
        <v>13.1</v>
      </c>
      <c r="F38" s="340">
        <f t="shared" si="4"/>
        <v>13.777777777777779</v>
      </c>
      <c r="G38" s="2"/>
      <c r="H38" s="231" t="s">
        <v>68</v>
      </c>
      <c r="I38" s="340">
        <f t="shared" ref="I38:M38" si="5">AVERAGE(I25:I36)</f>
        <v>0</v>
      </c>
      <c r="J38" s="340">
        <f t="shared" si="5"/>
        <v>5.916666666666667</v>
      </c>
      <c r="K38" s="340">
        <f t="shared" si="5"/>
        <v>8.454545454545455</v>
      </c>
      <c r="L38" s="340">
        <f t="shared" si="5"/>
        <v>12.9</v>
      </c>
      <c r="M38" s="340">
        <f t="shared" si="5"/>
        <v>20.333333333333332</v>
      </c>
    </row>
    <row r="39" spans="1:13">
      <c r="A39" s="231" t="s">
        <v>20</v>
      </c>
      <c r="B39" s="340">
        <f t="shared" ref="B39:F39" si="6">STDEV(B25:B36)</f>
        <v>0</v>
      </c>
      <c r="C39" s="340">
        <f t="shared" si="6"/>
        <v>6.7571510941439596</v>
      </c>
      <c r="D39" s="340">
        <f t="shared" si="6"/>
        <v>10.37654698214812</v>
      </c>
      <c r="E39" s="340">
        <f t="shared" si="6"/>
        <v>14.60935773171885</v>
      </c>
      <c r="F39" s="340">
        <f t="shared" si="6"/>
        <v>9.5887665757616851</v>
      </c>
      <c r="G39" s="2"/>
      <c r="H39" s="231" t="s">
        <v>20</v>
      </c>
      <c r="I39" s="340">
        <f t="shared" ref="I39:M39" si="7">STDEV(I25:I36)</f>
        <v>0</v>
      </c>
      <c r="J39" s="340">
        <f t="shared" si="7"/>
        <v>6.8418276842234249</v>
      </c>
      <c r="K39" s="340">
        <f t="shared" si="7"/>
        <v>9.9233425453688362</v>
      </c>
      <c r="L39" s="340">
        <f t="shared" si="7"/>
        <v>15.530972638927386</v>
      </c>
      <c r="M39" s="340">
        <f t="shared" si="7"/>
        <v>12.82575533838066</v>
      </c>
    </row>
    <row r="40" spans="1:13">
      <c r="A40" s="350" t="s">
        <v>173</v>
      </c>
      <c r="B40" s="226"/>
      <c r="C40" s="409">
        <f>TTEST(B25:B36,C25:C36,2,3)</f>
        <v>1.3261976890217724E-2</v>
      </c>
      <c r="D40" s="409">
        <f>TTEST(B25:B36,D25:D36,2,3)</f>
        <v>2.1144060425783914E-2</v>
      </c>
      <c r="E40" s="409">
        <f>TTEST(B25:B36,E25:E36,2,3)</f>
        <v>1.9543974422804835E-2</v>
      </c>
      <c r="F40" s="409">
        <f>TTEST(B25:B36,F25:F36,2,3)</f>
        <v>2.5785699699015651E-3</v>
      </c>
      <c r="H40" s="350" t="s">
        <v>173</v>
      </c>
      <c r="I40" s="226"/>
      <c r="J40" s="409">
        <f>TTEST(I25:I36,J25:J36,2,3)</f>
        <v>1.2173447192237381E-2</v>
      </c>
      <c r="K40" s="409">
        <f>TTEST(I25:I36,K25:K36,2,3)</f>
        <v>1.7983520515538705E-2</v>
      </c>
      <c r="L40" s="409">
        <f>TTEST(I25:I36,L25:L36,2,3)</f>
        <v>2.7512379478252292E-2</v>
      </c>
      <c r="M40" s="409">
        <f>TTEST(I25:I36,M25:M36,2,3)</f>
        <v>1.4340483842300517E-3</v>
      </c>
    </row>
    <row r="43" spans="1:13">
      <c r="A43" s="7" t="s">
        <v>211</v>
      </c>
      <c r="B43" s="7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Fig.2c</vt:lpstr>
      <vt:lpstr>Fig.3c</vt:lpstr>
      <vt:lpstr>Fig. 3d</vt:lpstr>
      <vt:lpstr>Fig. 3e</vt:lpstr>
      <vt:lpstr>Fig. 4a</vt:lpstr>
      <vt:lpstr>Fig. 4b</vt:lpstr>
      <vt:lpstr>Fig. 6b</vt:lpstr>
      <vt:lpstr>Fig. 6c</vt:lpstr>
      <vt:lpstr>SupFig. 1b</vt:lpstr>
      <vt:lpstr>SupFig. 2c</vt:lpstr>
      <vt:lpstr>SupFig. 4a</vt:lpstr>
      <vt:lpstr>SupFig. 4b</vt:lpstr>
      <vt:lpstr>SupFig. 4c</vt:lpstr>
      <vt:lpstr>SupFig. 5b</vt:lpstr>
      <vt:lpstr>SupFig. 5d</vt:lpstr>
      <vt:lpstr>SupFig. 6</vt:lpstr>
      <vt:lpstr>SupFig.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horii takurou</dc:creator>
  <cp:lastModifiedBy>horii takurou</cp:lastModifiedBy>
  <dcterms:created xsi:type="dcterms:W3CDTF">2025-08-26T04:40:47Z</dcterms:created>
  <dcterms:modified xsi:type="dcterms:W3CDTF">2025-11-04T06:33:20Z</dcterms:modified>
</cp:coreProperties>
</file>