
<file path=[Content_Types].xml><?xml version="1.0" encoding="utf-8"?>
<Types xmlns="http://schemas.openxmlformats.org/package/2006/content-types"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130"/>
  <workbookPr defaultThemeVersion="202300"/>
  <mc:AlternateContent xmlns:mc="http://schemas.openxmlformats.org/markup-compatibility/2006">
    <mc:Choice Requires="x15">
      <x15ac:absPath xmlns:x15ac="http://schemas.microsoft.com/office/spreadsheetml/2010/11/ac" url="/Users/karina/UMass Medical School Dropbox/Karina Jouravleva/Vega-Badillo et al. (2024)/Second revision/Source data file/"/>
    </mc:Choice>
  </mc:AlternateContent>
  <xr:revisionPtr revIDLastSave="0" documentId="13_ncr:1_{8100DB35-12DE-6D41-A55A-39F978956182}" xr6:coauthVersionLast="47" xr6:coauthVersionMax="47" xr10:uidLastSave="{00000000-0000-0000-0000-000000000000}"/>
  <bookViews>
    <workbookView xWindow="6400" yWindow="940" windowWidth="27240" windowHeight="15700" activeTab="4" xr2:uid="{99498A37-C759-2E4D-B3AD-BD46F40D45D2}"/>
  </bookViews>
  <sheets>
    <sheet name="Fig. 1c" sheetId="1" r:id="rId1"/>
    <sheet name="Fig. 2 b-c" sheetId="2" r:id="rId2"/>
    <sheet name="Fig. S2b" sheetId="3" r:id="rId3"/>
    <sheet name="Fig. S5c-d" sheetId="4" r:id="rId4"/>
    <sheet name="Fig. 6" sheetId="5" r:id="rId5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X24" i="3" l="1"/>
  <c r="W24" i="3"/>
  <c r="X23" i="3"/>
  <c r="W23" i="3"/>
  <c r="X22" i="3"/>
  <c r="W22" i="3"/>
  <c r="X21" i="3"/>
  <c r="W21" i="3"/>
  <c r="X20" i="3"/>
  <c r="W20" i="3"/>
  <c r="X19" i="3"/>
  <c r="W19" i="3"/>
  <c r="X18" i="3"/>
  <c r="W18" i="3"/>
  <c r="X17" i="3"/>
  <c r="W17" i="3"/>
  <c r="X16" i="3"/>
  <c r="W16" i="3"/>
  <c r="X15" i="3"/>
  <c r="W15" i="3"/>
  <c r="X14" i="3"/>
  <c r="W14" i="3"/>
  <c r="X13" i="3"/>
  <c r="W13" i="3"/>
  <c r="X12" i="3"/>
  <c r="W12" i="3"/>
  <c r="X11" i="3"/>
  <c r="W11" i="3"/>
  <c r="X10" i="3"/>
  <c r="W10" i="3"/>
  <c r="X9" i="3"/>
  <c r="W9" i="3"/>
  <c r="X8" i="3"/>
  <c r="W8" i="3"/>
  <c r="X7" i="3"/>
  <c r="W7" i="3"/>
  <c r="X6" i="3"/>
  <c r="W6" i="3"/>
  <c r="P24" i="3"/>
  <c r="O24" i="3"/>
  <c r="P23" i="3"/>
  <c r="O23" i="3"/>
  <c r="P22" i="3"/>
  <c r="O22" i="3"/>
  <c r="P21" i="3"/>
  <c r="O21" i="3"/>
  <c r="P20" i="3"/>
  <c r="O20" i="3"/>
  <c r="P19" i="3"/>
  <c r="O19" i="3"/>
  <c r="P18" i="3"/>
  <c r="O18" i="3"/>
  <c r="P17" i="3"/>
  <c r="O17" i="3"/>
  <c r="P16" i="3"/>
  <c r="O16" i="3"/>
  <c r="P15" i="3"/>
  <c r="O15" i="3"/>
  <c r="P14" i="3"/>
  <c r="O14" i="3"/>
  <c r="P13" i="3"/>
  <c r="O13" i="3"/>
  <c r="P12" i="3"/>
  <c r="O12" i="3"/>
  <c r="P11" i="3"/>
  <c r="O11" i="3"/>
  <c r="P10" i="3"/>
  <c r="O10" i="3"/>
  <c r="P9" i="3"/>
  <c r="O9" i="3"/>
  <c r="P8" i="3"/>
  <c r="O8" i="3"/>
  <c r="P7" i="3"/>
  <c r="O7" i="3"/>
  <c r="P6" i="3"/>
  <c r="O6" i="3"/>
  <c r="H23" i="3" l="1"/>
  <c r="G23" i="3"/>
  <c r="H22" i="3"/>
  <c r="G22" i="3"/>
  <c r="H21" i="3"/>
  <c r="G21" i="3"/>
  <c r="H20" i="3"/>
  <c r="G20" i="3"/>
  <c r="H19" i="3"/>
  <c r="G19" i="3"/>
  <c r="H18" i="3"/>
  <c r="G18" i="3"/>
  <c r="H17" i="3"/>
  <c r="G17" i="3"/>
  <c r="H16" i="3"/>
  <c r="G16" i="3"/>
  <c r="H15" i="3"/>
  <c r="G15" i="3"/>
  <c r="H14" i="3"/>
  <c r="G14" i="3"/>
  <c r="H13" i="3"/>
  <c r="G13" i="3"/>
  <c r="H12" i="3"/>
  <c r="G12" i="3"/>
  <c r="H11" i="3"/>
  <c r="G11" i="3"/>
  <c r="H10" i="3"/>
  <c r="G10" i="3"/>
  <c r="H9" i="3"/>
  <c r="G9" i="3"/>
  <c r="H8" i="3"/>
  <c r="G8" i="3"/>
  <c r="H7" i="3"/>
  <c r="G7" i="3"/>
  <c r="H6" i="3"/>
  <c r="G6" i="3"/>
  <c r="BV7" i="2" l="1"/>
  <c r="BV8" i="2"/>
  <c r="BV9" i="2"/>
  <c r="BV10" i="2"/>
  <c r="BV11" i="2"/>
  <c r="BV12" i="2"/>
  <c r="BV13" i="2"/>
  <c r="BV14" i="2"/>
  <c r="BV15" i="2"/>
  <c r="BV16" i="2"/>
  <c r="BV17" i="2"/>
  <c r="BV18" i="2"/>
  <c r="BV19" i="2"/>
  <c r="BV20" i="2"/>
  <c r="BV21" i="2"/>
  <c r="BV22" i="2"/>
  <c r="BV23" i="2"/>
  <c r="BV24" i="2"/>
  <c r="BV6" i="2"/>
  <c r="BU24" i="2"/>
  <c r="BU23" i="2"/>
  <c r="BU22" i="2"/>
  <c r="BU21" i="2"/>
  <c r="BU20" i="2"/>
  <c r="BU19" i="2"/>
  <c r="BU18" i="2"/>
  <c r="BU17" i="2"/>
  <c r="BU16" i="2"/>
  <c r="BU15" i="2"/>
  <c r="BU14" i="2"/>
  <c r="BU13" i="2"/>
  <c r="BU12" i="2"/>
  <c r="BU11" i="2"/>
  <c r="BU10" i="2"/>
  <c r="BU9" i="2"/>
  <c r="BU8" i="2"/>
  <c r="BU7" i="2"/>
  <c r="BU6" i="2"/>
  <c r="BL7" i="2" l="1"/>
  <c r="BL8" i="2"/>
  <c r="BL9" i="2"/>
  <c r="BL10" i="2"/>
  <c r="BL11" i="2"/>
  <c r="BL12" i="2"/>
  <c r="BL13" i="2"/>
  <c r="BL14" i="2"/>
  <c r="BL15" i="2"/>
  <c r="BL16" i="2"/>
  <c r="BL17" i="2"/>
  <c r="BL18" i="2"/>
  <c r="BL19" i="2"/>
  <c r="BL20" i="2"/>
  <c r="BL21" i="2"/>
  <c r="BL22" i="2"/>
  <c r="BL23" i="2"/>
  <c r="BL24" i="2"/>
  <c r="BL6" i="2"/>
  <c r="BK24" i="2"/>
  <c r="BK23" i="2"/>
  <c r="BK22" i="2"/>
  <c r="BK21" i="2"/>
  <c r="BK20" i="2"/>
  <c r="BK19" i="2"/>
  <c r="BK18" i="2"/>
  <c r="BK17" i="2"/>
  <c r="BK16" i="2"/>
  <c r="BK15" i="2"/>
  <c r="BK14" i="2"/>
  <c r="BK13" i="2"/>
  <c r="BK12" i="2"/>
  <c r="BK11" i="2"/>
  <c r="BK10" i="2"/>
  <c r="BK9" i="2"/>
  <c r="BK8" i="2"/>
  <c r="BK7" i="2"/>
  <c r="BK6" i="2"/>
  <c r="BB7" i="2" l="1"/>
  <c r="BB8" i="2"/>
  <c r="BB9" i="2"/>
  <c r="BB10" i="2"/>
  <c r="BB11" i="2"/>
  <c r="BB12" i="2"/>
  <c r="BB13" i="2"/>
  <c r="BB14" i="2"/>
  <c r="BB15" i="2"/>
  <c r="BB16" i="2"/>
  <c r="BB17" i="2"/>
  <c r="BB18" i="2"/>
  <c r="BB19" i="2"/>
  <c r="BB20" i="2"/>
  <c r="BB21" i="2"/>
  <c r="BB22" i="2"/>
  <c r="BB23" i="2"/>
  <c r="BB24" i="2"/>
  <c r="BB6" i="2"/>
  <c r="BA24" i="2"/>
  <c r="BA23" i="2"/>
  <c r="BA22" i="2"/>
  <c r="BA21" i="2"/>
  <c r="BA20" i="2"/>
  <c r="BA19" i="2"/>
  <c r="BA18" i="2"/>
  <c r="BA17" i="2"/>
  <c r="BA16" i="2"/>
  <c r="BA15" i="2"/>
  <c r="BA14" i="2"/>
  <c r="BA13" i="2"/>
  <c r="BA12" i="2"/>
  <c r="BA11" i="2"/>
  <c r="BA10" i="2"/>
  <c r="BA9" i="2"/>
  <c r="BA8" i="2"/>
  <c r="BA7" i="2"/>
  <c r="BA6" i="2"/>
  <c r="AR24" i="2" l="1"/>
  <c r="AQ24" i="2"/>
  <c r="AR23" i="2"/>
  <c r="AQ23" i="2"/>
  <c r="AR22" i="2"/>
  <c r="AQ22" i="2"/>
  <c r="AR21" i="2"/>
  <c r="AQ21" i="2"/>
  <c r="AR20" i="2"/>
  <c r="AQ20" i="2"/>
  <c r="AR19" i="2"/>
  <c r="AQ19" i="2"/>
  <c r="AR18" i="2"/>
  <c r="AQ18" i="2"/>
  <c r="AR17" i="2"/>
  <c r="AQ17" i="2"/>
  <c r="AR16" i="2"/>
  <c r="AQ16" i="2"/>
  <c r="AR15" i="2"/>
  <c r="AQ15" i="2"/>
  <c r="AR14" i="2"/>
  <c r="AQ14" i="2"/>
  <c r="AR13" i="2"/>
  <c r="AQ13" i="2"/>
  <c r="AR12" i="2"/>
  <c r="AQ12" i="2"/>
  <c r="AR11" i="2"/>
  <c r="AQ11" i="2"/>
  <c r="AR10" i="2"/>
  <c r="AQ10" i="2"/>
  <c r="AR9" i="2"/>
  <c r="AQ9" i="2"/>
  <c r="AR8" i="2"/>
  <c r="AQ8" i="2"/>
  <c r="AR7" i="2"/>
  <c r="AQ7" i="2"/>
  <c r="AR6" i="2"/>
  <c r="AQ6" i="2"/>
  <c r="AH7" i="2" l="1"/>
  <c r="AH8" i="2"/>
  <c r="AH9" i="2"/>
  <c r="AH10" i="2"/>
  <c r="AH11" i="2"/>
  <c r="AH12" i="2"/>
  <c r="AH13" i="2"/>
  <c r="AH14" i="2"/>
  <c r="AH15" i="2"/>
  <c r="AH16" i="2"/>
  <c r="AH17" i="2"/>
  <c r="AH18" i="2"/>
  <c r="AH19" i="2"/>
  <c r="AH20" i="2"/>
  <c r="AH21" i="2"/>
  <c r="AH22" i="2"/>
  <c r="AH23" i="2"/>
  <c r="AH24" i="2"/>
  <c r="AH6" i="2"/>
  <c r="U7" i="2"/>
  <c r="U8" i="2"/>
  <c r="U9" i="2"/>
  <c r="U10" i="2"/>
  <c r="U11" i="2"/>
  <c r="U12" i="2"/>
  <c r="U13" i="2"/>
  <c r="U14" i="2"/>
  <c r="U15" i="2"/>
  <c r="U16" i="2"/>
  <c r="U17" i="2"/>
  <c r="U18" i="2"/>
  <c r="U19" i="2"/>
  <c r="U20" i="2"/>
  <c r="U21" i="2"/>
  <c r="U22" i="2"/>
  <c r="U23" i="2"/>
  <c r="U6" i="2"/>
  <c r="AG24" i="2"/>
  <c r="AG23" i="2"/>
  <c r="AG22" i="2"/>
  <c r="AG21" i="2"/>
  <c r="AG20" i="2"/>
  <c r="AG19" i="2"/>
  <c r="AG18" i="2"/>
  <c r="AG17" i="2"/>
  <c r="AG16" i="2"/>
  <c r="AG15" i="2"/>
  <c r="AG14" i="2"/>
  <c r="AG13" i="2"/>
  <c r="AG12" i="2"/>
  <c r="AG11" i="2"/>
  <c r="AG10" i="2"/>
  <c r="AG9" i="2"/>
  <c r="AG8" i="2"/>
  <c r="AG7" i="2"/>
  <c r="AG6" i="2"/>
  <c r="T23" i="2"/>
  <c r="T22" i="2"/>
  <c r="T21" i="2"/>
  <c r="T20" i="2"/>
  <c r="T19" i="2"/>
  <c r="T18" i="2"/>
  <c r="T17" i="2"/>
  <c r="T16" i="2"/>
  <c r="T15" i="2"/>
  <c r="T14" i="2"/>
  <c r="T13" i="2"/>
  <c r="T12" i="2"/>
  <c r="T11" i="2"/>
  <c r="T10" i="2"/>
  <c r="T9" i="2"/>
  <c r="T8" i="2"/>
  <c r="T7" i="2"/>
  <c r="T6" i="2"/>
  <c r="J9" i="2"/>
  <c r="J21" i="2"/>
  <c r="J22" i="2"/>
  <c r="I21" i="2"/>
  <c r="I22" i="2"/>
  <c r="J8" i="2" l="1"/>
  <c r="J10" i="2"/>
  <c r="J11" i="2"/>
  <c r="J12" i="2"/>
  <c r="J13" i="2"/>
  <c r="J14" i="2"/>
  <c r="J15" i="2"/>
  <c r="J16" i="2"/>
  <c r="J17" i="2"/>
  <c r="J18" i="2"/>
  <c r="J19" i="2"/>
  <c r="J20" i="2"/>
  <c r="J23" i="2"/>
  <c r="J7" i="2"/>
  <c r="J6" i="2"/>
  <c r="I23" i="2"/>
  <c r="I20" i="2"/>
  <c r="I19" i="2"/>
  <c r="I18" i="2"/>
  <c r="I17" i="2"/>
  <c r="I16" i="2"/>
  <c r="I15" i="2"/>
  <c r="I14" i="2"/>
  <c r="I13" i="2"/>
  <c r="I12" i="2"/>
  <c r="I11" i="2"/>
  <c r="I10" i="2"/>
  <c r="I9" i="2"/>
  <c r="I8" i="2"/>
  <c r="I7" i="2"/>
  <c r="I6" i="2"/>
  <c r="H22" i="1" l="1"/>
  <c r="H21" i="1"/>
  <c r="H20" i="1"/>
  <c r="H19" i="1"/>
  <c r="H18" i="1"/>
  <c r="H17" i="1"/>
  <c r="H16" i="1"/>
  <c r="H15" i="1"/>
  <c r="H14" i="1"/>
  <c r="H13" i="1"/>
  <c r="H12" i="1"/>
  <c r="H11" i="1"/>
  <c r="H10" i="1"/>
  <c r="H9" i="1"/>
  <c r="H8" i="1"/>
  <c r="H7" i="1"/>
  <c r="H6" i="1"/>
  <c r="I22" i="1" l="1"/>
  <c r="I21" i="1"/>
  <c r="I20" i="1"/>
  <c r="I19" i="1"/>
  <c r="I18" i="1"/>
  <c r="I17" i="1"/>
  <c r="I16" i="1"/>
  <c r="I15" i="1"/>
  <c r="I14" i="1"/>
  <c r="I13" i="1"/>
  <c r="I12" i="1"/>
  <c r="I11" i="1"/>
  <c r="I10" i="1"/>
  <c r="I9" i="1"/>
  <c r="I8" i="1"/>
  <c r="I7" i="1"/>
  <c r="I6" i="1"/>
  <c r="R22" i="1" l="1"/>
  <c r="Q22" i="1"/>
  <c r="R21" i="1"/>
  <c r="Q21" i="1"/>
  <c r="R20" i="1"/>
  <c r="Q20" i="1"/>
  <c r="R19" i="1"/>
  <c r="Q19" i="1"/>
  <c r="R18" i="1"/>
  <c r="Q18" i="1"/>
  <c r="R17" i="1"/>
  <c r="Q17" i="1"/>
  <c r="R16" i="1"/>
  <c r="Q16" i="1"/>
  <c r="R15" i="1"/>
  <c r="Q15" i="1"/>
  <c r="R14" i="1"/>
  <c r="Q14" i="1"/>
  <c r="R13" i="1"/>
  <c r="Q13" i="1"/>
  <c r="R12" i="1"/>
  <c r="Q12" i="1"/>
  <c r="R11" i="1"/>
  <c r="Q11" i="1"/>
  <c r="R10" i="1"/>
  <c r="Q10" i="1"/>
  <c r="R9" i="1"/>
  <c r="Q9" i="1"/>
  <c r="R8" i="1"/>
  <c r="Q8" i="1"/>
  <c r="R7" i="1"/>
  <c r="Q7" i="1"/>
  <c r="R6" i="1"/>
  <c r="Q6" i="1"/>
</calcChain>
</file>

<file path=xl/sharedStrings.xml><?xml version="1.0" encoding="utf-8"?>
<sst xmlns="http://schemas.openxmlformats.org/spreadsheetml/2006/main" count="196" uniqueCount="73">
  <si>
    <t xml:space="preserve">Fraction bound </t>
  </si>
  <si>
    <t>Average</t>
  </si>
  <si>
    <t>SD</t>
  </si>
  <si>
    <t xml:space="preserve">Ago1•let 7 for seed-matching  target RNA </t>
  </si>
  <si>
    <t xml:space="preserve">Ago1•let 7 for fully complementary target RNA </t>
  </si>
  <si>
    <t>[RISC], nM</t>
  </si>
  <si>
    <t xml:space="preserve"> [RISC], nM</t>
  </si>
  <si>
    <t>Fraction bound</t>
  </si>
  <si>
    <t>[Competitor], nM</t>
  </si>
  <si>
    <t xml:space="preserve">Competitor fully complementary </t>
  </si>
  <si>
    <t>Competitor bearing 1 GU woobble (g4) in seed</t>
  </si>
  <si>
    <t>Competitor bearing 2 GU woobble (g4, g5) in seed</t>
  </si>
  <si>
    <t>Competitor bearing only seed and g4g5:t4t5 seed internal loop</t>
  </si>
  <si>
    <t>Competitor bearing seed + g4g5:t4t5 internal loop and g13-g16 complementary</t>
  </si>
  <si>
    <t>Competitor bearing seed + g4g5:t4t5 internal loop and g12-g17 complementary</t>
  </si>
  <si>
    <t>Competitor bearing g4g5 mismatches in seed</t>
  </si>
  <si>
    <t xml:space="preserve">    </t>
  </si>
  <si>
    <t xml:space="preserve">trial.1 </t>
  </si>
  <si>
    <t>trial.2</t>
  </si>
  <si>
    <t>trial.3</t>
  </si>
  <si>
    <t>trial.1</t>
  </si>
  <si>
    <t xml:space="preserve"> trial.1</t>
  </si>
  <si>
    <t xml:space="preserve"> trial. 2</t>
  </si>
  <si>
    <t xml:space="preserve"> trial.3</t>
  </si>
  <si>
    <t xml:space="preserve"> trial.4 </t>
  </si>
  <si>
    <t>trial.4</t>
  </si>
  <si>
    <t>trial.5</t>
  </si>
  <si>
    <t xml:space="preserve">Competitor No-natural (30-nt poly(A) RNA, which contain no exocyclic groups) </t>
  </si>
  <si>
    <t xml:space="preserve">Competitor Natural (30-nt poly(A) RNA) </t>
  </si>
  <si>
    <t>miRNA</t>
  </si>
  <si>
    <t>Site-type</t>
  </si>
  <si>
    <t>let-7</t>
  </si>
  <si>
    <t>8mer</t>
  </si>
  <si>
    <t>7mer-m8</t>
  </si>
  <si>
    <t>7mer-A1</t>
  </si>
  <si>
    <t>6mer</t>
  </si>
  <si>
    <t>6mer-m8</t>
  </si>
  <si>
    <t>6mer-A1</t>
  </si>
  <si>
    <t>bantam</t>
  </si>
  <si>
    <t>miR-184</t>
  </si>
  <si>
    <t>miR-11</t>
  </si>
  <si>
    <t>miR-124</t>
  </si>
  <si>
    <t>2.3788e-08</t>
  </si>
  <si>
    <t>5.1502e-17</t>
  </si>
  <si>
    <t>9.4384e-06</t>
  </si>
  <si>
    <t>1.3886e-17</t>
  </si>
  <si>
    <t>0.049031</t>
  </si>
  <si>
    <t>0.059071</t>
  </si>
  <si>
    <t>6.9559e-09</t>
  </si>
  <si>
    <t>2.8549e-10</t>
  </si>
  <si>
    <t>8.2938e-09</t>
  </si>
  <si>
    <t>8.3484e-09</t>
  </si>
  <si>
    <t>2.5392e-14</t>
  </si>
  <si>
    <t>0.20144</t>
  </si>
  <si>
    <t>1.5318e-12</t>
  </si>
  <si>
    <t>3.7371e-10</t>
  </si>
  <si>
    <t>8.4564e-06</t>
  </si>
  <si>
    <t>6.0844e-06</t>
  </si>
  <si>
    <t>3.4883e-11</t>
  </si>
  <si>
    <t>1.2408e-20</t>
  </si>
  <si>
    <t>0.0052707</t>
  </si>
  <si>
    <t>6.237e-06</t>
  </si>
  <si>
    <t>0.52862</t>
  </si>
  <si>
    <t>2.5893e-20</t>
  </si>
  <si>
    <t>1.3473e-05</t>
  </si>
  <si>
    <t>0.27434</t>
  </si>
  <si>
    <t>4.054e-06</t>
  </si>
  <si>
    <t>7.433e-15</t>
  </si>
  <si>
    <t>0.5518</t>
  </si>
  <si>
    <t>0.2114</t>
  </si>
  <si>
    <t>2.0452e-14</t>
  </si>
  <si>
    <t>0.0124</t>
  </si>
  <si>
    <r>
      <rPr>
        <b/>
        <i/>
        <sz val="12"/>
        <color theme="1"/>
        <rFont val="Aptos Narrow"/>
        <scheme val="minor"/>
      </rPr>
      <t>p</t>
    </r>
    <r>
      <rPr>
        <b/>
        <sz val="12"/>
        <color theme="1"/>
        <rFont val="Aptos Narrow"/>
        <scheme val="minor"/>
      </rPr>
      <t>-value (Pearson correlation; two-sided test)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</si>
</sst>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00"/>
    <numFmt numFmtId="165" formatCode="0.0"/>
    <numFmt numFmtId="166" formatCode="0.0000"/>
  </numFmts>
  <fonts count="10">
    <font>
      <sz val="12"/>
      <color theme="1"/>
      <name val="Aptos Narrow"/>
      <family val="2"/>
      <scheme val="minor"/>
    </font>
    <font>
      <b/>
      <sz val="12"/>
      <color theme="1"/>
      <name val="Aptos Narrow"/>
      <scheme val="minor"/>
    </font>
    <font>
      <sz val="12"/>
      <color rgb="FF000000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sz val="11"/>
      <color theme="1"/>
      <name val="Aptos Narrow"/>
      <scheme val="minor"/>
    </font>
    <font>
      <sz val="11"/>
      <color rgb="FF000000"/>
      <name val="Aptos Narrow"/>
      <family val="2"/>
      <scheme val="minor"/>
    </font>
    <font>
      <sz val="7"/>
      <color rgb="FF211E1E"/>
      <name val="CourierNewPSMT"/>
    </font>
    <font>
      <i/>
      <sz val="12"/>
      <color theme="1"/>
      <name val="Aptos Narrow"/>
      <scheme val="minor"/>
    </font>
    <font>
      <sz val="10"/>
      <color theme="1"/>
      <name val="Helvetica"/>
      <family val="2"/>
    </font>
    <font>
      <b/>
      <i/>
      <sz val="12"/>
      <color theme="1"/>
      <name val="Aptos Narrow"/>
      <scheme val="minor"/>
    </font>
  </fonts>
  <fills count="2">
    <fill>
      <patternFill patternType="none"/>
    </fill>
    <fill>
      <patternFill patternType="gray125"/>
    </fill>
  </fills>
  <borders count="8">
    <border>
      <left/>
      <right/>
      <top/>
      <bottom/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theme="0"/>
      </left>
      <right/>
      <top/>
      <bottom/>
      <diagonal/>
    </border>
    <border>
      <left/>
      <right/>
      <top style="thin">
        <color theme="1"/>
      </top>
      <bottom/>
      <diagonal/>
    </border>
    <border>
      <left/>
      <right/>
      <top/>
      <bottom style="thin">
        <color theme="1"/>
      </bottom>
      <diagonal/>
    </border>
    <border>
      <left/>
      <right/>
      <top/>
      <bottom style="medium">
        <color theme="1"/>
      </bottom>
      <diagonal/>
    </border>
  </borders>
  <cellStyleXfs count="1">
    <xf numFmtId="0" fontId="0" fillId="0" borderId="0"/>
  </cellStyleXfs>
  <cellXfs count="44">
    <xf numFmtId="0" fontId="0" fillId="0" borderId="0" xfId="0"/>
    <xf numFmtId="0" fontId="0" fillId="0" borderId="0" xfId="0" applyAlignment="1">
      <alignment horizontal="center" vertical="center"/>
    </xf>
    <xf numFmtId="164" fontId="0" fillId="0" borderId="0" xfId="0" applyNumberFormat="1" applyAlignment="1">
      <alignment horizontal="center"/>
    </xf>
    <xf numFmtId="164" fontId="0" fillId="0" borderId="0" xfId="0" applyNumberFormat="1" applyAlignment="1">
      <alignment horizontal="center" vertical="center"/>
    </xf>
    <xf numFmtId="2" fontId="0" fillId="0" borderId="0" xfId="0" applyNumberFormat="1" applyAlignment="1">
      <alignment horizontal="center" vertical="center"/>
    </xf>
    <xf numFmtId="165" fontId="0" fillId="0" borderId="0" xfId="0" applyNumberFormat="1" applyAlignment="1">
      <alignment horizontal="center" vertical="center"/>
    </xf>
    <xf numFmtId="0" fontId="0" fillId="0" borderId="2" xfId="0" applyBorder="1" applyAlignment="1">
      <alignment horizontal="center" vertical="center"/>
    </xf>
    <xf numFmtId="164" fontId="0" fillId="0" borderId="2" xfId="0" applyNumberForma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2" fontId="0" fillId="0" borderId="2" xfId="0" applyNumberFormat="1" applyBorder="1" applyAlignment="1">
      <alignment horizontal="center" vertical="center"/>
    </xf>
    <xf numFmtId="0" fontId="0" fillId="0" borderId="0" xfId="0" applyAlignment="1">
      <alignment horizontal="center"/>
    </xf>
    <xf numFmtId="0" fontId="2" fillId="0" borderId="0" xfId="0" applyFont="1" applyAlignment="1">
      <alignment horizontal="center" vertical="center"/>
    </xf>
    <xf numFmtId="164" fontId="2" fillId="0" borderId="0" xfId="0" applyNumberFormat="1" applyFont="1" applyAlignment="1">
      <alignment horizontal="center" vertical="center"/>
    </xf>
    <xf numFmtId="164" fontId="2" fillId="0" borderId="2" xfId="0" applyNumberFormat="1" applyFont="1" applyBorder="1" applyAlignment="1">
      <alignment horizontal="center" vertical="center"/>
    </xf>
    <xf numFmtId="0" fontId="0" fillId="0" borderId="2" xfId="0" applyBorder="1"/>
    <xf numFmtId="0" fontId="0" fillId="0" borderId="3" xfId="0" applyBorder="1"/>
    <xf numFmtId="165" fontId="0" fillId="0" borderId="2" xfId="0" applyNumberFormat="1" applyBorder="1" applyAlignment="1">
      <alignment horizontal="center" vertical="center"/>
    </xf>
    <xf numFmtId="0" fontId="0" fillId="0" borderId="4" xfId="0" applyBorder="1"/>
    <xf numFmtId="164" fontId="0" fillId="0" borderId="6" xfId="0" applyNumberFormat="1" applyBorder="1" applyAlignment="1">
      <alignment horizontal="center" vertical="center"/>
    </xf>
    <xf numFmtId="0" fontId="0" fillId="0" borderId="6" xfId="0" applyBorder="1"/>
    <xf numFmtId="2" fontId="0" fillId="0" borderId="6" xfId="0" applyNumberFormat="1" applyBorder="1" applyAlignment="1">
      <alignment horizontal="center" vertical="center"/>
    </xf>
    <xf numFmtId="164" fontId="0" fillId="0" borderId="7" xfId="0" applyNumberFormat="1" applyBorder="1"/>
    <xf numFmtId="164" fontId="0" fillId="0" borderId="7" xfId="0" applyNumberFormat="1" applyBorder="1" applyAlignment="1">
      <alignment horizontal="center" vertical="center"/>
    </xf>
    <xf numFmtId="0" fontId="0" fillId="0" borderId="7" xfId="0" applyBorder="1"/>
    <xf numFmtId="0" fontId="3" fillId="0" borderId="0" xfId="0" applyFont="1" applyAlignment="1">
      <alignment horizontal="center" vertical="center"/>
    </xf>
    <xf numFmtId="164" fontId="0" fillId="0" borderId="0" xfId="0" quotePrefix="1" applyNumberFormat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0" fillId="0" borderId="6" xfId="0" applyBorder="1" applyAlignment="1">
      <alignment horizontal="center" vertical="center"/>
    </xf>
    <xf numFmtId="165" fontId="0" fillId="0" borderId="6" xfId="0" applyNumberFormat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164" fontId="0" fillId="0" borderId="6" xfId="0" applyNumberFormat="1" applyBorder="1" applyAlignment="1">
      <alignment horizontal="center"/>
    </xf>
    <xf numFmtId="0" fontId="5" fillId="0" borderId="7" xfId="0" applyFont="1" applyBorder="1" applyAlignment="1">
      <alignment horizontal="center" vertical="center"/>
    </xf>
    <xf numFmtId="0" fontId="3" fillId="0" borderId="0" xfId="0" applyFont="1"/>
    <xf numFmtId="166" fontId="0" fillId="0" borderId="0" xfId="0" applyNumberFormat="1" applyAlignment="1">
      <alignment horizontal="center" vertical="center"/>
    </xf>
    <xf numFmtId="166" fontId="0" fillId="0" borderId="6" xfId="0" applyNumberFormat="1" applyBorder="1" applyAlignment="1">
      <alignment horizontal="center" vertical="center"/>
    </xf>
    <xf numFmtId="0" fontId="6" fillId="0" borderId="0" xfId="0" applyFont="1"/>
    <xf numFmtId="0" fontId="1" fillId="0" borderId="0" xfId="0" applyFont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164" fontId="0" fillId="0" borderId="7" xfId="0" applyNumberFormat="1" applyBorder="1" applyAlignment="1">
      <alignment horizontal="center"/>
    </xf>
    <xf numFmtId="0" fontId="7" fillId="0" borderId="0" xfId="0" applyFont="1"/>
    <xf numFmtId="0" fontId="8" fillId="0" borderId="0" xfId="0" applyFont="1"/>
    <xf numFmtId="0" fontId="1" fillId="0" borderId="0" xfId="0" applyFont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emf"/><Relationship Id="rId7" Type="http://schemas.openxmlformats.org/officeDocument/2006/relationships/image" Target="../media/image8.emf"/><Relationship Id="rId2" Type="http://schemas.openxmlformats.org/officeDocument/2006/relationships/image" Target="../media/image3.emf"/><Relationship Id="rId1" Type="http://schemas.openxmlformats.org/officeDocument/2006/relationships/image" Target="../media/image2.emf"/><Relationship Id="rId6" Type="http://schemas.openxmlformats.org/officeDocument/2006/relationships/image" Target="../media/image7.emf"/><Relationship Id="rId5" Type="http://schemas.openxmlformats.org/officeDocument/2006/relationships/image" Target="../media/image6.emf"/><Relationship Id="rId4" Type="http://schemas.openxmlformats.org/officeDocument/2006/relationships/image" Target="../media/image5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emf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emf"/><Relationship Id="rId2" Type="http://schemas.openxmlformats.org/officeDocument/2006/relationships/image" Target="../media/image11.emf"/><Relationship Id="rId1" Type="http://schemas.openxmlformats.org/officeDocument/2006/relationships/image" Target="../media/image10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831272</xdr:colOff>
      <xdr:row>26</xdr:row>
      <xdr:rowOff>0</xdr:rowOff>
    </xdr:from>
    <xdr:to>
      <xdr:col>19</xdr:col>
      <xdr:colOff>316345</xdr:colOff>
      <xdr:row>134</xdr:row>
      <xdr:rowOff>47336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1CAFBED-23CA-4E2E-1F0C-2528621F3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1272" y="5414818"/>
          <a:ext cx="16306800" cy="22491700"/>
        </a:xfrm>
        <a:prstGeom prst="rect">
          <a:avLst/>
        </a:prstGeom>
        <a:solidFill>
          <a:schemeClr val="bg1"/>
        </a:solidFill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4233</xdr:colOff>
      <xdr:row>26</xdr:row>
      <xdr:rowOff>76199</xdr:rowOff>
    </xdr:from>
    <xdr:to>
      <xdr:col>9</xdr:col>
      <xdr:colOff>245533</xdr:colOff>
      <xdr:row>129</xdr:row>
      <xdr:rowOff>114299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ED6F04E-3559-CEED-47B9-C21D2C719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2433" y="5384799"/>
          <a:ext cx="11163300" cy="20967700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13</xdr:col>
      <xdr:colOff>238171</xdr:colOff>
      <xdr:row>26</xdr:row>
      <xdr:rowOff>56041</xdr:rowOff>
    </xdr:from>
    <xdr:to>
      <xdr:col>21</xdr:col>
      <xdr:colOff>0</xdr:colOff>
      <xdr:row>109</xdr:row>
      <xdr:rowOff>178808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9F1D141-B829-FEBD-320A-8C0B1A2097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5888"/>
        <a:stretch>
          <a:fillRect/>
        </a:stretch>
      </xdr:blipFill>
      <xdr:spPr>
        <a:xfrm>
          <a:off x="15351171" y="5364641"/>
          <a:ext cx="10506029" cy="16988367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35</xdr:col>
      <xdr:colOff>801826</xdr:colOff>
      <xdr:row>25</xdr:row>
      <xdr:rowOff>144915</xdr:rowOff>
    </xdr:from>
    <xdr:to>
      <xdr:col>45</xdr:col>
      <xdr:colOff>254000</xdr:colOff>
      <xdr:row>113</xdr:row>
      <xdr:rowOff>5215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80936E39-EB42-A1BE-D2ED-673007E850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r="9799"/>
        <a:stretch>
          <a:fillRect/>
        </a:stretch>
      </xdr:blipFill>
      <xdr:spPr>
        <a:xfrm>
          <a:off x="42254626" y="5250315"/>
          <a:ext cx="10069374" cy="17741900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46</xdr:col>
      <xdr:colOff>450610</xdr:colOff>
      <xdr:row>25</xdr:row>
      <xdr:rowOff>115492</xdr:rowOff>
    </xdr:from>
    <xdr:to>
      <xdr:col>54</xdr:col>
      <xdr:colOff>660400</xdr:colOff>
      <xdr:row>167</xdr:row>
      <xdr:rowOff>140892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1A19F2A0-6EA3-A06E-CF81-83DC8BB76F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r="7995"/>
        <a:stretch>
          <a:fillRect/>
        </a:stretch>
      </xdr:blipFill>
      <xdr:spPr>
        <a:xfrm>
          <a:off x="53358810" y="5220892"/>
          <a:ext cx="9277590" cy="28879800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55</xdr:col>
      <xdr:colOff>729914</xdr:colOff>
      <xdr:row>25</xdr:row>
      <xdr:rowOff>143043</xdr:rowOff>
    </xdr:from>
    <xdr:to>
      <xdr:col>66</xdr:col>
      <xdr:colOff>387014</xdr:colOff>
      <xdr:row>230</xdr:row>
      <xdr:rowOff>117643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617ED310-0E11-03D2-DCDD-E6487543C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3544114" y="5248443"/>
          <a:ext cx="11163300" cy="41630600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24</xdr:col>
      <xdr:colOff>584200</xdr:colOff>
      <xdr:row>25</xdr:row>
      <xdr:rowOff>201705</xdr:rowOff>
    </xdr:from>
    <xdr:to>
      <xdr:col>33</xdr:col>
      <xdr:colOff>495300</xdr:colOff>
      <xdr:row>169</xdr:row>
      <xdr:rowOff>176305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AB3AD455-E28C-A274-004B-F97358377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9108400" y="5307105"/>
          <a:ext cx="11163300" cy="29235400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67</xdr:col>
      <xdr:colOff>50800</xdr:colOff>
      <xdr:row>26</xdr:row>
      <xdr:rowOff>97504</xdr:rowOff>
    </xdr:from>
    <xdr:to>
      <xdr:col>77</xdr:col>
      <xdr:colOff>644422</xdr:colOff>
      <xdr:row>188</xdr:row>
      <xdr:rowOff>86033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14A62BD-574C-E8ED-163F-303A00D6F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5209400" y="5406104"/>
          <a:ext cx="11312422" cy="32906929"/>
        </a:xfrm>
        <a:prstGeom prst="rect">
          <a:avLst/>
        </a:prstGeom>
        <a:solidFill>
          <a:schemeClr val="bg1"/>
        </a:solidFill>
        <a:ln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338667</xdr:colOff>
      <xdr:row>27</xdr:row>
      <xdr:rowOff>33866</xdr:rowOff>
    </xdr:from>
    <xdr:to>
      <xdr:col>17</xdr:col>
      <xdr:colOff>1600200</xdr:colOff>
      <xdr:row>152</xdr:row>
      <xdr:rowOff>186266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BE56388-844D-1DE9-028D-3DC0E4B5B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07200" y="5537199"/>
          <a:ext cx="12725400" cy="25552400"/>
        </a:xfrm>
        <a:prstGeom prst="rect">
          <a:avLst/>
        </a:prstGeom>
        <a:solidFill>
          <a:schemeClr val="bg1"/>
        </a:solidFill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169846</xdr:colOff>
      <xdr:row>4</xdr:row>
      <xdr:rowOff>18214</xdr:rowOff>
    </xdr:from>
    <xdr:to>
      <xdr:col>16</xdr:col>
      <xdr:colOff>157146</xdr:colOff>
      <xdr:row>47</xdr:row>
      <xdr:rowOff>157914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7E87703-F73C-E8D8-87E7-D73D88C35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99579" y="831014"/>
          <a:ext cx="12433300" cy="8877300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17</xdr:col>
      <xdr:colOff>423059</xdr:colOff>
      <xdr:row>3</xdr:row>
      <xdr:rowOff>120717</xdr:rowOff>
    </xdr:from>
    <xdr:to>
      <xdr:col>32</xdr:col>
      <xdr:colOff>410359</xdr:colOff>
      <xdr:row>47</xdr:row>
      <xdr:rowOff>57217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14FCB021-0938-A3ED-6AA4-01800C8D2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72459" y="730317"/>
          <a:ext cx="12560300" cy="8877300"/>
        </a:xfrm>
        <a:prstGeom prst="rect">
          <a:avLst/>
        </a:prstGeom>
        <a:solidFill>
          <a:schemeClr val="bg1"/>
        </a:solidFill>
      </xdr:spPr>
    </xdr:pic>
    <xdr:clientData/>
  </xdr:twoCellAnchor>
  <xdr:twoCellAnchor editAs="oneCell">
    <xdr:from>
      <xdr:col>1</xdr:col>
      <xdr:colOff>123776</xdr:colOff>
      <xdr:row>69</xdr:row>
      <xdr:rowOff>181998</xdr:rowOff>
    </xdr:from>
    <xdr:to>
      <xdr:col>16</xdr:col>
      <xdr:colOff>102979</xdr:colOff>
      <xdr:row>115</xdr:row>
      <xdr:rowOff>14603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6B0493C-736E-D102-D7EE-108BEDA65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4391" y="13663536"/>
          <a:ext cx="12288434" cy="8820298"/>
        </a:xfrm>
        <a:prstGeom prst="rect">
          <a:avLst/>
        </a:prstGeom>
        <a:solidFill>
          <a:schemeClr val="bg1"/>
        </a:solidFill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6892D4-7235-4245-ACC4-5BFB4C7C4362}">
  <dimension ref="B2:W63"/>
  <sheetViews>
    <sheetView zoomScale="115" zoomScaleNormal="125" workbookViewId="0">
      <selection activeCell="B2" sqref="B2:I3"/>
    </sheetView>
  </sheetViews>
  <sheetFormatPr baseColWidth="10" defaultRowHeight="16"/>
  <cols>
    <col min="2" max="2" width="18.6640625" customWidth="1"/>
    <col min="3" max="3" width="3.1640625" customWidth="1"/>
    <col min="4" max="4" width="15.33203125" customWidth="1"/>
    <col min="5" max="5" width="16.83203125" customWidth="1"/>
    <col min="6" max="6" width="16.1640625" customWidth="1"/>
    <col min="7" max="7" width="3.6640625" customWidth="1"/>
    <col min="11" max="11" width="16" customWidth="1"/>
    <col min="12" max="12" width="3.33203125" customWidth="1"/>
    <col min="13" max="13" width="17" customWidth="1"/>
    <col min="14" max="14" width="15.1640625" customWidth="1"/>
    <col min="15" max="15" width="15.5" customWidth="1"/>
    <col min="16" max="16" width="3.6640625" customWidth="1"/>
    <col min="25" max="25" width="134.83203125" bestFit="1" customWidth="1"/>
    <col min="26" max="26" width="23" bestFit="1" customWidth="1"/>
    <col min="27" max="27" width="9.83203125" bestFit="1" customWidth="1"/>
    <col min="28" max="28" width="43.1640625" bestFit="1" customWidth="1"/>
    <col min="29" max="29" width="52" bestFit="1" customWidth="1"/>
    <col min="30" max="30" width="22.1640625" bestFit="1" customWidth="1"/>
    <col min="31" max="31" width="6.6640625" bestFit="1" customWidth="1"/>
    <col min="32" max="32" width="23" bestFit="1" customWidth="1"/>
    <col min="33" max="33" width="9.83203125" bestFit="1" customWidth="1"/>
    <col min="34" max="34" width="8.5" bestFit="1" customWidth="1"/>
    <col min="35" max="35" width="7.83203125" bestFit="1" customWidth="1"/>
    <col min="36" max="36" width="6.83203125" bestFit="1" customWidth="1"/>
  </cols>
  <sheetData>
    <row r="2" spans="2:18">
      <c r="B2" s="37" t="s">
        <v>3</v>
      </c>
      <c r="C2" s="37"/>
      <c r="D2" s="37"/>
      <c r="E2" s="37"/>
      <c r="F2" s="37"/>
      <c r="G2" s="37"/>
      <c r="H2" s="37"/>
      <c r="I2" s="37"/>
      <c r="K2" s="39" t="s">
        <v>4</v>
      </c>
      <c r="L2" s="39"/>
      <c r="M2" s="39"/>
      <c r="N2" s="39"/>
      <c r="O2" s="39"/>
      <c r="P2" s="39"/>
      <c r="Q2" s="39"/>
      <c r="R2" s="39"/>
    </row>
    <row r="3" spans="2:18">
      <c r="B3" s="38"/>
      <c r="C3" s="38"/>
      <c r="D3" s="38"/>
      <c r="E3" s="38"/>
      <c r="F3" s="38"/>
      <c r="G3" s="38"/>
      <c r="H3" s="38"/>
      <c r="I3" s="38"/>
      <c r="K3" s="38"/>
      <c r="L3" s="38"/>
      <c r="M3" s="38"/>
      <c r="N3" s="38"/>
      <c r="O3" s="38"/>
      <c r="P3" s="38"/>
      <c r="Q3" s="38"/>
      <c r="R3" s="38"/>
    </row>
    <row r="4" spans="2:18" ht="17" thickBot="1">
      <c r="B4" s="29"/>
      <c r="C4" s="29"/>
      <c r="D4" s="29" t="s">
        <v>17</v>
      </c>
      <c r="E4" s="29" t="s">
        <v>18</v>
      </c>
      <c r="F4" s="29" t="s">
        <v>19</v>
      </c>
      <c r="G4" s="29"/>
      <c r="H4" s="29"/>
      <c r="I4" s="29"/>
      <c r="K4" s="8"/>
      <c r="L4" s="8"/>
      <c r="M4" s="8" t="s">
        <v>20</v>
      </c>
      <c r="N4" s="8" t="s">
        <v>18</v>
      </c>
      <c r="O4" s="8" t="s">
        <v>19</v>
      </c>
      <c r="P4" s="8"/>
      <c r="Q4" s="8"/>
      <c r="R4" s="8"/>
    </row>
    <row r="5" spans="2:18">
      <c r="B5" s="1" t="s">
        <v>6</v>
      </c>
      <c r="C5" s="1"/>
      <c r="D5" s="1" t="s">
        <v>0</v>
      </c>
      <c r="E5" s="1" t="s">
        <v>0</v>
      </c>
      <c r="F5" s="1" t="s">
        <v>0</v>
      </c>
      <c r="G5" s="1"/>
      <c r="H5" s="1" t="s">
        <v>1</v>
      </c>
      <c r="I5" s="1" t="s">
        <v>2</v>
      </c>
      <c r="K5" s="1" t="s">
        <v>5</v>
      </c>
      <c r="L5" s="1"/>
      <c r="M5" s="1" t="s">
        <v>0</v>
      </c>
      <c r="N5" s="1" t="s">
        <v>0</v>
      </c>
      <c r="O5" s="1" t="s">
        <v>0</v>
      </c>
      <c r="P5" s="1"/>
      <c r="Q5" s="1" t="s">
        <v>1</v>
      </c>
      <c r="R5" s="1" t="s">
        <v>2</v>
      </c>
    </row>
    <row r="6" spans="2:18">
      <c r="B6" s="1">
        <v>0.8</v>
      </c>
      <c r="C6" s="1"/>
      <c r="D6" s="2">
        <v>0.91714446535395067</v>
      </c>
      <c r="E6" s="2">
        <v>0.92929015776184487</v>
      </c>
      <c r="F6" s="2">
        <v>0.92129633614469508</v>
      </c>
      <c r="G6" s="1"/>
      <c r="H6" s="3">
        <f>AVERAGE(D6:F6)</f>
        <v>0.92257698642016361</v>
      </c>
      <c r="I6" s="3">
        <f t="shared" ref="I6:I22" si="0">_xlfn.STDEV.S(D6:F6)</f>
        <v>6.1732900355351691E-3</v>
      </c>
      <c r="K6" s="1">
        <v>0.8</v>
      </c>
      <c r="L6" s="1"/>
      <c r="M6" s="3">
        <v>0.56731716982157054</v>
      </c>
      <c r="N6" s="3">
        <v>0.65139647783397014</v>
      </c>
      <c r="O6" s="3">
        <v>0.63989775015516304</v>
      </c>
      <c r="P6" s="1"/>
      <c r="Q6" s="4">
        <f>AVERAGE(M6:O6)</f>
        <v>0.61953713260356791</v>
      </c>
      <c r="R6" s="4">
        <f>_xlfn.STDEV.S(M6:O6)</f>
        <v>4.5587811630662133E-2</v>
      </c>
    </row>
    <row r="7" spans="2:18">
      <c r="B7" s="1">
        <v>0.6</v>
      </c>
      <c r="C7" s="1"/>
      <c r="D7" s="2">
        <v>0.91182923805302418</v>
      </c>
      <c r="E7" s="2">
        <v>0.91780323919350781</v>
      </c>
      <c r="F7" s="2">
        <v>0.92790657259371279</v>
      </c>
      <c r="G7" s="1"/>
      <c r="H7" s="3">
        <f t="shared" ref="H7:H22" si="1">AVERAGE(D7:F7)</f>
        <v>0.91917968328008159</v>
      </c>
      <c r="I7" s="3">
        <f t="shared" si="0"/>
        <v>8.1265687855270538E-3</v>
      </c>
      <c r="K7" s="1">
        <v>0.6</v>
      </c>
      <c r="L7" s="1"/>
      <c r="M7" s="3">
        <v>0.58088108430434016</v>
      </c>
      <c r="N7" s="3">
        <v>0.66428273748808753</v>
      </c>
      <c r="O7" s="3">
        <v>0.66239999122817261</v>
      </c>
      <c r="P7" s="1"/>
      <c r="Q7" s="4">
        <f>AVERAGE(M7:O7)</f>
        <v>0.63585460434020014</v>
      </c>
      <c r="R7" s="4">
        <f>_xlfn.STDEV.S(M7:O7)</f>
        <v>4.761777097071667E-2</v>
      </c>
    </row>
    <row r="8" spans="2:18">
      <c r="B8" s="1">
        <v>0.4</v>
      </c>
      <c r="C8" s="1"/>
      <c r="D8" s="2">
        <v>0.90503406663474006</v>
      </c>
      <c r="E8" s="2">
        <v>0.91640985351649296</v>
      </c>
      <c r="F8" s="2">
        <v>0.92000635332066183</v>
      </c>
      <c r="G8" s="1"/>
      <c r="H8" s="3">
        <f t="shared" si="1"/>
        <v>0.91381675782396499</v>
      </c>
      <c r="I8" s="3">
        <f t="shared" si="0"/>
        <v>7.8157182078368841E-3</v>
      </c>
      <c r="K8" s="1">
        <v>0.4</v>
      </c>
      <c r="L8" s="1"/>
      <c r="M8" s="3">
        <v>0.66442484128181023</v>
      </c>
      <c r="N8" s="3">
        <v>0.61849893269030864</v>
      </c>
      <c r="O8" s="3">
        <v>0.68478150394724779</v>
      </c>
      <c r="P8" s="1"/>
      <c r="Q8" s="4">
        <f t="shared" ref="Q8:Q22" si="2">AVERAGE(M8:O8)</f>
        <v>0.65590175930645556</v>
      </c>
      <c r="R8" s="4">
        <f t="shared" ref="R8:R22" si="3">_xlfn.STDEV.S(M8:O8)</f>
        <v>3.3953306287853112E-2</v>
      </c>
    </row>
    <row r="9" spans="2:18">
      <c r="B9" s="1">
        <v>0.2</v>
      </c>
      <c r="C9" s="1"/>
      <c r="D9" s="2">
        <v>0.86875950875559982</v>
      </c>
      <c r="E9" s="2">
        <v>0.90050495687636933</v>
      </c>
      <c r="F9" s="2">
        <v>0.86034027935243662</v>
      </c>
      <c r="G9" s="1"/>
      <c r="H9" s="4">
        <f t="shared" si="1"/>
        <v>0.87653491499480196</v>
      </c>
      <c r="I9" s="4">
        <f t="shared" si="0"/>
        <v>2.1181195357883927E-2</v>
      </c>
      <c r="K9" s="1">
        <v>0.2</v>
      </c>
      <c r="L9" s="1"/>
      <c r="M9" s="3">
        <v>0.58091549118072594</v>
      </c>
      <c r="N9" s="3">
        <v>0.70731621709979076</v>
      </c>
      <c r="O9" s="3">
        <v>0.69186570754108234</v>
      </c>
      <c r="P9" s="1"/>
      <c r="Q9" s="4">
        <f t="shared" si="2"/>
        <v>0.66003247194053294</v>
      </c>
      <c r="R9" s="4">
        <f t="shared" si="3"/>
        <v>6.8951447010318051E-2</v>
      </c>
    </row>
    <row r="10" spans="2:18">
      <c r="B10" s="1">
        <v>0.1</v>
      </c>
      <c r="C10" s="1"/>
      <c r="D10" s="2">
        <v>0.8421395929852119</v>
      </c>
      <c r="E10" s="2">
        <v>0.86335651275068082</v>
      </c>
      <c r="F10" s="2">
        <v>0.7828269116050105</v>
      </c>
      <c r="G10" s="1"/>
      <c r="H10" s="4">
        <f t="shared" si="1"/>
        <v>0.82944100578030111</v>
      </c>
      <c r="I10" s="4">
        <f t="shared" si="0"/>
        <v>4.1739606525705658E-2</v>
      </c>
      <c r="K10" s="1">
        <v>0.1</v>
      </c>
      <c r="L10" s="1"/>
      <c r="M10" s="3">
        <v>0.57696205814655488</v>
      </c>
      <c r="N10" s="3">
        <v>0.71107780591103487</v>
      </c>
      <c r="O10" s="3">
        <v>0.72376991096608112</v>
      </c>
      <c r="P10" s="1"/>
      <c r="Q10" s="4">
        <f t="shared" si="2"/>
        <v>0.6706032583412237</v>
      </c>
      <c r="R10" s="4">
        <f t="shared" si="3"/>
        <v>8.1343580958214562E-2</v>
      </c>
    </row>
    <row r="11" spans="2:18">
      <c r="B11" s="1">
        <v>0.08</v>
      </c>
      <c r="C11" s="1"/>
      <c r="D11" s="2">
        <v>0.53295847831315568</v>
      </c>
      <c r="E11" s="2">
        <v>0.55767061509295646</v>
      </c>
      <c r="F11" s="2">
        <v>0.59431267014737299</v>
      </c>
      <c r="G11" s="1"/>
      <c r="H11" s="4">
        <f t="shared" si="1"/>
        <v>0.56164725451782838</v>
      </c>
      <c r="I11" s="4">
        <f t="shared" si="0"/>
        <v>3.0869798505077234E-2</v>
      </c>
      <c r="K11" s="1">
        <v>0.08</v>
      </c>
      <c r="L11" s="1"/>
      <c r="M11" s="3">
        <v>0.49296712730291664</v>
      </c>
      <c r="N11" s="3">
        <v>0.59803512235900425</v>
      </c>
      <c r="O11" s="3">
        <v>0.60100569383074698</v>
      </c>
      <c r="P11" s="1"/>
      <c r="Q11" s="4">
        <f t="shared" si="2"/>
        <v>0.56400264783088927</v>
      </c>
      <c r="R11" s="4">
        <f t="shared" si="3"/>
        <v>6.1536492882087457E-2</v>
      </c>
    </row>
    <row r="12" spans="2:18">
      <c r="B12" s="1">
        <v>0.06</v>
      </c>
      <c r="C12" s="1"/>
      <c r="D12" s="2">
        <v>0.44886257904973537</v>
      </c>
      <c r="E12" s="2">
        <v>0.42743118742762587</v>
      </c>
      <c r="F12" s="2">
        <v>0.52261585571974434</v>
      </c>
      <c r="G12" s="1"/>
      <c r="H12" s="4">
        <f t="shared" si="1"/>
        <v>0.46630320739903519</v>
      </c>
      <c r="I12" s="4">
        <f t="shared" si="0"/>
        <v>4.9931572250270236E-2</v>
      </c>
      <c r="K12" s="1">
        <v>0.06</v>
      </c>
      <c r="L12" s="1"/>
      <c r="M12" s="3">
        <v>0.42933576481813396</v>
      </c>
      <c r="N12" s="3">
        <v>0.50063304381050389</v>
      </c>
      <c r="O12" s="3">
        <v>0.48783664927673343</v>
      </c>
      <c r="P12" s="1"/>
      <c r="Q12" s="4">
        <f t="shared" si="2"/>
        <v>0.47260181930179046</v>
      </c>
      <c r="R12" s="4">
        <f t="shared" si="3"/>
        <v>3.8011847247970264E-2</v>
      </c>
    </row>
    <row r="13" spans="2:18">
      <c r="B13" s="1">
        <v>0.04</v>
      </c>
      <c r="C13" s="1"/>
      <c r="D13" s="2">
        <v>0.30646276380544241</v>
      </c>
      <c r="E13" s="2">
        <v>0.28139519951799502</v>
      </c>
      <c r="F13" s="2">
        <v>0.35624002346008626</v>
      </c>
      <c r="G13" s="1"/>
      <c r="H13" s="4">
        <f t="shared" si="1"/>
        <v>0.31469932892784125</v>
      </c>
      <c r="I13" s="4">
        <f t="shared" si="0"/>
        <v>3.8096163474716144E-2</v>
      </c>
      <c r="K13" s="1">
        <v>0.04</v>
      </c>
      <c r="L13" s="1"/>
      <c r="M13" s="3">
        <v>0.26584422154976667</v>
      </c>
      <c r="N13" s="3">
        <v>0.48163841340453883</v>
      </c>
      <c r="O13" s="3">
        <v>0.33686968728853339</v>
      </c>
      <c r="P13" s="1"/>
      <c r="Q13" s="5">
        <f t="shared" si="2"/>
        <v>0.36145077408094634</v>
      </c>
      <c r="R13" s="5">
        <f t="shared" si="3"/>
        <v>0.10997706888477071</v>
      </c>
    </row>
    <row r="14" spans="2:18">
      <c r="B14" s="1">
        <v>0.02</v>
      </c>
      <c r="C14" s="1"/>
      <c r="D14" s="2">
        <v>0.13907895941589621</v>
      </c>
      <c r="E14" s="2">
        <v>0.1909762019140423</v>
      </c>
      <c r="F14" s="2">
        <v>0.2173361300027282</v>
      </c>
      <c r="G14" s="1"/>
      <c r="H14" s="4">
        <f t="shared" si="1"/>
        <v>0.18246376377755558</v>
      </c>
      <c r="I14" s="4">
        <f t="shared" si="0"/>
        <v>3.9816986191005932E-2</v>
      </c>
      <c r="K14" s="1">
        <v>0.02</v>
      </c>
      <c r="L14" s="1"/>
      <c r="M14" s="3">
        <v>0.15948672811240389</v>
      </c>
      <c r="N14" s="3">
        <v>0.15651593798879496</v>
      </c>
      <c r="O14" s="3">
        <v>0.16249213499748069</v>
      </c>
      <c r="P14" s="1"/>
      <c r="Q14" s="3">
        <f t="shared" si="2"/>
        <v>0.15949826703289319</v>
      </c>
      <c r="R14" s="3">
        <f t="shared" si="3"/>
        <v>2.9881152139217501E-3</v>
      </c>
    </row>
    <row r="15" spans="2:18">
      <c r="B15" s="1">
        <v>0.01</v>
      </c>
      <c r="C15" s="1"/>
      <c r="D15" s="2">
        <v>0.10488729978220587</v>
      </c>
      <c r="E15" s="2">
        <v>0.11119191760973164</v>
      </c>
      <c r="F15" s="2">
        <v>0.12754932529567742</v>
      </c>
      <c r="G15" s="1"/>
      <c r="H15" s="4">
        <f t="shared" si="1"/>
        <v>0.11454284756253831</v>
      </c>
      <c r="I15" s="4">
        <f t="shared" si="0"/>
        <v>1.1696725984427074E-2</v>
      </c>
      <c r="K15" s="1">
        <v>0.01</v>
      </c>
      <c r="L15" s="1"/>
      <c r="M15" s="3">
        <v>9.7197528005198333E-2</v>
      </c>
      <c r="N15" s="3">
        <v>0.1223504664611428</v>
      </c>
      <c r="O15" s="3">
        <v>0.10274746064311671</v>
      </c>
      <c r="P15" s="1"/>
      <c r="Q15" s="4">
        <f t="shared" si="2"/>
        <v>0.10743181836981928</v>
      </c>
      <c r="R15" s="4">
        <f t="shared" si="3"/>
        <v>1.3214574670640028E-2</v>
      </c>
    </row>
    <row r="16" spans="2:18">
      <c r="B16" s="1">
        <v>8.0000000000000002E-3</v>
      </c>
      <c r="C16" s="1"/>
      <c r="D16" s="2">
        <v>5.0323663583670138E-2</v>
      </c>
      <c r="E16" s="2">
        <v>0.2279293075939029</v>
      </c>
      <c r="F16" s="2">
        <v>5.4194376935776709E-2</v>
      </c>
      <c r="G16" s="1"/>
      <c r="H16" s="5">
        <f t="shared" si="1"/>
        <v>0.11081578270444992</v>
      </c>
      <c r="I16" s="5">
        <f t="shared" si="0"/>
        <v>0.10144175121461545</v>
      </c>
      <c r="K16" s="1">
        <v>8.0000000000000002E-3</v>
      </c>
      <c r="L16" s="1"/>
      <c r="M16" s="3">
        <v>4.9466546317336504E-2</v>
      </c>
      <c r="N16" s="3">
        <v>5.0812580688090345E-2</v>
      </c>
      <c r="O16" s="3">
        <v>4.8829895644177598E-2</v>
      </c>
      <c r="P16" s="1"/>
      <c r="Q16" s="3">
        <f t="shared" si="2"/>
        <v>4.9703007549868151E-2</v>
      </c>
      <c r="R16" s="3">
        <f t="shared" si="3"/>
        <v>1.012272409831766E-3</v>
      </c>
    </row>
    <row r="17" spans="2:18">
      <c r="B17" s="1">
        <v>6.0000000000000001E-3</v>
      </c>
      <c r="C17" s="1"/>
      <c r="D17" s="2">
        <v>3.7942076768119427E-2</v>
      </c>
      <c r="E17" s="2">
        <v>4.4597889833253225E-2</v>
      </c>
      <c r="F17" s="2">
        <v>6.4196685603295611E-2</v>
      </c>
      <c r="G17" s="1"/>
      <c r="H17" s="4">
        <f t="shared" si="1"/>
        <v>4.8912217401556081E-2</v>
      </c>
      <c r="I17" s="4">
        <f t="shared" si="0"/>
        <v>1.3648669827019495E-2</v>
      </c>
      <c r="K17" s="1">
        <v>6.0000000000000001E-3</v>
      </c>
      <c r="L17" s="1"/>
      <c r="M17" s="3">
        <v>3.0572415604361969E-2</v>
      </c>
      <c r="N17" s="3">
        <v>4.2566924055221333E-2</v>
      </c>
      <c r="O17" s="3">
        <v>4.3927078046821742E-2</v>
      </c>
      <c r="P17" s="1"/>
      <c r="Q17" s="4">
        <f t="shared" si="2"/>
        <v>3.9022139235468351E-2</v>
      </c>
      <c r="R17" s="4">
        <f t="shared" si="3"/>
        <v>7.3492092637082113E-3</v>
      </c>
    </row>
    <row r="18" spans="2:18">
      <c r="B18" s="1">
        <v>4.0000000000000001E-3</v>
      </c>
      <c r="C18" s="1"/>
      <c r="D18" s="2">
        <v>2.1644677142318901E-2</v>
      </c>
      <c r="E18" s="2">
        <v>3.242327229073267E-2</v>
      </c>
      <c r="F18" s="2">
        <v>3.8876956070246854E-2</v>
      </c>
      <c r="G18" s="1"/>
      <c r="H18" s="3">
        <f t="shared" si="1"/>
        <v>3.0981635167766142E-2</v>
      </c>
      <c r="I18" s="3">
        <f t="shared" si="0"/>
        <v>8.7061241352403024E-3</v>
      </c>
      <c r="K18" s="1">
        <v>4.0000000000000001E-3</v>
      </c>
      <c r="L18" s="1"/>
      <c r="M18" s="3">
        <v>9.1010894824809341E-2</v>
      </c>
      <c r="N18" s="3">
        <v>3.2531698737928424E-2</v>
      </c>
      <c r="O18" s="3">
        <v>3.0304286981048888E-2</v>
      </c>
      <c r="P18" s="1"/>
      <c r="Q18" s="4">
        <f t="shared" si="2"/>
        <v>5.1282293514595546E-2</v>
      </c>
      <c r="R18" s="4">
        <f t="shared" si="3"/>
        <v>3.4423998349016806E-2</v>
      </c>
    </row>
    <row r="19" spans="2:18">
      <c r="B19" s="1">
        <v>2E-3</v>
      </c>
      <c r="C19" s="1"/>
      <c r="D19" s="2">
        <v>1.1857336849162918E-2</v>
      </c>
      <c r="E19" s="2">
        <v>1.7466697175448097E-2</v>
      </c>
      <c r="F19" s="2">
        <v>1.945878458863461E-2</v>
      </c>
      <c r="G19" s="1"/>
      <c r="H19" s="3">
        <f t="shared" si="1"/>
        <v>1.6260939537748542E-2</v>
      </c>
      <c r="I19" s="3">
        <f t="shared" si="0"/>
        <v>3.9415594051888814E-3</v>
      </c>
      <c r="K19" s="1">
        <v>2E-3</v>
      </c>
      <c r="L19" s="1"/>
      <c r="M19" s="3">
        <v>2.3017309495035165E-2</v>
      </c>
      <c r="N19" s="3">
        <v>1.5490066590304014E-2</v>
      </c>
      <c r="O19" s="3">
        <v>2.2525280423436086E-2</v>
      </c>
      <c r="P19" s="1"/>
      <c r="Q19" s="3">
        <f t="shared" si="2"/>
        <v>2.0344218836258421E-2</v>
      </c>
      <c r="R19" s="3">
        <f t="shared" si="3"/>
        <v>4.2110115972296761E-3</v>
      </c>
    </row>
    <row r="20" spans="2:18">
      <c r="B20" s="1">
        <v>1E-3</v>
      </c>
      <c r="C20" s="1"/>
      <c r="D20" s="2">
        <v>4.7363123448174518E-3</v>
      </c>
      <c r="E20" s="2">
        <v>7.2550289043856239E-3</v>
      </c>
      <c r="F20" s="2">
        <v>8.3776646400682102E-3</v>
      </c>
      <c r="G20" s="1"/>
      <c r="H20" s="3">
        <f t="shared" si="1"/>
        <v>6.789668629757095E-3</v>
      </c>
      <c r="I20" s="3">
        <f t="shared" si="0"/>
        <v>1.864747107098908E-3</v>
      </c>
      <c r="K20" s="1">
        <v>1E-3</v>
      </c>
      <c r="L20" s="1"/>
      <c r="M20" s="3">
        <v>3.9084873471576929E-2</v>
      </c>
      <c r="N20" s="3">
        <v>8.2169077622380148E-3</v>
      </c>
      <c r="O20" s="3">
        <v>1.0882133861808221E-2</v>
      </c>
      <c r="P20" s="1"/>
      <c r="Q20" s="4">
        <f t="shared" si="2"/>
        <v>1.939463836520772E-2</v>
      </c>
      <c r="R20" s="4">
        <f t="shared" si="3"/>
        <v>1.7104235628888194E-2</v>
      </c>
    </row>
    <row r="21" spans="2:18">
      <c r="B21" s="1">
        <v>8.0000000000000004E-4</v>
      </c>
      <c r="C21" s="1"/>
      <c r="D21" s="2">
        <v>3.5985393517310782E-2</v>
      </c>
      <c r="E21" s="2">
        <v>5.5158471568102618E-3</v>
      </c>
      <c r="F21" s="2">
        <v>5.7547550527066128E-3</v>
      </c>
      <c r="G21" s="1"/>
      <c r="H21" s="4">
        <f t="shared" si="1"/>
        <v>1.575199857560922E-2</v>
      </c>
      <c r="I21" s="4">
        <f t="shared" si="0"/>
        <v>1.752304118570279E-2</v>
      </c>
      <c r="K21" s="1">
        <v>8.0000000000000004E-4</v>
      </c>
      <c r="L21" s="1"/>
      <c r="M21" s="3">
        <v>1.0293840130615628E-2</v>
      </c>
      <c r="N21" s="3">
        <v>1.054505334851167E-2</v>
      </c>
      <c r="O21" s="3">
        <v>3.5342221015532884E-3</v>
      </c>
      <c r="P21" s="1"/>
      <c r="Q21" s="3">
        <f t="shared" si="2"/>
        <v>8.124371860226862E-3</v>
      </c>
      <c r="R21" s="3">
        <f t="shared" si="3"/>
        <v>3.9771702409501786E-3</v>
      </c>
    </row>
    <row r="22" spans="2:18">
      <c r="B22" s="27">
        <v>0</v>
      </c>
      <c r="C22" s="27"/>
      <c r="D22" s="30">
        <v>0</v>
      </c>
      <c r="E22" s="30">
        <v>0</v>
      </c>
      <c r="F22" s="30">
        <v>0</v>
      </c>
      <c r="G22" s="27"/>
      <c r="H22" s="18">
        <f t="shared" si="1"/>
        <v>0</v>
      </c>
      <c r="I22" s="18">
        <f t="shared" si="0"/>
        <v>0</v>
      </c>
      <c r="K22" s="6">
        <v>0</v>
      </c>
      <c r="L22" s="6"/>
      <c r="M22" s="7">
        <v>0</v>
      </c>
      <c r="N22" s="7">
        <v>0</v>
      </c>
      <c r="O22" s="7">
        <v>0</v>
      </c>
      <c r="P22" s="6"/>
      <c r="Q22" s="9">
        <f t="shared" si="2"/>
        <v>0</v>
      </c>
      <c r="R22" s="9">
        <f t="shared" si="3"/>
        <v>0</v>
      </c>
    </row>
    <row r="33" spans="23:23">
      <c r="W33" s="35" t="s">
        <v>16</v>
      </c>
    </row>
    <row r="59" spans="15:23">
      <c r="W59" t="s">
        <v>16</v>
      </c>
    </row>
    <row r="63" spans="15:23">
      <c r="O63" s="17"/>
    </row>
  </sheetData>
  <mergeCells count="2">
    <mergeCell ref="B2:I3"/>
    <mergeCell ref="K2:R3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1A35B0-6A53-254B-AD20-9FA4B127391C}">
  <dimension ref="B2:BV25"/>
  <sheetViews>
    <sheetView zoomScale="106" zoomScaleNormal="81" workbookViewId="0">
      <selection activeCell="CB47" sqref="CB47"/>
    </sheetView>
  </sheetViews>
  <sheetFormatPr baseColWidth="10" defaultRowHeight="16"/>
  <cols>
    <col min="2" max="2" width="24.83203125" customWidth="1"/>
    <col min="3" max="3" width="4.6640625" customWidth="1"/>
    <col min="4" max="4" width="24" customWidth="1"/>
    <col min="5" max="5" width="25.33203125" customWidth="1"/>
    <col min="6" max="6" width="21.33203125" customWidth="1"/>
    <col min="7" max="7" width="21.83203125" customWidth="1"/>
    <col min="8" max="8" width="5.6640625" customWidth="1"/>
    <col min="9" max="9" width="15.33203125" customWidth="1"/>
    <col min="14" max="14" width="28.83203125" customWidth="1"/>
    <col min="15" max="15" width="5.5" customWidth="1"/>
    <col min="16" max="16" width="23.6640625" customWidth="1"/>
    <col min="17" max="17" width="23.5" customWidth="1"/>
    <col min="18" max="18" width="25.5" customWidth="1"/>
    <col min="19" max="19" width="7.83203125" customWidth="1"/>
    <col min="20" max="20" width="13.1640625" customWidth="1"/>
    <col min="21" max="23" width="11.83203125" customWidth="1"/>
    <col min="25" max="25" width="20.6640625" customWidth="1"/>
    <col min="26" max="26" width="4.5" customWidth="1"/>
    <col min="27" max="27" width="23" customWidth="1"/>
    <col min="28" max="28" width="23.5" customWidth="1"/>
    <col min="29" max="29" width="20.33203125" customWidth="1"/>
    <col min="30" max="30" width="18.1640625" customWidth="1"/>
    <col min="31" max="31" width="21.33203125" customWidth="1"/>
    <col min="32" max="32" width="4.6640625" customWidth="1"/>
    <col min="37" max="37" width="10.83203125" customWidth="1"/>
    <col min="38" max="38" width="26.5" customWidth="1"/>
    <col min="39" max="39" width="18.83203125" customWidth="1"/>
    <col min="40" max="41" width="17.33203125" customWidth="1"/>
    <col min="42" max="42" width="4" customWidth="1"/>
    <col min="48" max="48" width="23.5" customWidth="1"/>
    <col min="49" max="49" width="21.1640625" customWidth="1"/>
    <col min="50" max="50" width="18.5" customWidth="1"/>
    <col min="51" max="51" width="16.5" customWidth="1"/>
    <col min="52" max="52" width="5.5" customWidth="1"/>
    <col min="58" max="58" width="25.6640625" customWidth="1"/>
    <col min="59" max="59" width="18.1640625" customWidth="1"/>
    <col min="60" max="60" width="18.83203125" customWidth="1"/>
    <col min="61" max="61" width="16.1640625" customWidth="1"/>
    <col min="62" max="62" width="5.5" customWidth="1"/>
    <col min="68" max="68" width="24.1640625" customWidth="1"/>
    <col min="69" max="69" width="17.1640625" customWidth="1"/>
    <col min="70" max="70" width="16.33203125" customWidth="1"/>
    <col min="71" max="71" width="16.6640625" customWidth="1"/>
  </cols>
  <sheetData>
    <row r="2" spans="2:74">
      <c r="B2" s="39" t="s">
        <v>9</v>
      </c>
      <c r="C2" s="39"/>
      <c r="D2" s="39"/>
      <c r="E2" s="39"/>
      <c r="F2" s="39"/>
      <c r="G2" s="39"/>
      <c r="H2" s="39"/>
      <c r="I2" s="39"/>
      <c r="J2" s="39"/>
      <c r="K2" s="36"/>
      <c r="L2" s="36"/>
      <c r="N2" s="37" t="s">
        <v>10</v>
      </c>
      <c r="O2" s="37"/>
      <c r="P2" s="37"/>
      <c r="Q2" s="37"/>
      <c r="R2" s="37"/>
      <c r="S2" s="37"/>
      <c r="T2" s="37"/>
      <c r="U2" s="37"/>
      <c r="V2" s="36"/>
      <c r="W2" s="36"/>
      <c r="Y2" s="37" t="s">
        <v>11</v>
      </c>
      <c r="Z2" s="37"/>
      <c r="AA2" s="37"/>
      <c r="AB2" s="37"/>
      <c r="AC2" s="37"/>
      <c r="AD2" s="37"/>
      <c r="AE2" s="37"/>
      <c r="AF2" s="37"/>
      <c r="AG2" s="37"/>
      <c r="AH2" s="37"/>
      <c r="AI2" s="36"/>
      <c r="AJ2" s="36"/>
      <c r="AL2" s="37" t="s">
        <v>12</v>
      </c>
      <c r="AM2" s="37"/>
      <c r="AN2" s="37"/>
      <c r="AO2" s="37"/>
      <c r="AP2" s="37"/>
      <c r="AQ2" s="37"/>
      <c r="AR2" s="37"/>
      <c r="AS2" s="36"/>
      <c r="AT2" s="36"/>
      <c r="AV2" s="37" t="s">
        <v>13</v>
      </c>
      <c r="AW2" s="37"/>
      <c r="AX2" s="37"/>
      <c r="AY2" s="37"/>
      <c r="AZ2" s="37"/>
      <c r="BA2" s="37"/>
      <c r="BB2" s="37"/>
      <c r="BC2" s="36"/>
      <c r="BD2" s="36"/>
      <c r="BF2" s="37" t="s">
        <v>14</v>
      </c>
      <c r="BG2" s="37"/>
      <c r="BH2" s="37"/>
      <c r="BI2" s="37"/>
      <c r="BJ2" s="37"/>
      <c r="BK2" s="37"/>
      <c r="BL2" s="37"/>
      <c r="BM2" s="36"/>
      <c r="BN2" s="36"/>
      <c r="BP2" s="37" t="s">
        <v>15</v>
      </c>
      <c r="BQ2" s="37"/>
      <c r="BR2" s="37"/>
      <c r="BS2" s="37"/>
      <c r="BT2" s="37"/>
      <c r="BU2" s="37"/>
      <c r="BV2" s="37"/>
    </row>
    <row r="3" spans="2:74">
      <c r="B3" s="38"/>
      <c r="C3" s="38"/>
      <c r="D3" s="38"/>
      <c r="E3" s="38"/>
      <c r="F3" s="38"/>
      <c r="G3" s="38"/>
      <c r="H3" s="38"/>
      <c r="I3" s="38"/>
      <c r="J3" s="38"/>
      <c r="K3" s="36"/>
      <c r="L3" s="36"/>
      <c r="N3" s="38"/>
      <c r="O3" s="38"/>
      <c r="P3" s="38"/>
      <c r="Q3" s="38"/>
      <c r="R3" s="38"/>
      <c r="S3" s="38"/>
      <c r="T3" s="38"/>
      <c r="U3" s="38"/>
      <c r="V3" s="36"/>
      <c r="W3" s="36"/>
      <c r="Y3" s="38"/>
      <c r="Z3" s="38"/>
      <c r="AA3" s="38"/>
      <c r="AB3" s="38"/>
      <c r="AC3" s="38"/>
      <c r="AD3" s="38"/>
      <c r="AE3" s="38"/>
      <c r="AF3" s="38"/>
      <c r="AG3" s="38"/>
      <c r="AH3" s="38"/>
      <c r="AI3" s="36"/>
      <c r="AJ3" s="36"/>
      <c r="AL3" s="38"/>
      <c r="AM3" s="38"/>
      <c r="AN3" s="38"/>
      <c r="AO3" s="38"/>
      <c r="AP3" s="38"/>
      <c r="AQ3" s="38"/>
      <c r="AR3" s="38"/>
      <c r="AS3" s="36"/>
      <c r="AT3" s="36"/>
      <c r="AV3" s="38"/>
      <c r="AW3" s="38"/>
      <c r="AX3" s="38"/>
      <c r="AY3" s="38"/>
      <c r="AZ3" s="38"/>
      <c r="BA3" s="38"/>
      <c r="BB3" s="38"/>
      <c r="BC3" s="36"/>
      <c r="BD3" s="36"/>
      <c r="BF3" s="38"/>
      <c r="BG3" s="38"/>
      <c r="BH3" s="38"/>
      <c r="BI3" s="38"/>
      <c r="BJ3" s="38"/>
      <c r="BK3" s="38"/>
      <c r="BL3" s="38"/>
      <c r="BM3" s="36"/>
      <c r="BN3" s="36"/>
      <c r="BP3" s="38"/>
      <c r="BQ3" s="38"/>
      <c r="BR3" s="38"/>
      <c r="BS3" s="38"/>
      <c r="BT3" s="38"/>
      <c r="BU3" s="38"/>
      <c r="BV3" s="38"/>
    </row>
    <row r="4" spans="2:74" ht="17" thickBot="1">
      <c r="B4" s="8"/>
      <c r="C4" s="8"/>
      <c r="D4" s="8" t="s">
        <v>21</v>
      </c>
      <c r="E4" s="8" t="s">
        <v>22</v>
      </c>
      <c r="F4" s="8" t="s">
        <v>23</v>
      </c>
      <c r="G4" s="8" t="s">
        <v>24</v>
      </c>
      <c r="H4" s="15"/>
      <c r="I4" s="8"/>
      <c r="J4" s="8"/>
      <c r="K4" s="1"/>
      <c r="L4" s="1"/>
      <c r="N4" s="21"/>
      <c r="O4" s="21"/>
      <c r="P4" s="22" t="s">
        <v>20</v>
      </c>
      <c r="Q4" s="22" t="s">
        <v>18</v>
      </c>
      <c r="R4" s="22" t="s">
        <v>19</v>
      </c>
      <c r="S4" s="23"/>
      <c r="T4" s="40"/>
      <c r="U4" s="40"/>
      <c r="V4" s="2"/>
      <c r="W4" s="2"/>
      <c r="Y4" s="23"/>
      <c r="Z4" s="23"/>
      <c r="AA4" s="29" t="s">
        <v>20</v>
      </c>
      <c r="AB4" s="29" t="s">
        <v>18</v>
      </c>
      <c r="AC4" s="29" t="s">
        <v>19</v>
      </c>
      <c r="AD4" s="29" t="s">
        <v>25</v>
      </c>
      <c r="AE4" s="29" t="s">
        <v>26</v>
      </c>
      <c r="AF4" s="23"/>
      <c r="AG4" s="23"/>
      <c r="AH4" s="23"/>
      <c r="AL4" s="23"/>
      <c r="AM4" s="29" t="s">
        <v>20</v>
      </c>
      <c r="AN4" s="29" t="s">
        <v>18</v>
      </c>
      <c r="AO4" s="29" t="s">
        <v>19</v>
      </c>
      <c r="AP4" s="29"/>
      <c r="AQ4" s="31"/>
      <c r="AR4" s="23"/>
      <c r="AV4" s="23"/>
      <c r="AW4" s="29" t="s">
        <v>20</v>
      </c>
      <c r="AX4" s="29" t="s">
        <v>18</v>
      </c>
      <c r="AY4" s="29" t="s">
        <v>19</v>
      </c>
      <c r="AZ4" s="29"/>
      <c r="BA4" s="23"/>
      <c r="BB4" s="23"/>
      <c r="BF4" s="23"/>
      <c r="BG4" s="29" t="s">
        <v>18</v>
      </c>
      <c r="BH4" s="29" t="s">
        <v>18</v>
      </c>
      <c r="BI4" s="31" t="s">
        <v>19</v>
      </c>
      <c r="BJ4" s="23"/>
      <c r="BK4" s="23"/>
      <c r="BL4" s="23"/>
      <c r="BP4" s="23"/>
      <c r="BQ4" s="29" t="s">
        <v>20</v>
      </c>
      <c r="BR4" s="29" t="s">
        <v>18</v>
      </c>
      <c r="BS4" s="29" t="s">
        <v>19</v>
      </c>
      <c r="BT4" s="29"/>
      <c r="BU4" s="23"/>
      <c r="BV4" s="23"/>
    </row>
    <row r="5" spans="2:74">
      <c r="B5" s="1" t="s">
        <v>8</v>
      </c>
      <c r="C5" s="1"/>
      <c r="D5" s="11" t="s">
        <v>7</v>
      </c>
      <c r="E5" s="1" t="s">
        <v>7</v>
      </c>
      <c r="F5" s="1" t="s">
        <v>7</v>
      </c>
      <c r="G5" s="3" t="s">
        <v>7</v>
      </c>
      <c r="I5" s="1" t="s">
        <v>1</v>
      </c>
      <c r="J5" s="1" t="s">
        <v>2</v>
      </c>
      <c r="K5" s="1"/>
      <c r="L5" s="1"/>
      <c r="N5" s="1" t="s">
        <v>8</v>
      </c>
      <c r="O5" s="1"/>
      <c r="P5" s="3" t="s">
        <v>7</v>
      </c>
      <c r="Q5" s="3" t="s">
        <v>7</v>
      </c>
      <c r="R5" s="3" t="s">
        <v>7</v>
      </c>
      <c r="T5" s="3" t="s">
        <v>1</v>
      </c>
      <c r="U5" s="3" t="s">
        <v>2</v>
      </c>
      <c r="V5" s="3"/>
      <c r="W5" s="3"/>
      <c r="Y5" s="1" t="s">
        <v>8</v>
      </c>
      <c r="AA5" s="3" t="s">
        <v>7</v>
      </c>
      <c r="AB5" s="3" t="s">
        <v>7</v>
      </c>
      <c r="AC5" s="3" t="s">
        <v>7</v>
      </c>
      <c r="AD5" s="3" t="s">
        <v>7</v>
      </c>
      <c r="AE5" s="3" t="s">
        <v>7</v>
      </c>
      <c r="AG5" s="26" t="s">
        <v>1</v>
      </c>
      <c r="AH5" s="26" t="s">
        <v>2</v>
      </c>
      <c r="AI5" s="26"/>
      <c r="AJ5" s="26"/>
      <c r="AL5" s="1" t="s">
        <v>8</v>
      </c>
      <c r="AM5" s="3" t="s">
        <v>7</v>
      </c>
      <c r="AN5" s="3" t="s">
        <v>7</v>
      </c>
      <c r="AO5" s="3" t="s">
        <v>7</v>
      </c>
      <c r="AP5" s="24"/>
      <c r="AQ5" s="26" t="s">
        <v>1</v>
      </c>
      <c r="AR5" s="26" t="s">
        <v>2</v>
      </c>
      <c r="AS5" s="26"/>
      <c r="AT5" s="26"/>
      <c r="AV5" s="1" t="s">
        <v>8</v>
      </c>
      <c r="AW5" s="3" t="s">
        <v>7</v>
      </c>
      <c r="AX5" s="3" t="s">
        <v>7</v>
      </c>
      <c r="AY5" s="3" t="s">
        <v>7</v>
      </c>
      <c r="AZ5" s="24"/>
      <c r="BA5" s="26" t="s">
        <v>1</v>
      </c>
      <c r="BB5" s="26" t="s">
        <v>2</v>
      </c>
      <c r="BC5" s="26"/>
      <c r="BD5" s="26"/>
      <c r="BF5" s="1" t="s">
        <v>8</v>
      </c>
      <c r="BG5" s="3" t="s">
        <v>7</v>
      </c>
      <c r="BH5" s="3" t="s">
        <v>7</v>
      </c>
      <c r="BI5" s="3" t="s">
        <v>7</v>
      </c>
      <c r="BJ5" s="32"/>
      <c r="BK5" s="24" t="s">
        <v>1</v>
      </c>
      <c r="BL5" s="24" t="s">
        <v>2</v>
      </c>
      <c r="BM5" s="24"/>
      <c r="BN5" s="24"/>
      <c r="BP5" s="1" t="s">
        <v>8</v>
      </c>
      <c r="BQ5" s="3" t="s">
        <v>7</v>
      </c>
      <c r="BR5" s="3" t="s">
        <v>7</v>
      </c>
      <c r="BS5" s="3" t="s">
        <v>7</v>
      </c>
      <c r="BT5" s="24"/>
      <c r="BU5" s="24" t="s">
        <v>1</v>
      </c>
      <c r="BV5" s="24" t="s">
        <v>2</v>
      </c>
    </row>
    <row r="6" spans="2:74">
      <c r="B6" s="1">
        <v>100</v>
      </c>
      <c r="C6" s="1"/>
      <c r="D6" s="12">
        <v>2E-3</v>
      </c>
      <c r="E6" s="3">
        <v>9.5803394772466972E-3</v>
      </c>
      <c r="F6" s="3">
        <v>8.5832062792930101E-3</v>
      </c>
      <c r="G6" s="3">
        <v>1.4774012108027652E-2</v>
      </c>
      <c r="I6" s="3">
        <f t="shared" ref="I6:I20" si="0">AVERAGE(D6,G6,E6,F6)</f>
        <v>8.7343894661418408E-3</v>
      </c>
      <c r="J6" s="3">
        <f t="shared" ref="J6:J20" si="1">_xlfn.STDEV.S(D6,G6,E6,F6)</f>
        <v>5.2461900751985691E-3</v>
      </c>
      <c r="K6" s="3"/>
      <c r="L6" s="3"/>
      <c r="N6" s="3">
        <v>1000</v>
      </c>
      <c r="O6" s="3"/>
      <c r="P6" s="3">
        <v>2.8051859328878659E-3</v>
      </c>
      <c r="Q6" s="3">
        <v>1.3401551202509021E-4</v>
      </c>
      <c r="R6" s="3">
        <v>2.3155155125278104E-2</v>
      </c>
      <c r="T6" s="4">
        <f t="shared" ref="T6:T23" si="2">AVERAGE(P6:R6)</f>
        <v>8.6981188567303528E-3</v>
      </c>
      <c r="U6" s="4">
        <f>_xlfn.STDEV.S(P6:R6)</f>
        <v>1.2591195777482845E-2</v>
      </c>
      <c r="V6" s="4"/>
      <c r="W6" s="4"/>
      <c r="Y6" s="1">
        <v>10000</v>
      </c>
      <c r="AA6" s="3">
        <v>4.6499698636812477E-2</v>
      </c>
      <c r="AB6" s="3">
        <v>-1.1098819779897795E-8</v>
      </c>
      <c r="AC6" s="3">
        <v>3.4227756230257502E-3</v>
      </c>
      <c r="AD6" s="3">
        <v>2.1111702852711217E-3</v>
      </c>
      <c r="AE6" s="3">
        <v>3.3059537455180817E-3</v>
      </c>
      <c r="AF6" s="3"/>
      <c r="AG6" s="4">
        <f t="shared" ref="AG6:AG24" si="3">AVERAGE(AA6:AE6)</f>
        <v>1.1067917438361529E-2</v>
      </c>
      <c r="AH6" s="4">
        <f t="shared" ref="AH6:AH24" si="4">_xlfn.STDEV.S(AA6:AE6)</f>
        <v>1.9854657855960797E-2</v>
      </c>
      <c r="AI6" s="4"/>
      <c r="AJ6" s="4"/>
      <c r="AL6" s="1">
        <v>10000</v>
      </c>
      <c r="AM6" s="3">
        <v>8.650333804096931E-2</v>
      </c>
      <c r="AN6" s="3">
        <v>0.10287431319595845</v>
      </c>
      <c r="AO6" s="3">
        <v>0.10257549586994955</v>
      </c>
      <c r="AQ6" s="3">
        <f t="shared" ref="AQ6:AQ24" si="5">AVERAGE(AM6:AO6)</f>
        <v>9.7317715702292432E-2</v>
      </c>
      <c r="AR6" s="3">
        <f t="shared" ref="AR6:AR24" si="6">STDEV(AM6:AO6)</f>
        <v>9.3667174666408233E-3</v>
      </c>
      <c r="AS6" s="3"/>
      <c r="AT6" s="3"/>
      <c r="AV6" s="1">
        <v>10000</v>
      </c>
      <c r="AW6" s="3">
        <v>6.0594099927341161E-2</v>
      </c>
      <c r="AX6" s="3">
        <v>6.319876711799019E-2</v>
      </c>
      <c r="AY6" s="3">
        <v>6.5319211044670436E-2</v>
      </c>
      <c r="BA6" s="3">
        <f>AVERAGE(AW6:AY6)</f>
        <v>6.3037359363333934E-2</v>
      </c>
      <c r="BB6" s="3">
        <f>_xlfn.STDEV.S(AW6:AY6)</f>
        <v>2.3666871604047205E-3</v>
      </c>
      <c r="BC6" s="3"/>
      <c r="BD6" s="3"/>
      <c r="BF6" s="1">
        <v>10000</v>
      </c>
      <c r="BG6" s="3">
        <v>3.3055214292246282E-2</v>
      </c>
      <c r="BH6" s="3">
        <v>2.1677026642979734E-2</v>
      </c>
      <c r="BI6" s="3">
        <v>4.1798234649385618E-2</v>
      </c>
      <c r="BJ6" s="3"/>
      <c r="BK6" s="4">
        <f t="shared" ref="BK6:BK24" si="7">AVERAGE(BG6:BI6)</f>
        <v>3.2176825194870549E-2</v>
      </c>
      <c r="BL6" s="4">
        <f>_xlfn.STDEV.S(BG6:BI6)</f>
        <v>1.0089322497772299E-2</v>
      </c>
      <c r="BM6" s="4"/>
      <c r="BN6" s="4"/>
      <c r="BP6" s="1">
        <v>10000</v>
      </c>
      <c r="BQ6" s="3">
        <v>1.4522798576544017E-2</v>
      </c>
      <c r="BR6" s="3">
        <v>2.1811010604378733E-2</v>
      </c>
      <c r="BS6" s="3">
        <v>1.7176830334524489E-2</v>
      </c>
      <c r="BT6" s="3"/>
      <c r="BU6" s="3">
        <f t="shared" ref="BU6:BU24" si="8">AVERAGE(BQ6:BS6)</f>
        <v>1.7836879838482412E-2</v>
      </c>
      <c r="BV6" s="3">
        <f>_xlfn.STDEV.S(BQ6:BS6)</f>
        <v>3.6886661073381229E-3</v>
      </c>
    </row>
    <row r="7" spans="2:74">
      <c r="B7" s="1">
        <v>50</v>
      </c>
      <c r="C7" s="1"/>
      <c r="D7" s="12">
        <v>1.0999999999999999E-2</v>
      </c>
      <c r="E7" s="3">
        <v>1.1347160057996635E-3</v>
      </c>
      <c r="F7" s="3">
        <v>1.2504794783275796E-2</v>
      </c>
      <c r="G7" s="3">
        <v>2.3780070663999828E-2</v>
      </c>
      <c r="I7" s="3">
        <f t="shared" si="0"/>
        <v>1.210489536326882E-2</v>
      </c>
      <c r="J7" s="3">
        <f t="shared" si="1"/>
        <v>9.2742522923726263E-3</v>
      </c>
      <c r="K7" s="3"/>
      <c r="L7" s="3"/>
      <c r="N7" s="3">
        <v>500</v>
      </c>
      <c r="O7" s="3"/>
      <c r="P7" s="3">
        <v>-6.4307034352423242E-7</v>
      </c>
      <c r="Q7" s="3">
        <v>1.4005326231715493E-2</v>
      </c>
      <c r="R7" s="3">
        <v>4.3006331923715613E-2</v>
      </c>
      <c r="T7" s="4">
        <f t="shared" si="2"/>
        <v>1.9003671695029194E-2</v>
      </c>
      <c r="U7" s="4">
        <f t="shared" ref="U7:U23" si="9">_xlfn.STDEV.S(P7:R7)</f>
        <v>2.1934848245722571E-2</v>
      </c>
      <c r="V7" s="4"/>
      <c r="W7" s="4"/>
      <c r="Y7" s="1">
        <v>5000</v>
      </c>
      <c r="AA7" s="3">
        <v>4.55607212168734E-2</v>
      </c>
      <c r="AB7" s="3">
        <v>2.2759397948275278E-2</v>
      </c>
      <c r="AC7" s="3">
        <v>5.7458975348879358E-3</v>
      </c>
      <c r="AD7" s="3">
        <v>3.7069905375624462E-4</v>
      </c>
      <c r="AE7" s="3">
        <v>4.3810803712665148E-3</v>
      </c>
      <c r="AF7" s="3"/>
      <c r="AG7" s="4">
        <f t="shared" si="3"/>
        <v>1.5763559225011877E-2</v>
      </c>
      <c r="AH7" s="4">
        <f t="shared" si="4"/>
        <v>1.8732772999857181E-2</v>
      </c>
      <c r="AI7" s="4"/>
      <c r="AJ7" s="4"/>
      <c r="AL7" s="1">
        <v>5000</v>
      </c>
      <c r="AM7" s="3">
        <v>0.10456217738290818</v>
      </c>
      <c r="AN7" s="3">
        <v>0.1304899463462065</v>
      </c>
      <c r="AO7" s="3">
        <v>0.124753917503808</v>
      </c>
      <c r="AQ7" s="4">
        <f t="shared" si="5"/>
        <v>0.11993534707764091</v>
      </c>
      <c r="AR7" s="4">
        <f t="shared" si="6"/>
        <v>1.3618967162288524E-2</v>
      </c>
      <c r="AS7" s="4"/>
      <c r="AT7" s="4"/>
      <c r="AV7" s="1">
        <v>5000</v>
      </c>
      <c r="AW7" s="3">
        <v>9.2789993184148101E-2</v>
      </c>
      <c r="AX7" s="3">
        <v>8.5023519244528889E-2</v>
      </c>
      <c r="AY7" s="3">
        <v>8.6070977154194248E-2</v>
      </c>
      <c r="BA7" s="3">
        <f t="shared" ref="BA7:BA24" si="10">AVERAGE(AW7:AY7)</f>
        <v>8.796149652762375E-2</v>
      </c>
      <c r="BB7" s="3">
        <f t="shared" ref="BB7:BB24" si="11">_xlfn.STDEV.S(AW7:AY7)</f>
        <v>4.2142706355525255E-3</v>
      </c>
      <c r="BC7" s="3"/>
      <c r="BD7" s="3"/>
      <c r="BF7" s="1">
        <v>5000</v>
      </c>
      <c r="BG7" s="3">
        <v>4.026181770563815E-2</v>
      </c>
      <c r="BH7" s="3">
        <v>2.2812894851245394E-2</v>
      </c>
      <c r="BI7" s="3">
        <v>5.50103132680798E-2</v>
      </c>
      <c r="BJ7" s="3"/>
      <c r="BK7" s="4">
        <f t="shared" si="7"/>
        <v>3.9361675274987781E-2</v>
      </c>
      <c r="BL7" s="4">
        <f t="shared" ref="BL7:BL24" si="12">_xlfn.STDEV.S(BG7:BI7)</f>
        <v>1.6117572102328861E-2</v>
      </c>
      <c r="BM7" s="4"/>
      <c r="BN7" s="4"/>
      <c r="BP7" s="1">
        <v>5000</v>
      </c>
      <c r="BQ7" s="3">
        <v>2.4741519618748757E-2</v>
      </c>
      <c r="BR7" s="3">
        <v>4.7009622036349917E-2</v>
      </c>
      <c r="BS7" s="3">
        <v>1.8121531808186035E-2</v>
      </c>
      <c r="BT7" s="3"/>
      <c r="BU7" s="4">
        <f t="shared" si="8"/>
        <v>2.99575578210949E-2</v>
      </c>
      <c r="BV7" s="4">
        <f t="shared" ref="BV7:BV24" si="13">_xlfn.STDEV.S(BQ7:BS7)</f>
        <v>1.5133926461889708E-2</v>
      </c>
    </row>
    <row r="8" spans="2:74">
      <c r="B8" s="1">
        <v>30</v>
      </c>
      <c r="C8" s="1"/>
      <c r="D8" s="12">
        <v>1.4E-2</v>
      </c>
      <c r="E8" s="3">
        <v>8.2040908069229077E-3</v>
      </c>
      <c r="F8" s="3">
        <v>1.5142252527627558E-2</v>
      </c>
      <c r="G8" s="3">
        <v>2.992939650716011E-2</v>
      </c>
      <c r="I8" s="3">
        <f t="shared" si="0"/>
        <v>1.6818934960427644E-2</v>
      </c>
      <c r="J8" s="3">
        <f t="shared" si="1"/>
        <v>9.2530607557554934E-3</v>
      </c>
      <c r="K8" s="3"/>
      <c r="L8" s="3"/>
      <c r="N8" s="3">
        <v>300</v>
      </c>
      <c r="O8" s="3"/>
      <c r="P8" s="3">
        <v>2.8543028061785783E-3</v>
      </c>
      <c r="Q8" s="3">
        <v>4.6356666816187234E-3</v>
      </c>
      <c r="R8" s="3">
        <v>4.4173772424621491E-2</v>
      </c>
      <c r="T8" s="4">
        <f t="shared" si="2"/>
        <v>1.7221247304139597E-2</v>
      </c>
      <c r="U8" s="4">
        <f t="shared" si="9"/>
        <v>2.3358558861621501E-2</v>
      </c>
      <c r="V8" s="4"/>
      <c r="W8" s="4"/>
      <c r="Y8" s="1">
        <v>3000</v>
      </c>
      <c r="AA8" s="3">
        <v>4.8656789762230326E-2</v>
      </c>
      <c r="AB8" s="3">
        <v>2.0925386195355694E-2</v>
      </c>
      <c r="AC8" s="3">
        <v>1.1714746819636943E-2</v>
      </c>
      <c r="AD8" s="3">
        <v>6.3396131040761375E-3</v>
      </c>
      <c r="AE8" s="3">
        <v>4.113735492035463E-3</v>
      </c>
      <c r="AF8" s="3"/>
      <c r="AG8" s="4">
        <f t="shared" si="3"/>
        <v>1.8350054274666912E-2</v>
      </c>
      <c r="AH8" s="4">
        <f t="shared" si="4"/>
        <v>1.8138917587817622E-2</v>
      </c>
      <c r="AI8" s="4"/>
      <c r="AJ8" s="4"/>
      <c r="AL8" s="1">
        <v>3000</v>
      </c>
      <c r="AM8" s="3">
        <v>0.11526884479578675</v>
      </c>
      <c r="AN8" s="3">
        <v>0.15271453236577578</v>
      </c>
      <c r="AO8" s="3">
        <v>0.13916581785308907</v>
      </c>
      <c r="AQ8" s="4">
        <f t="shared" si="5"/>
        <v>0.13571639833821719</v>
      </c>
      <c r="AR8" s="4">
        <f t="shared" si="6"/>
        <v>1.8959661142528277E-2</v>
      </c>
      <c r="AS8" s="4"/>
      <c r="AT8" s="4"/>
      <c r="AV8" s="1">
        <v>3000</v>
      </c>
      <c r="AW8" s="3">
        <v>8.9481669685469042E-2</v>
      </c>
      <c r="AX8" s="3">
        <v>8.8617238564497894E-2</v>
      </c>
      <c r="AY8" s="3">
        <v>9.6846103016756099E-2</v>
      </c>
      <c r="BA8" s="3">
        <f t="shared" si="10"/>
        <v>9.1648337088907683E-2</v>
      </c>
      <c r="BB8" s="3">
        <f t="shared" si="11"/>
        <v>4.5220999846589333E-3</v>
      </c>
      <c r="BC8" s="3"/>
      <c r="BD8" s="3"/>
      <c r="BF8" s="1">
        <v>3000</v>
      </c>
      <c r="BG8" s="3">
        <v>4.815533123465169E-2</v>
      </c>
      <c r="BH8" s="3">
        <v>2.6876679511909751E-2</v>
      </c>
      <c r="BI8" s="3">
        <v>5.0634209256671205E-2</v>
      </c>
      <c r="BJ8" s="3"/>
      <c r="BK8" s="4">
        <f t="shared" si="7"/>
        <v>4.1888740001077542E-2</v>
      </c>
      <c r="BL8" s="4">
        <f t="shared" si="12"/>
        <v>1.3059773319619225E-2</v>
      </c>
      <c r="BM8" s="4"/>
      <c r="BN8" s="4"/>
      <c r="BP8" s="1">
        <v>3000</v>
      </c>
      <c r="BQ8" s="3">
        <v>3.167096925604318E-2</v>
      </c>
      <c r="BR8" s="3">
        <v>5.7114810698590181E-2</v>
      </c>
      <c r="BS8" s="3">
        <v>1.9626599815279058E-2</v>
      </c>
      <c r="BT8" s="3"/>
      <c r="BU8" s="4">
        <f t="shared" si="8"/>
        <v>3.6137459923304138E-2</v>
      </c>
      <c r="BV8" s="4">
        <f t="shared" si="13"/>
        <v>1.9139060660556165E-2</v>
      </c>
    </row>
    <row r="9" spans="2:74">
      <c r="B9" s="1">
        <v>20</v>
      </c>
      <c r="C9" s="1"/>
      <c r="D9" s="12">
        <v>2.8000000000000001E-2</v>
      </c>
      <c r="E9" s="3">
        <v>1.063194361486083E-2</v>
      </c>
      <c r="F9" s="3">
        <v>1.8957961369907489E-2</v>
      </c>
      <c r="G9" s="3">
        <v>3.6926949936430135E-2</v>
      </c>
      <c r="I9" s="4">
        <f t="shared" si="0"/>
        <v>2.3629213730299616E-2</v>
      </c>
      <c r="J9" s="4">
        <f t="shared" si="1"/>
        <v>1.135316681065072E-2</v>
      </c>
      <c r="K9" s="4"/>
      <c r="L9" s="4"/>
      <c r="N9" s="3">
        <v>200</v>
      </c>
      <c r="O9" s="3"/>
      <c r="P9" s="3">
        <v>1.5435175791415338E-2</v>
      </c>
      <c r="Q9" s="3">
        <v>1.9651646415914333E-2</v>
      </c>
      <c r="R9" s="3">
        <v>2.5788540960176215E-2</v>
      </c>
      <c r="T9" s="3">
        <f t="shared" si="2"/>
        <v>2.0291787722501963E-2</v>
      </c>
      <c r="U9" s="3">
        <f t="shared" si="9"/>
        <v>5.206282574805896E-3</v>
      </c>
      <c r="V9" s="3"/>
      <c r="W9" s="3"/>
      <c r="Y9" s="1">
        <v>2000</v>
      </c>
      <c r="AA9" s="3">
        <v>5.1596400737669933E-2</v>
      </c>
      <c r="AB9" s="3">
        <v>2.4732732786366105E-2</v>
      </c>
      <c r="AC9" s="3">
        <v>2.8329717068508571E-2</v>
      </c>
      <c r="AD9" s="3">
        <v>1.3450486808342366E-2</v>
      </c>
      <c r="AE9" s="3">
        <v>6.7946784186481493E-3</v>
      </c>
      <c r="AF9" s="3"/>
      <c r="AG9" s="4">
        <f t="shared" si="3"/>
        <v>2.4980803163907023E-2</v>
      </c>
      <c r="AH9" s="4">
        <f t="shared" si="4"/>
        <v>1.7199928240916151E-2</v>
      </c>
      <c r="AI9" s="4"/>
      <c r="AJ9" s="4"/>
      <c r="AL9" s="1">
        <v>2000</v>
      </c>
      <c r="AM9" s="3">
        <v>0.14946248396457837</v>
      </c>
      <c r="AN9" s="3">
        <v>0.16462363381524855</v>
      </c>
      <c r="AO9" s="3">
        <v>0.15053569067726141</v>
      </c>
      <c r="AQ9" s="3">
        <f t="shared" si="5"/>
        <v>0.15487393615236278</v>
      </c>
      <c r="AR9" s="3">
        <f t="shared" si="6"/>
        <v>8.4605198747061197E-3</v>
      </c>
      <c r="AS9" s="3"/>
      <c r="AT9" s="3"/>
      <c r="AV9" s="1">
        <v>2000</v>
      </c>
      <c r="AW9" s="3">
        <v>0.10020735090683322</v>
      </c>
      <c r="AX9" s="3">
        <v>0.10502607742615204</v>
      </c>
      <c r="AY9" s="3">
        <v>0.11373292170190408</v>
      </c>
      <c r="BA9" s="3">
        <f t="shared" si="10"/>
        <v>0.10632211667829644</v>
      </c>
      <c r="BB9" s="3">
        <f t="shared" si="11"/>
        <v>6.8552939134979979E-3</v>
      </c>
      <c r="BC9" s="3"/>
      <c r="BD9" s="3"/>
      <c r="BF9" s="1">
        <v>2000</v>
      </c>
      <c r="BG9" s="3">
        <v>5.0093983505066046E-2</v>
      </c>
      <c r="BH9" s="3">
        <v>3.7066982287757282E-2</v>
      </c>
      <c r="BI9" s="3">
        <v>5.4830651166417804E-2</v>
      </c>
      <c r="BJ9" s="3"/>
      <c r="BK9" s="3">
        <f t="shared" si="7"/>
        <v>4.7330538986413706E-2</v>
      </c>
      <c r="BL9" s="3">
        <f t="shared" si="12"/>
        <v>9.1986114285486469E-3</v>
      </c>
      <c r="BM9" s="3"/>
      <c r="BN9" s="3"/>
      <c r="BP9" s="1">
        <v>2000</v>
      </c>
      <c r="BQ9" s="3">
        <v>2.5693852420195128E-2</v>
      </c>
      <c r="BR9" s="3">
        <v>5.627318394533895E-2</v>
      </c>
      <c r="BS9" s="3">
        <v>2.4114809430630935E-2</v>
      </c>
      <c r="BT9" s="3"/>
      <c r="BU9" s="4">
        <f t="shared" si="8"/>
        <v>3.5360615265388341E-2</v>
      </c>
      <c r="BV9" s="4">
        <f t="shared" si="13"/>
        <v>1.8128016736145228E-2</v>
      </c>
    </row>
    <row r="10" spans="2:74">
      <c r="B10" s="1">
        <v>10</v>
      </c>
      <c r="C10" s="1"/>
      <c r="D10" s="12">
        <v>2.8000000000000001E-2</v>
      </c>
      <c r="E10" s="3">
        <v>2.1514093290097291E-2</v>
      </c>
      <c r="F10" s="3">
        <v>2.8453220975684049E-2</v>
      </c>
      <c r="G10" s="3">
        <v>4.6455299050916256E-2</v>
      </c>
      <c r="I10" s="4">
        <f t="shared" si="0"/>
        <v>3.11056533291744E-2</v>
      </c>
      <c r="J10" s="4">
        <f t="shared" si="1"/>
        <v>1.0712766959055021E-2</v>
      </c>
      <c r="K10" s="4"/>
      <c r="L10" s="4"/>
      <c r="N10" s="3">
        <v>100</v>
      </c>
      <c r="O10" s="3"/>
      <c r="P10" s="3">
        <v>1.9862863911372909E-2</v>
      </c>
      <c r="Q10" s="3">
        <v>2.1423537242362241E-2</v>
      </c>
      <c r="R10" s="3">
        <v>7.9879676343876826E-2</v>
      </c>
      <c r="T10" s="4">
        <f t="shared" si="2"/>
        <v>4.0388692499203994E-2</v>
      </c>
      <c r="U10" s="4">
        <f t="shared" si="9"/>
        <v>3.4209096437594982E-2</v>
      </c>
      <c r="V10" s="4"/>
      <c r="W10" s="4"/>
      <c r="Y10" s="1">
        <v>1000</v>
      </c>
      <c r="AA10" s="3">
        <v>6.6816766988820761E-2</v>
      </c>
      <c r="AB10" s="3">
        <v>2.6887595969444664E-2</v>
      </c>
      <c r="AC10" s="3">
        <v>2.9700318238284361E-2</v>
      </c>
      <c r="AD10" s="3">
        <v>2.0834211344778732E-2</v>
      </c>
      <c r="AE10" s="3">
        <v>1.1845064052621968E-2</v>
      </c>
      <c r="AF10" s="3"/>
      <c r="AG10" s="4">
        <f t="shared" si="3"/>
        <v>3.1216791318790099E-2</v>
      </c>
      <c r="AH10" s="4">
        <f t="shared" si="4"/>
        <v>2.1044367862179957E-2</v>
      </c>
      <c r="AI10" s="4"/>
      <c r="AJ10" s="4"/>
      <c r="AL10" s="1">
        <v>1000</v>
      </c>
      <c r="AM10" s="3">
        <v>0.18652318141164467</v>
      </c>
      <c r="AN10" s="3">
        <v>0.20844290893069281</v>
      </c>
      <c r="AO10" s="3">
        <v>0.20494326667929591</v>
      </c>
      <c r="AQ10" s="4">
        <f t="shared" si="5"/>
        <v>0.1999697856738778</v>
      </c>
      <c r="AR10" s="4">
        <f t="shared" si="6"/>
        <v>1.1775833244860855E-2</v>
      </c>
      <c r="AS10" s="4"/>
      <c r="AT10" s="4"/>
      <c r="AV10" s="1">
        <v>1000</v>
      </c>
      <c r="AW10" s="3">
        <v>0.14758504662037031</v>
      </c>
      <c r="AX10" s="3">
        <v>0.1371127727697955</v>
      </c>
      <c r="AY10" s="3">
        <v>0.16194237332324457</v>
      </c>
      <c r="BA10" s="4">
        <f t="shared" si="10"/>
        <v>0.14888006423780345</v>
      </c>
      <c r="BB10" s="4">
        <f t="shared" si="11"/>
        <v>1.2465354743570529E-2</v>
      </c>
      <c r="BC10" s="4"/>
      <c r="BD10" s="4"/>
      <c r="BF10" s="1">
        <v>1000</v>
      </c>
      <c r="BG10" s="3">
        <v>5.8026106863527847E-2</v>
      </c>
      <c r="BH10" s="3">
        <v>4.4633160874682117E-2</v>
      </c>
      <c r="BI10" s="3">
        <v>7.4993530455781721E-2</v>
      </c>
      <c r="BJ10" s="3"/>
      <c r="BK10" s="4">
        <f t="shared" si="7"/>
        <v>5.9217599397997228E-2</v>
      </c>
      <c r="BL10" s="4">
        <f t="shared" si="12"/>
        <v>1.5215214461847438E-2</v>
      </c>
      <c r="BM10" s="4"/>
      <c r="BN10" s="4"/>
      <c r="BP10" s="1">
        <v>1000</v>
      </c>
      <c r="BQ10" s="3">
        <v>4.6082569023648406E-2</v>
      </c>
      <c r="BR10" s="3">
        <v>7.8626782472758297E-2</v>
      </c>
      <c r="BS10" s="3">
        <v>3.2572217895946901E-2</v>
      </c>
      <c r="BT10" s="3"/>
      <c r="BU10" s="4">
        <f t="shared" si="8"/>
        <v>5.2427189797451201E-2</v>
      </c>
      <c r="BV10" s="4">
        <f t="shared" si="13"/>
        <v>2.3673748946089011E-2</v>
      </c>
    </row>
    <row r="11" spans="2:74">
      <c r="B11" s="1">
        <v>8</v>
      </c>
      <c r="C11" s="1"/>
      <c r="D11" s="12">
        <v>2.9000000000000001E-2</v>
      </c>
      <c r="E11" s="3">
        <v>2.8535487288135597E-2</v>
      </c>
      <c r="F11" s="3">
        <v>2.8754501165007416E-2</v>
      </c>
      <c r="G11" s="3">
        <v>5.0400684085462284E-2</v>
      </c>
      <c r="I11" s="4">
        <f t="shared" si="0"/>
        <v>3.4172668134651328E-2</v>
      </c>
      <c r="J11" s="4">
        <f t="shared" si="1"/>
        <v>1.0820341007230706E-2</v>
      </c>
      <c r="K11" s="4"/>
      <c r="L11" s="4"/>
      <c r="N11" s="3">
        <v>80</v>
      </c>
      <c r="O11" s="3"/>
      <c r="P11" s="3">
        <v>1.7512460562500866E-2</v>
      </c>
      <c r="Q11" s="3">
        <v>2.3856119235149263E-2</v>
      </c>
      <c r="R11" s="3">
        <v>3.0579536797825976E-2</v>
      </c>
      <c r="T11" s="3">
        <f t="shared" si="2"/>
        <v>2.3982705531825368E-2</v>
      </c>
      <c r="U11" s="3">
        <f t="shared" si="9"/>
        <v>6.5344577742020293E-3</v>
      </c>
      <c r="V11" s="3"/>
      <c r="W11" s="3"/>
      <c r="Y11" s="1">
        <v>800</v>
      </c>
      <c r="AA11" s="3">
        <v>7.4061792392256687E-2</v>
      </c>
      <c r="AB11" s="3">
        <v>2.8562224654137255E-2</v>
      </c>
      <c r="AC11" s="3">
        <v>3.5367319743588671E-2</v>
      </c>
      <c r="AD11" s="3">
        <v>3.3435289666136618E-2</v>
      </c>
      <c r="AE11" s="3">
        <v>1.6140428891463356E-2</v>
      </c>
      <c r="AF11" s="3"/>
      <c r="AG11" s="4">
        <f t="shared" si="3"/>
        <v>3.7513411069516514E-2</v>
      </c>
      <c r="AH11" s="4">
        <f t="shared" si="4"/>
        <v>2.1759762549822308E-2</v>
      </c>
      <c r="AI11" s="4"/>
      <c r="AJ11" s="4"/>
      <c r="AL11" s="1">
        <v>800</v>
      </c>
      <c r="AM11" s="3">
        <v>0.19532269360251001</v>
      </c>
      <c r="AN11" s="3">
        <v>0.24252460274294566</v>
      </c>
      <c r="AO11" s="3">
        <v>0.19317580923956207</v>
      </c>
      <c r="AQ11" s="4">
        <f t="shared" si="5"/>
        <v>0.21034103519500591</v>
      </c>
      <c r="AR11" s="4">
        <f t="shared" si="6"/>
        <v>2.789245046964442E-2</v>
      </c>
      <c r="AS11" s="4"/>
      <c r="AT11" s="4"/>
      <c r="AV11" s="1">
        <v>800</v>
      </c>
      <c r="AW11" s="3">
        <v>0.13096737443326453</v>
      </c>
      <c r="AX11" s="3">
        <v>0.14775107043559516</v>
      </c>
      <c r="AY11" s="3">
        <v>0.16529294426620528</v>
      </c>
      <c r="BA11" s="4">
        <f t="shared" si="10"/>
        <v>0.14800379637835498</v>
      </c>
      <c r="BB11" s="4">
        <f t="shared" si="11"/>
        <v>1.7164180402531044E-2</v>
      </c>
      <c r="BC11" s="4"/>
      <c r="BD11" s="4"/>
      <c r="BF11" s="1">
        <v>800</v>
      </c>
      <c r="BG11" s="3">
        <v>6.5226880902361506E-2</v>
      </c>
      <c r="BH11" s="3">
        <v>4.489545149793802E-2</v>
      </c>
      <c r="BI11" s="3">
        <v>8.8708734279814822E-2</v>
      </c>
      <c r="BJ11" s="3"/>
      <c r="BK11" s="4">
        <f t="shared" si="7"/>
        <v>6.6277022226704785E-2</v>
      </c>
      <c r="BL11" s="4">
        <f t="shared" si="12"/>
        <v>2.1925511046084988E-2</v>
      </c>
      <c r="BM11" s="4"/>
      <c r="BN11" s="4"/>
      <c r="BP11" s="1">
        <v>800</v>
      </c>
      <c r="BQ11" s="3">
        <v>3.3386068930847369E-2</v>
      </c>
      <c r="BR11" s="3">
        <v>7.6329261493233325E-2</v>
      </c>
      <c r="BS11" s="3">
        <v>4.4945374083805834E-2</v>
      </c>
      <c r="BT11" s="3"/>
      <c r="BU11" s="4">
        <f t="shared" si="8"/>
        <v>5.1553568169295509E-2</v>
      </c>
      <c r="BV11" s="4">
        <f t="shared" si="13"/>
        <v>2.2221175006424957E-2</v>
      </c>
    </row>
    <row r="12" spans="2:74">
      <c r="B12" s="1">
        <v>6</v>
      </c>
      <c r="C12" s="1"/>
      <c r="D12" s="12">
        <v>0.03</v>
      </c>
      <c r="E12" s="3">
        <v>2.8634604754007736E-2</v>
      </c>
      <c r="F12" s="3">
        <v>3.1627320237880695E-2</v>
      </c>
      <c r="G12" s="3">
        <v>5.6819272779140118E-2</v>
      </c>
      <c r="I12" s="4">
        <f t="shared" si="0"/>
        <v>3.6770299442757136E-2</v>
      </c>
      <c r="J12" s="4">
        <f t="shared" si="1"/>
        <v>1.3421848476246116E-2</v>
      </c>
      <c r="K12" s="4"/>
      <c r="L12" s="4"/>
      <c r="N12" s="3">
        <v>60</v>
      </c>
      <c r="O12" s="3"/>
      <c r="P12" s="3">
        <v>1.2790311330870462E-2</v>
      </c>
      <c r="Q12" s="3">
        <v>3.4425295754516826E-2</v>
      </c>
      <c r="R12" s="3">
        <v>1.1860543812155011E-2</v>
      </c>
      <c r="T12" s="4">
        <f t="shared" si="2"/>
        <v>1.9692050299180766E-2</v>
      </c>
      <c r="U12" s="4">
        <f t="shared" si="9"/>
        <v>1.2767830988272827E-2</v>
      </c>
      <c r="V12" s="4"/>
      <c r="W12" s="4"/>
      <c r="Y12" s="1">
        <v>600</v>
      </c>
      <c r="AA12" s="3">
        <v>0.10891574879121321</v>
      </c>
      <c r="AB12" s="3">
        <v>2.7565381533111888E-2</v>
      </c>
      <c r="AC12" s="3">
        <v>3.3042500342158901E-2</v>
      </c>
      <c r="AD12" s="3">
        <v>3.0578432102040899E-2</v>
      </c>
      <c r="AE12" s="3">
        <v>1.6210702911434362E-2</v>
      </c>
      <c r="AF12" s="3"/>
      <c r="AG12" s="4">
        <f t="shared" si="3"/>
        <v>4.3262553135991852E-2</v>
      </c>
      <c r="AH12" s="4">
        <f t="shared" si="4"/>
        <v>3.7262186939837467E-2</v>
      </c>
      <c r="AI12" s="4"/>
      <c r="AJ12" s="4"/>
      <c r="AL12" s="1">
        <v>600</v>
      </c>
      <c r="AM12" s="3">
        <v>0.21075570153294865</v>
      </c>
      <c r="AN12" s="3">
        <v>0.25722011894755675</v>
      </c>
      <c r="AO12" s="3">
        <v>0.24841214783704751</v>
      </c>
      <c r="AQ12" s="4">
        <f t="shared" si="5"/>
        <v>0.23879598943918431</v>
      </c>
      <c r="AR12" s="4">
        <f t="shared" si="6"/>
        <v>2.4679716330811639E-2</v>
      </c>
      <c r="AS12" s="4"/>
      <c r="AT12" s="4"/>
      <c r="AV12" s="1">
        <v>600</v>
      </c>
      <c r="AW12" s="3">
        <v>0.15102159970968659</v>
      </c>
      <c r="AX12" s="3">
        <v>0.16528918241012325</v>
      </c>
      <c r="AY12" s="3">
        <v>0.17158815890615026</v>
      </c>
      <c r="BA12" s="4">
        <f t="shared" si="10"/>
        <v>0.1626329803419867</v>
      </c>
      <c r="BB12" s="4">
        <f t="shared" si="11"/>
        <v>1.0537428356363362E-2</v>
      </c>
      <c r="BC12" s="4"/>
      <c r="BD12" s="4"/>
      <c r="BF12" s="1">
        <v>600</v>
      </c>
      <c r="BG12" s="3">
        <v>8.4180058417387682E-2</v>
      </c>
      <c r="BH12" s="3">
        <v>4.8213183484248794E-2</v>
      </c>
      <c r="BI12" s="3">
        <v>0.10093450415562098</v>
      </c>
      <c r="BJ12" s="3"/>
      <c r="BK12" s="4">
        <f t="shared" si="7"/>
        <v>7.7775915352419164E-2</v>
      </c>
      <c r="BL12" s="4">
        <f t="shared" si="12"/>
        <v>2.6937783866362336E-2</v>
      </c>
      <c r="BM12" s="4"/>
      <c r="BN12" s="4"/>
      <c r="BP12" s="1">
        <v>600</v>
      </c>
      <c r="BQ12" s="3">
        <v>5.0736581848150823E-2</v>
      </c>
      <c r="BR12" s="3">
        <v>0.12159471378633903</v>
      </c>
      <c r="BS12" s="3">
        <v>4.1504959034066403E-2</v>
      </c>
      <c r="BT12" s="3"/>
      <c r="BU12" s="4">
        <f t="shared" si="8"/>
        <v>7.1278751556185418E-2</v>
      </c>
      <c r="BV12" s="4">
        <f t="shared" si="13"/>
        <v>4.3818691859810986E-2</v>
      </c>
    </row>
    <row r="13" spans="2:74">
      <c r="B13" s="1">
        <v>4</v>
      </c>
      <c r="C13" s="1"/>
      <c r="D13" s="12">
        <v>2.8000000000000001E-2</v>
      </c>
      <c r="E13" s="3">
        <v>3.1923050115006617E-2</v>
      </c>
      <c r="F13" s="3">
        <v>3.4372135655362054E-2</v>
      </c>
      <c r="G13" s="3">
        <v>6.4099595233343964E-2</v>
      </c>
      <c r="I13" s="4">
        <f t="shared" si="0"/>
        <v>3.9598695250928156E-2</v>
      </c>
      <c r="J13" s="4">
        <f t="shared" si="1"/>
        <v>1.6543440643054946E-2</v>
      </c>
      <c r="K13" s="4"/>
      <c r="L13" s="4"/>
      <c r="N13" s="3">
        <v>40</v>
      </c>
      <c r="O13" s="3"/>
      <c r="P13" s="3">
        <v>1.3798341791177483E-2</v>
      </c>
      <c r="Q13" s="3">
        <v>3.8673235466722931E-2</v>
      </c>
      <c r="R13" s="3">
        <v>-4.5268063644393619E-4</v>
      </c>
      <c r="T13" s="4">
        <f t="shared" si="2"/>
        <v>1.7339632207152161E-2</v>
      </c>
      <c r="U13" s="4">
        <f t="shared" si="9"/>
        <v>1.9801890846222706E-2</v>
      </c>
      <c r="V13" s="4"/>
      <c r="W13" s="4"/>
      <c r="Y13" s="1">
        <v>400</v>
      </c>
      <c r="AA13" s="25">
        <v>0.20499999999999999</v>
      </c>
      <c r="AB13" s="3">
        <v>3.583345196813488E-2</v>
      </c>
      <c r="AC13" s="3">
        <v>3.8956621921129024E-2</v>
      </c>
      <c r="AD13" s="3">
        <v>4.2483345801438178E-2</v>
      </c>
      <c r="AE13" s="3">
        <v>3.0145449406646412E-2</v>
      </c>
      <c r="AF13" s="3"/>
      <c r="AG13" s="4">
        <f t="shared" si="3"/>
        <v>7.0483773819469714E-2</v>
      </c>
      <c r="AH13" s="4">
        <f t="shared" si="4"/>
        <v>7.5333302069371777E-2</v>
      </c>
      <c r="AI13" s="4"/>
      <c r="AJ13" s="4"/>
      <c r="AL13" s="1">
        <v>400</v>
      </c>
      <c r="AM13" s="3">
        <v>0.25858198745281558</v>
      </c>
      <c r="AN13" s="3">
        <v>0.27495442623818356</v>
      </c>
      <c r="AO13" s="3">
        <v>0.25776270050443617</v>
      </c>
      <c r="AQ13" s="4">
        <f t="shared" si="5"/>
        <v>0.26376637139847842</v>
      </c>
      <c r="AR13" s="4">
        <f t="shared" si="6"/>
        <v>9.6977954246381757E-3</v>
      </c>
      <c r="AS13" s="4"/>
      <c r="AT13" s="4"/>
      <c r="AV13" s="1">
        <v>400</v>
      </c>
      <c r="AW13" s="3">
        <v>0.19098343711185103</v>
      </c>
      <c r="AX13" s="3">
        <v>0.17744581895895842</v>
      </c>
      <c r="AY13" s="3">
        <v>0.20271798321578591</v>
      </c>
      <c r="BA13" s="4">
        <f t="shared" si="10"/>
        <v>0.19038241309553181</v>
      </c>
      <c r="BB13" s="4">
        <f t="shared" si="11"/>
        <v>1.2646797774818794E-2</v>
      </c>
      <c r="BC13" s="4"/>
      <c r="BD13" s="4"/>
      <c r="BF13" s="1">
        <v>400</v>
      </c>
      <c r="BG13" s="3">
        <v>0.10312754131162799</v>
      </c>
      <c r="BH13" s="3">
        <v>5.6440377580537847E-2</v>
      </c>
      <c r="BI13" s="3">
        <v>0.11541378309591012</v>
      </c>
      <c r="BJ13" s="3"/>
      <c r="BK13" s="4">
        <f t="shared" si="7"/>
        <v>9.1660567329358664E-2</v>
      </c>
      <c r="BL13" s="4">
        <f t="shared" si="12"/>
        <v>3.1114052432183507E-2</v>
      </c>
      <c r="BM13" s="4"/>
      <c r="BN13" s="4"/>
      <c r="BP13" s="1">
        <v>400</v>
      </c>
      <c r="BQ13" s="3">
        <v>7.5962852022208566E-2</v>
      </c>
      <c r="BR13" s="3">
        <v>0.12340466859382321</v>
      </c>
      <c r="BS13" s="3">
        <v>5.0240264799392198E-2</v>
      </c>
      <c r="BT13" s="3"/>
      <c r="BU13" s="4">
        <f t="shared" si="8"/>
        <v>8.3202595138474653E-2</v>
      </c>
      <c r="BV13" s="4">
        <f t="shared" si="13"/>
        <v>3.7115601920766156E-2</v>
      </c>
    </row>
    <row r="14" spans="2:74">
      <c r="B14" s="1">
        <v>2</v>
      </c>
      <c r="C14" s="1"/>
      <c r="D14" s="12">
        <v>6.8000000000000005E-2</v>
      </c>
      <c r="E14" s="3">
        <v>4.4972052715245375E-2</v>
      </c>
      <c r="F14" s="3">
        <v>4.2622084186876366E-2</v>
      </c>
      <c r="G14" s="3">
        <v>7.5671702371995414E-2</v>
      </c>
      <c r="I14" s="4">
        <f t="shared" si="0"/>
        <v>5.7816459818529287E-2</v>
      </c>
      <c r="J14" s="4">
        <f t="shared" si="1"/>
        <v>1.6516275023355946E-2</v>
      </c>
      <c r="K14" s="4"/>
      <c r="L14" s="4"/>
      <c r="N14" s="3">
        <v>20</v>
      </c>
      <c r="O14" s="3"/>
      <c r="P14" s="3">
        <v>1.3648805637377977E-2</v>
      </c>
      <c r="Q14" s="3">
        <v>5.595318177025483E-2</v>
      </c>
      <c r="R14" s="3">
        <v>1.7245984926971519E-2</v>
      </c>
      <c r="T14" s="4">
        <f t="shared" si="2"/>
        <v>2.8949324111534776E-2</v>
      </c>
      <c r="U14" s="4">
        <f t="shared" si="9"/>
        <v>2.3455088382900637E-2</v>
      </c>
      <c r="V14" s="4"/>
      <c r="W14" s="4"/>
      <c r="Y14" s="1">
        <v>200</v>
      </c>
      <c r="AA14" s="3">
        <v>0.13167468471700533</v>
      </c>
      <c r="AB14" s="3">
        <v>7.2990852325503119E-2</v>
      </c>
      <c r="AC14" s="3">
        <v>5.8892921734836998E-2</v>
      </c>
      <c r="AD14" s="3">
        <v>5.6549541208263249E-2</v>
      </c>
      <c r="AE14" s="3">
        <v>3.4483019644842502E-2</v>
      </c>
      <c r="AF14" s="3"/>
      <c r="AG14" s="4">
        <f t="shared" si="3"/>
        <v>7.0918203926090245E-2</v>
      </c>
      <c r="AH14" s="4">
        <f t="shared" si="4"/>
        <v>3.6654584853640218E-2</v>
      </c>
      <c r="AI14" s="4"/>
      <c r="AJ14" s="4"/>
      <c r="AL14" s="1">
        <v>200</v>
      </c>
      <c r="AM14" s="3">
        <v>0.34257784971892596</v>
      </c>
      <c r="AN14" s="3">
        <v>0.37496531318466397</v>
      </c>
      <c r="AO14" s="3">
        <v>0.39830088847432327</v>
      </c>
      <c r="AQ14" s="4">
        <f t="shared" si="5"/>
        <v>0.37194801712597109</v>
      </c>
      <c r="AR14" s="4">
        <f t="shared" si="6"/>
        <v>2.7983786710579939E-2</v>
      </c>
      <c r="AS14" s="4"/>
      <c r="AT14" s="4"/>
      <c r="AV14" s="1">
        <v>200</v>
      </c>
      <c r="AW14" s="3">
        <v>0.25912153636001123</v>
      </c>
      <c r="AX14" s="3">
        <v>0.25140929739548257</v>
      </c>
      <c r="AY14" s="3">
        <v>0.26350368123451035</v>
      </c>
      <c r="BA14" s="3">
        <f t="shared" si="10"/>
        <v>0.25801150499666803</v>
      </c>
      <c r="BB14" s="3">
        <f t="shared" si="11"/>
        <v>6.1231248012871839E-3</v>
      </c>
      <c r="BC14" s="3"/>
      <c r="BD14" s="3"/>
      <c r="BF14" s="1">
        <v>200</v>
      </c>
      <c r="BG14" s="3">
        <v>0.12513096964451217</v>
      </c>
      <c r="BH14" s="3">
        <v>6.5056788323929304E-2</v>
      </c>
      <c r="BI14" s="3">
        <v>0.1664634468290429</v>
      </c>
      <c r="BJ14" s="3"/>
      <c r="BK14" s="4">
        <f t="shared" si="7"/>
        <v>0.11888373493249478</v>
      </c>
      <c r="BL14" s="4">
        <f t="shared" si="12"/>
        <v>5.0991161522890044E-2</v>
      </c>
      <c r="BM14" s="4"/>
      <c r="BN14" s="4"/>
      <c r="BP14" s="1">
        <v>200</v>
      </c>
      <c r="BQ14" s="3">
        <v>0.10105175175872397</v>
      </c>
      <c r="BR14" s="3">
        <v>0.11176723828657532</v>
      </c>
      <c r="BS14" s="3">
        <v>6.8517945399469191E-2</v>
      </c>
      <c r="BT14" s="3"/>
      <c r="BU14" s="4">
        <f t="shared" si="8"/>
        <v>9.3778978481589503E-2</v>
      </c>
      <c r="BV14" s="4">
        <f t="shared" si="13"/>
        <v>2.2523215959629809E-2</v>
      </c>
    </row>
    <row r="15" spans="2:74">
      <c r="B15" s="1">
        <v>1</v>
      </c>
      <c r="C15" s="1"/>
      <c r="D15" s="12">
        <v>8.5999999999999993E-2</v>
      </c>
      <c r="E15" s="3">
        <v>4.5874352988937384E-2</v>
      </c>
      <c r="F15" s="3">
        <v>6.1718556786018529E-2</v>
      </c>
      <c r="G15" s="3">
        <v>0.11601960501604484</v>
      </c>
      <c r="I15" s="4">
        <f t="shared" si="0"/>
        <v>7.7403128697750179E-2</v>
      </c>
      <c r="J15" s="4">
        <f t="shared" si="1"/>
        <v>3.0578903038858744E-2</v>
      </c>
      <c r="K15" s="4"/>
      <c r="L15" s="4"/>
      <c r="N15" s="3">
        <v>10</v>
      </c>
      <c r="O15" s="3"/>
      <c r="P15" s="3">
        <v>2.2750163670928282E-2</v>
      </c>
      <c r="Q15" s="3">
        <v>6.1295600567604101E-2</v>
      </c>
      <c r="R15" s="3">
        <v>4.7191190831009366E-2</v>
      </c>
      <c r="T15" s="4">
        <f t="shared" si="2"/>
        <v>4.3745651689847252E-2</v>
      </c>
      <c r="U15" s="4">
        <f t="shared" si="9"/>
        <v>1.9502345535059744E-2</v>
      </c>
      <c r="V15" s="4"/>
      <c r="W15" s="4"/>
      <c r="Y15" s="1">
        <v>100</v>
      </c>
      <c r="AA15" s="3">
        <v>0.16005443777231318</v>
      </c>
      <c r="AB15" s="3">
        <v>8.3275139305104162E-2</v>
      </c>
      <c r="AC15" s="3">
        <v>8.0092562276096665E-2</v>
      </c>
      <c r="AD15" s="3">
        <v>7.8431324934883029E-2</v>
      </c>
      <c r="AE15" s="3">
        <v>4.4306894594923665E-2</v>
      </c>
      <c r="AF15" s="3"/>
      <c r="AG15" s="4">
        <f t="shared" si="3"/>
        <v>8.9232071776664132E-2</v>
      </c>
      <c r="AH15" s="4">
        <f t="shared" si="4"/>
        <v>4.2631417055835667E-2</v>
      </c>
      <c r="AI15" s="4"/>
      <c r="AJ15" s="4"/>
      <c r="AL15" s="1">
        <v>100</v>
      </c>
      <c r="AM15" s="3">
        <v>0.40766851109805685</v>
      </c>
      <c r="AN15" s="3">
        <v>0.49087333224022212</v>
      </c>
      <c r="AO15" s="3">
        <v>0.45495777825777467</v>
      </c>
      <c r="AQ15" s="4">
        <f t="shared" si="5"/>
        <v>0.45116654053201793</v>
      </c>
      <c r="AR15" s="4">
        <f t="shared" si="6"/>
        <v>4.1731770606395664E-2</v>
      </c>
      <c r="AS15" s="4"/>
      <c r="AT15" s="4"/>
      <c r="AV15" s="1">
        <v>100</v>
      </c>
      <c r="AW15" s="3">
        <v>0.32767220521209034</v>
      </c>
      <c r="AX15" s="3">
        <v>0.31426455468020215</v>
      </c>
      <c r="AY15" s="3">
        <v>0.35120879461375892</v>
      </c>
      <c r="BA15" s="4">
        <f t="shared" si="10"/>
        <v>0.3310485181686838</v>
      </c>
      <c r="BB15" s="4">
        <f t="shared" si="11"/>
        <v>1.8702107714177525E-2</v>
      </c>
      <c r="BC15" s="4"/>
      <c r="BD15" s="4"/>
      <c r="BF15" s="1">
        <v>100</v>
      </c>
      <c r="BG15" s="3">
        <v>0.17640730484138065</v>
      </c>
      <c r="BH15" s="3">
        <v>9.7988238971752809E-2</v>
      </c>
      <c r="BI15" s="3">
        <v>0.19700202901665997</v>
      </c>
      <c r="BJ15" s="3"/>
      <c r="BK15" s="4">
        <f t="shared" si="7"/>
        <v>0.15713252427659782</v>
      </c>
      <c r="BL15" s="4">
        <f t="shared" si="12"/>
        <v>5.2245291932667352E-2</v>
      </c>
      <c r="BM15" s="4"/>
      <c r="BN15" s="4"/>
      <c r="BP15" s="1">
        <v>100</v>
      </c>
      <c r="BQ15" s="3">
        <v>0.18817546090273363</v>
      </c>
      <c r="BR15" s="3">
        <v>0.10732319532753182</v>
      </c>
      <c r="BS15" s="3">
        <v>0.10517272354558897</v>
      </c>
      <c r="BT15" s="3"/>
      <c r="BU15" s="4">
        <f t="shared" si="8"/>
        <v>0.13355712659195149</v>
      </c>
      <c r="BV15" s="4">
        <f t="shared" si="13"/>
        <v>4.731308449450853E-2</v>
      </c>
    </row>
    <row r="16" spans="2:74">
      <c r="B16" s="1">
        <v>0.5</v>
      </c>
      <c r="C16" s="1"/>
      <c r="D16" s="12">
        <v>0.17799999999999999</v>
      </c>
      <c r="E16" s="3">
        <v>0.1094076655052265</v>
      </c>
      <c r="F16" s="3">
        <v>0.10703583842742419</v>
      </c>
      <c r="G16" s="3">
        <v>0.19044118975359492</v>
      </c>
      <c r="I16" s="4">
        <f t="shared" si="0"/>
        <v>0.14622117342156141</v>
      </c>
      <c r="J16" s="4">
        <f t="shared" si="1"/>
        <v>4.4181551605530917E-2</v>
      </c>
      <c r="K16" s="4"/>
      <c r="L16" s="4"/>
      <c r="N16" s="3">
        <v>5</v>
      </c>
      <c r="O16" s="3"/>
      <c r="P16" s="3">
        <v>5.0197899606068318E-2</v>
      </c>
      <c r="Q16" s="3">
        <v>6.3905527128717499E-2</v>
      </c>
      <c r="R16" s="3">
        <v>6.3189134187147222E-2</v>
      </c>
      <c r="T16" s="3">
        <f t="shared" si="2"/>
        <v>5.9097520307311018E-2</v>
      </c>
      <c r="U16" s="3">
        <f t="shared" si="9"/>
        <v>7.7156167077669395E-3</v>
      </c>
      <c r="V16" s="3"/>
      <c r="W16" s="3"/>
      <c r="Y16" s="1">
        <v>50</v>
      </c>
      <c r="AA16" s="3">
        <v>0.18642114075611799</v>
      </c>
      <c r="AB16" s="3">
        <v>9.0973809171521453E-2</v>
      </c>
      <c r="AC16" s="3">
        <v>0.13365934310177169</v>
      </c>
      <c r="AD16" s="3">
        <v>0.11843683693784328</v>
      </c>
      <c r="AE16" s="3">
        <v>9.1440592670523971E-2</v>
      </c>
      <c r="AF16" s="3"/>
      <c r="AG16" s="4">
        <f t="shared" si="3"/>
        <v>0.12418634452755568</v>
      </c>
      <c r="AH16" s="4">
        <f t="shared" si="4"/>
        <v>3.927887845452066E-2</v>
      </c>
      <c r="AI16" s="4"/>
      <c r="AJ16" s="4"/>
      <c r="AL16" s="1">
        <v>50</v>
      </c>
      <c r="AM16" s="3">
        <v>0.4314572907755696</v>
      </c>
      <c r="AN16" s="3">
        <v>0.55089385909821509</v>
      </c>
      <c r="AO16" s="3">
        <v>0.4632923141662349</v>
      </c>
      <c r="AQ16" s="4">
        <f t="shared" si="5"/>
        <v>0.48188115468000653</v>
      </c>
      <c r="AR16" s="4">
        <f t="shared" si="6"/>
        <v>6.1850078471311111E-2</v>
      </c>
      <c r="AS16" s="4"/>
      <c r="AT16" s="4"/>
      <c r="AV16" s="1">
        <v>50</v>
      </c>
      <c r="AW16" s="3">
        <v>0.43152698682027502</v>
      </c>
      <c r="AX16" s="3">
        <v>0.40162506639748419</v>
      </c>
      <c r="AY16" s="3">
        <v>0.43149088472242159</v>
      </c>
      <c r="BA16" s="4">
        <f t="shared" si="10"/>
        <v>0.42154764598006028</v>
      </c>
      <c r="BB16" s="4">
        <f t="shared" si="11"/>
        <v>1.7253469470179764E-2</v>
      </c>
      <c r="BC16" s="4"/>
      <c r="BD16" s="4"/>
      <c r="BF16" s="1">
        <v>50</v>
      </c>
      <c r="BG16" s="3">
        <v>0.26168051365097084</v>
      </c>
      <c r="BH16" s="3">
        <v>0.1234758463393375</v>
      </c>
      <c r="BI16" s="3">
        <v>0.26549524537699076</v>
      </c>
      <c r="BJ16" s="3"/>
      <c r="BK16" s="4">
        <f t="shared" si="7"/>
        <v>0.21688386845576635</v>
      </c>
      <c r="BL16" s="4">
        <f t="shared" si="12"/>
        <v>8.0916203515197307E-2</v>
      </c>
      <c r="BM16" s="4"/>
      <c r="BN16" s="4"/>
      <c r="BP16" s="1">
        <v>50</v>
      </c>
      <c r="BQ16" s="3">
        <v>0.23401003591533151</v>
      </c>
      <c r="BR16" s="3">
        <v>0.15100992113965914</v>
      </c>
      <c r="BS16" s="3">
        <v>0.13486716837428597</v>
      </c>
      <c r="BT16" s="3"/>
      <c r="BU16" s="4">
        <f t="shared" si="8"/>
        <v>0.17329570847642553</v>
      </c>
      <c r="BV16" s="4">
        <f t="shared" si="13"/>
        <v>5.3196045755112387E-2</v>
      </c>
    </row>
    <row r="17" spans="2:74">
      <c r="B17" s="1">
        <v>0.2</v>
      </c>
      <c r="C17" s="1"/>
      <c r="D17" s="12">
        <v>0.41899999999999998</v>
      </c>
      <c r="E17" s="3">
        <v>0.34667024704618687</v>
      </c>
      <c r="F17" s="3">
        <v>0.27180255480208176</v>
      </c>
      <c r="G17" s="3">
        <v>0.36859968179392738</v>
      </c>
      <c r="I17" s="4">
        <f t="shared" si="0"/>
        <v>0.35151812091054901</v>
      </c>
      <c r="J17" s="4">
        <f t="shared" si="1"/>
        <v>6.1165505225995835E-2</v>
      </c>
      <c r="K17" s="4"/>
      <c r="L17" s="4"/>
      <c r="N17" s="3">
        <v>2</v>
      </c>
      <c r="O17" s="3"/>
      <c r="P17" s="3">
        <v>9.7330625010283944E-2</v>
      </c>
      <c r="Q17" s="3">
        <v>0.11536456770331804</v>
      </c>
      <c r="R17" s="3">
        <v>8.5617289524968221E-2</v>
      </c>
      <c r="T17" s="4">
        <f t="shared" si="2"/>
        <v>9.9437494079523403E-2</v>
      </c>
      <c r="U17" s="4">
        <f t="shared" si="9"/>
        <v>1.4985136392813375E-2</v>
      </c>
      <c r="V17" s="4"/>
      <c r="W17" s="4"/>
      <c r="Y17" s="1">
        <v>30</v>
      </c>
      <c r="AA17" s="3">
        <v>0.23190063541182618</v>
      </c>
      <c r="AB17" s="3">
        <v>0.18077938993857445</v>
      </c>
      <c r="AC17" s="3">
        <v>0.17250126845915509</v>
      </c>
      <c r="AD17" s="3">
        <v>0.14880529099178957</v>
      </c>
      <c r="AE17" s="3">
        <v>0.10725246419205206</v>
      </c>
      <c r="AF17" s="3"/>
      <c r="AG17" s="4">
        <f t="shared" si="3"/>
        <v>0.16824780979867948</v>
      </c>
      <c r="AH17" s="4">
        <f t="shared" si="4"/>
        <v>4.5621426827601577E-2</v>
      </c>
      <c r="AI17" s="4"/>
      <c r="AJ17" s="4"/>
      <c r="AL17" s="1">
        <v>30</v>
      </c>
      <c r="AM17" s="3">
        <v>0.48417736999942679</v>
      </c>
      <c r="AN17" s="3">
        <v>0.58283397769959755</v>
      </c>
      <c r="AO17" s="3">
        <v>0.52707398742533063</v>
      </c>
      <c r="AQ17" s="4">
        <f t="shared" si="5"/>
        <v>0.53136177837478504</v>
      </c>
      <c r="AR17" s="4">
        <f t="shared" si="6"/>
        <v>4.9467872646254109E-2</v>
      </c>
      <c r="AS17" s="4"/>
      <c r="AT17" s="4"/>
      <c r="AV17" s="1">
        <v>30</v>
      </c>
      <c r="AW17" s="3">
        <v>0.51870008728522121</v>
      </c>
      <c r="AX17" s="3">
        <v>0.47977399836777918</v>
      </c>
      <c r="AY17" s="3">
        <v>0.47272397764292057</v>
      </c>
      <c r="BA17" s="4">
        <f t="shared" si="10"/>
        <v>0.49039935443197363</v>
      </c>
      <c r="BB17" s="4">
        <f t="shared" si="11"/>
        <v>2.4761347057024145E-2</v>
      </c>
      <c r="BC17" s="4"/>
      <c r="BD17" s="4"/>
      <c r="BF17" s="1">
        <v>30</v>
      </c>
      <c r="BG17" s="3">
        <v>0.25361934993605068</v>
      </c>
      <c r="BH17" s="3">
        <v>0.18888875974206915</v>
      </c>
      <c r="BI17" s="3">
        <v>0.31696232732692081</v>
      </c>
      <c r="BJ17" s="3"/>
      <c r="BK17" s="4">
        <f t="shared" si="7"/>
        <v>0.25315681233501358</v>
      </c>
      <c r="BL17" s="4">
        <f t="shared" si="12"/>
        <v>6.4038036620840885E-2</v>
      </c>
      <c r="BM17" s="4"/>
      <c r="BN17" s="4"/>
      <c r="BP17" s="1">
        <v>30</v>
      </c>
      <c r="BQ17" s="3">
        <v>0.26969585055814344</v>
      </c>
      <c r="BR17" s="3">
        <v>0.20536408799095612</v>
      </c>
      <c r="BS17" s="3">
        <v>0.18012926226577217</v>
      </c>
      <c r="BT17" s="3"/>
      <c r="BU17" s="4">
        <f t="shared" si="8"/>
        <v>0.21839640027162391</v>
      </c>
      <c r="BV17" s="4">
        <f t="shared" si="13"/>
        <v>4.6183593484260418E-2</v>
      </c>
    </row>
    <row r="18" spans="2:74">
      <c r="B18" s="1">
        <v>0.1</v>
      </c>
      <c r="C18" s="1"/>
      <c r="D18" s="12">
        <v>0.504</v>
      </c>
      <c r="E18" s="3">
        <v>0.19074262461851474</v>
      </c>
      <c r="F18" s="3">
        <v>0.11296674099729564</v>
      </c>
      <c r="G18" s="3">
        <v>0.50968810417377464</v>
      </c>
      <c r="I18" s="5">
        <f t="shared" si="0"/>
        <v>0.32934936744739624</v>
      </c>
      <c r="J18" s="5">
        <f t="shared" si="1"/>
        <v>0.20741116459998504</v>
      </c>
      <c r="K18" s="5"/>
      <c r="L18" s="5"/>
      <c r="N18" s="3">
        <v>1</v>
      </c>
      <c r="O18" s="3"/>
      <c r="P18" s="3">
        <v>0.21189469191408122</v>
      </c>
      <c r="Q18" s="3">
        <v>0.18922044868263457</v>
      </c>
      <c r="R18" s="3">
        <v>0.3147337650194405</v>
      </c>
      <c r="T18" s="4">
        <f t="shared" si="2"/>
        <v>0.2386163018720521</v>
      </c>
      <c r="U18" s="4">
        <f t="shared" si="9"/>
        <v>6.6887453782643116E-2</v>
      </c>
      <c r="V18" s="4"/>
      <c r="W18" s="4"/>
      <c r="Y18" s="1">
        <v>20</v>
      </c>
      <c r="AA18" s="3">
        <v>0.2417078573113188</v>
      </c>
      <c r="AB18" s="3">
        <v>0.15111493642559376</v>
      </c>
      <c r="AC18" s="3">
        <v>0.14115137924116378</v>
      </c>
      <c r="AD18" s="3">
        <v>0.16188337184175564</v>
      </c>
      <c r="AE18" s="3">
        <v>0.13497880171733279</v>
      </c>
      <c r="AF18" s="3"/>
      <c r="AG18" s="4">
        <f t="shared" si="3"/>
        <v>0.16616726930743292</v>
      </c>
      <c r="AH18" s="4">
        <f t="shared" si="4"/>
        <v>4.3444850687628545E-2</v>
      </c>
      <c r="AI18" s="4"/>
      <c r="AJ18" s="4"/>
      <c r="AL18" s="1">
        <v>20</v>
      </c>
      <c r="AM18" s="3">
        <v>0.50819249511243758</v>
      </c>
      <c r="AN18" s="3">
        <v>0.6425753141944488</v>
      </c>
      <c r="AO18" s="3">
        <v>0.56330418293354412</v>
      </c>
      <c r="AQ18" s="4">
        <f t="shared" si="5"/>
        <v>0.57135733074681017</v>
      </c>
      <c r="AR18" s="4">
        <f t="shared" si="6"/>
        <v>6.7552390101193849E-2</v>
      </c>
      <c r="AS18" s="4"/>
      <c r="AT18" s="4"/>
      <c r="AV18" s="1">
        <v>20</v>
      </c>
      <c r="AW18" s="3">
        <v>0.56503083475637705</v>
      </c>
      <c r="AX18" s="3">
        <v>0.50994962566985369</v>
      </c>
      <c r="AY18" s="3">
        <v>0.52419841593318373</v>
      </c>
      <c r="BA18" s="4">
        <f t="shared" si="10"/>
        <v>0.53305962545313823</v>
      </c>
      <c r="BB18" s="4">
        <f t="shared" si="11"/>
        <v>2.8589782689375662E-2</v>
      </c>
      <c r="BC18" s="4"/>
      <c r="BD18" s="4"/>
      <c r="BF18" s="1">
        <v>20</v>
      </c>
      <c r="BG18" s="3">
        <v>0.25710844295127439</v>
      </c>
      <c r="BH18" s="3">
        <v>0.21771012881580742</v>
      </c>
      <c r="BI18" s="3">
        <v>0.30256288934860115</v>
      </c>
      <c r="BJ18" s="3"/>
      <c r="BK18" s="4">
        <f t="shared" si="7"/>
        <v>0.25912715370522765</v>
      </c>
      <c r="BL18" s="4">
        <f t="shared" si="12"/>
        <v>4.2462384969994313E-2</v>
      </c>
      <c r="BM18" s="4"/>
      <c r="BN18" s="4"/>
      <c r="BP18" s="1">
        <v>20</v>
      </c>
      <c r="BQ18" s="3">
        <v>0.30825104689034794</v>
      </c>
      <c r="BR18" s="3">
        <v>0.24856953797049552</v>
      </c>
      <c r="BS18" s="3">
        <v>0.21152995554769222</v>
      </c>
      <c r="BT18" s="3"/>
      <c r="BU18" s="4">
        <f t="shared" si="8"/>
        <v>0.25611684680284519</v>
      </c>
      <c r="BV18" s="4">
        <f t="shared" si="13"/>
        <v>4.8800243652944768E-2</v>
      </c>
    </row>
    <row r="19" spans="2:74">
      <c r="B19" s="1">
        <v>0.05</v>
      </c>
      <c r="C19" s="1"/>
      <c r="D19" s="12">
        <v>0.55200000000000005</v>
      </c>
      <c r="E19" s="3">
        <v>0.2025891158966808</v>
      </c>
      <c r="F19" s="3">
        <v>0.22483549249434506</v>
      </c>
      <c r="G19" s="3">
        <v>0.56684034383481718</v>
      </c>
      <c r="I19" s="5">
        <f t="shared" si="0"/>
        <v>0.38656623805646073</v>
      </c>
      <c r="J19" s="5">
        <f t="shared" si="1"/>
        <v>0.19989288660284218</v>
      </c>
      <c r="K19" s="5"/>
      <c r="L19" s="5"/>
      <c r="N19" s="3">
        <v>0.5</v>
      </c>
      <c r="O19" s="3"/>
      <c r="P19" s="3">
        <v>0.21784491665888517</v>
      </c>
      <c r="Q19" s="3">
        <v>0.26577805853095349</v>
      </c>
      <c r="R19" s="3">
        <v>0.29872386704841414</v>
      </c>
      <c r="T19" s="4">
        <f t="shared" si="2"/>
        <v>0.26078228074608428</v>
      </c>
      <c r="U19" s="4">
        <f t="shared" si="9"/>
        <v>4.0670253266789774E-2</v>
      </c>
      <c r="V19" s="4"/>
      <c r="W19" s="4"/>
      <c r="Y19" s="1">
        <v>10</v>
      </c>
      <c r="AA19" s="3">
        <v>0.26685688815539838</v>
      </c>
      <c r="AB19" s="3">
        <v>0.21567143221719207</v>
      </c>
      <c r="AC19" s="3">
        <v>0.18812852333858471</v>
      </c>
      <c r="AD19" s="3">
        <v>0.20389179324773102</v>
      </c>
      <c r="AE19" s="3">
        <v>0.17128883137973602</v>
      </c>
      <c r="AF19" s="3"/>
      <c r="AG19" s="4">
        <f t="shared" si="3"/>
        <v>0.20916749366772841</v>
      </c>
      <c r="AH19" s="4">
        <f t="shared" si="4"/>
        <v>3.631677228626335E-2</v>
      </c>
      <c r="AI19" s="4"/>
      <c r="AJ19" s="4"/>
      <c r="AL19" s="1">
        <v>10</v>
      </c>
      <c r="AM19" s="25">
        <v>0.5238162255721579</v>
      </c>
      <c r="AN19" s="3">
        <v>0.66814753564610907</v>
      </c>
      <c r="AO19" s="3">
        <v>0.58897650774929922</v>
      </c>
      <c r="AQ19" s="4">
        <f t="shared" si="5"/>
        <v>0.59364675632252206</v>
      </c>
      <c r="AR19" s="4">
        <f t="shared" si="6"/>
        <v>7.2278905520335099E-2</v>
      </c>
      <c r="AS19" s="4"/>
      <c r="AT19" s="4"/>
      <c r="AV19" s="1">
        <v>10</v>
      </c>
      <c r="AW19" s="25">
        <v>0.56912922837468016</v>
      </c>
      <c r="AX19" s="3">
        <v>0.51467464755003023</v>
      </c>
      <c r="AY19" s="3">
        <v>0.56482405056428608</v>
      </c>
      <c r="BA19" s="4">
        <f t="shared" si="10"/>
        <v>0.54954264216299886</v>
      </c>
      <c r="BB19" s="4">
        <f t="shared" si="11"/>
        <v>3.0273196482074414E-2</v>
      </c>
      <c r="BC19" s="4"/>
      <c r="BD19" s="4"/>
      <c r="BF19" s="1">
        <v>10</v>
      </c>
      <c r="BG19" s="3">
        <v>0.32997842704908131</v>
      </c>
      <c r="BH19" s="3">
        <v>0.2756928420172588</v>
      </c>
      <c r="BI19" s="3">
        <v>0.36780821340238168</v>
      </c>
      <c r="BJ19" s="3"/>
      <c r="BK19" s="4">
        <f t="shared" si="7"/>
        <v>0.3244931608229073</v>
      </c>
      <c r="BL19" s="4">
        <f t="shared" si="12"/>
        <v>4.6302014216811044E-2</v>
      </c>
      <c r="BM19" s="4"/>
      <c r="BN19" s="4"/>
      <c r="BP19" s="1">
        <v>10</v>
      </c>
      <c r="BQ19" s="3">
        <v>0.35179755301986548</v>
      </c>
      <c r="BR19" s="3">
        <v>0.33465689677926519</v>
      </c>
      <c r="BS19" s="3">
        <v>0.22768998244093264</v>
      </c>
      <c r="BT19" s="3"/>
      <c r="BU19" s="4">
        <f t="shared" si="8"/>
        <v>0.30471481074668777</v>
      </c>
      <c r="BV19" s="4">
        <f t="shared" si="13"/>
        <v>6.7253763134399194E-2</v>
      </c>
    </row>
    <row r="20" spans="2:74">
      <c r="B20" s="1">
        <v>0.02</v>
      </c>
      <c r="C20" s="1"/>
      <c r="D20" s="12">
        <v>0.54800000000000004</v>
      </c>
      <c r="E20" s="3">
        <v>0.43869373580873511</v>
      </c>
      <c r="F20" s="3">
        <v>0.35294431548333732</v>
      </c>
      <c r="G20" s="3">
        <v>0.60971940596379959</v>
      </c>
      <c r="I20" s="5">
        <f t="shared" si="0"/>
        <v>0.48733936431396802</v>
      </c>
      <c r="J20" s="5">
        <f t="shared" si="1"/>
        <v>0.11414174468455851</v>
      </c>
      <c r="K20" s="5"/>
      <c r="L20" s="5"/>
      <c r="N20" s="3">
        <v>0.2</v>
      </c>
      <c r="O20" s="3"/>
      <c r="P20" s="3">
        <v>0.30858910252761523</v>
      </c>
      <c r="Q20" s="3">
        <v>0.31486782116471357</v>
      </c>
      <c r="R20" s="3">
        <v>0.44024877302618437</v>
      </c>
      <c r="T20" s="4">
        <f t="shared" si="2"/>
        <v>0.35456856557283772</v>
      </c>
      <c r="U20" s="4">
        <f t="shared" si="9"/>
        <v>7.4267617700228689E-2</v>
      </c>
      <c r="V20" s="4"/>
      <c r="W20" s="4"/>
      <c r="Y20" s="1">
        <v>5</v>
      </c>
      <c r="AA20" s="3">
        <v>0.33798774379514279</v>
      </c>
      <c r="AB20" s="3">
        <v>0.24074594824230441</v>
      </c>
      <c r="AC20" s="3">
        <v>0.19349553377015638</v>
      </c>
      <c r="AD20" s="3">
        <v>0.24192163644863626</v>
      </c>
      <c r="AE20" s="3">
        <v>0.22304706211747408</v>
      </c>
      <c r="AF20" s="3"/>
      <c r="AG20" s="4">
        <f t="shared" si="3"/>
        <v>0.24743958487474277</v>
      </c>
      <c r="AH20" s="4">
        <f t="shared" si="4"/>
        <v>5.4265959463812241E-2</v>
      </c>
      <c r="AI20" s="4"/>
      <c r="AJ20" s="4"/>
      <c r="AL20" s="1">
        <v>5</v>
      </c>
      <c r="AM20" s="3">
        <v>0.52597901323366592</v>
      </c>
      <c r="AN20" s="3">
        <v>0.68342829171610719</v>
      </c>
      <c r="AO20" s="3">
        <v>0.57427998513684142</v>
      </c>
      <c r="AQ20" s="4">
        <f t="shared" si="5"/>
        <v>0.59456243002887155</v>
      </c>
      <c r="AR20" s="4">
        <f t="shared" si="6"/>
        <v>8.0660411614118674E-2</v>
      </c>
      <c r="AS20" s="4"/>
      <c r="AT20" s="4"/>
      <c r="AV20" s="1">
        <v>5</v>
      </c>
      <c r="AW20" s="3">
        <v>0.61880886705217242</v>
      </c>
      <c r="AX20" s="3">
        <v>0.52371929534913508</v>
      </c>
      <c r="AY20" s="3">
        <v>0.5827212698496822</v>
      </c>
      <c r="BA20" s="4">
        <f t="shared" si="10"/>
        <v>0.57508314408366323</v>
      </c>
      <c r="BB20" s="4">
        <f t="shared" si="11"/>
        <v>4.8002733105312993E-2</v>
      </c>
      <c r="BC20" s="4"/>
      <c r="BD20" s="4"/>
      <c r="BF20" s="1">
        <v>5</v>
      </c>
      <c r="BG20" s="3">
        <v>0.34185328206335885</v>
      </c>
      <c r="BH20" s="3">
        <v>0.28992142035236645</v>
      </c>
      <c r="BI20" s="3">
        <v>0.34580109508684231</v>
      </c>
      <c r="BJ20" s="3"/>
      <c r="BK20" s="4">
        <f t="shared" si="7"/>
        <v>0.32585859916752252</v>
      </c>
      <c r="BL20" s="4">
        <f t="shared" si="12"/>
        <v>3.118504325492389E-2</v>
      </c>
      <c r="BM20" s="4"/>
      <c r="BN20" s="4"/>
      <c r="BP20" s="1">
        <v>5</v>
      </c>
      <c r="BQ20" s="3">
        <v>0.41548736131063363</v>
      </c>
      <c r="BR20" s="3">
        <v>0.40823719752391668</v>
      </c>
      <c r="BS20" s="3">
        <v>0.27783319185059419</v>
      </c>
      <c r="BT20" s="3"/>
      <c r="BU20" s="4">
        <f t="shared" si="8"/>
        <v>0.36718591689504815</v>
      </c>
      <c r="BV20" s="4">
        <f t="shared" si="13"/>
        <v>7.746659488699581E-2</v>
      </c>
    </row>
    <row r="21" spans="2:74">
      <c r="B21" s="10">
        <v>0.01</v>
      </c>
      <c r="D21" s="2">
        <v>0.56942711059221385</v>
      </c>
      <c r="E21" s="3">
        <v>0.48462880923613905</v>
      </c>
      <c r="F21" s="3">
        <v>0.38172712837425188</v>
      </c>
      <c r="G21" s="3">
        <v>0.65159769917246824</v>
      </c>
      <c r="I21" s="5">
        <f t="shared" ref="I21:I22" si="14">AVERAGE(D21,G21,E21,F21)</f>
        <v>0.52184518684376824</v>
      </c>
      <c r="J21" s="5">
        <f t="shared" ref="J21:J22" si="15">_xlfn.STDEV.S(D21,G21,E21,F21)</f>
        <v>0.11564007810834567</v>
      </c>
      <c r="K21" s="5"/>
      <c r="L21" s="5"/>
      <c r="N21" s="3">
        <v>0.1</v>
      </c>
      <c r="O21" s="3"/>
      <c r="P21" s="3">
        <v>0.37587990183163983</v>
      </c>
      <c r="Q21" s="3">
        <v>0.45309654368469093</v>
      </c>
      <c r="R21" s="3">
        <v>0.48449858293934001</v>
      </c>
      <c r="T21" s="4">
        <f t="shared" si="2"/>
        <v>0.43782500948522357</v>
      </c>
      <c r="U21" s="4">
        <f t="shared" si="9"/>
        <v>5.5896505159072365E-2</v>
      </c>
      <c r="V21" s="4"/>
      <c r="W21" s="4"/>
      <c r="Y21" s="1">
        <v>2</v>
      </c>
      <c r="AA21" s="3">
        <v>0.39676996368095846</v>
      </c>
      <c r="AB21" s="3">
        <v>0.25900686639802317</v>
      </c>
      <c r="AC21" s="3">
        <v>0.26999373411636418</v>
      </c>
      <c r="AD21" s="3">
        <v>0.27488542926849768</v>
      </c>
      <c r="AE21" s="3">
        <v>0.31534751392852478</v>
      </c>
      <c r="AF21" s="3"/>
      <c r="AG21" s="4">
        <f t="shared" si="3"/>
        <v>0.30320070147847361</v>
      </c>
      <c r="AH21" s="4">
        <f t="shared" si="4"/>
        <v>5.6480758366556708E-2</v>
      </c>
      <c r="AI21" s="4"/>
      <c r="AJ21" s="4"/>
      <c r="AL21" s="1">
        <v>2</v>
      </c>
      <c r="AM21" s="3">
        <v>0.55174991206413171</v>
      </c>
      <c r="AN21" s="3">
        <v>0.67455073711135616</v>
      </c>
      <c r="AO21" s="3">
        <v>0.57566337882855578</v>
      </c>
      <c r="AQ21" s="4">
        <f t="shared" si="5"/>
        <v>0.60065467600134781</v>
      </c>
      <c r="AR21" s="4">
        <f t="shared" si="6"/>
        <v>6.510325920300658E-2</v>
      </c>
      <c r="AS21" s="4"/>
      <c r="AT21" s="4"/>
      <c r="AV21" s="1">
        <v>2</v>
      </c>
      <c r="AW21" s="3">
        <v>0.64862891756476493</v>
      </c>
      <c r="AX21" s="3">
        <v>0.56317410260839651</v>
      </c>
      <c r="AY21" s="3">
        <v>0.58878398563800072</v>
      </c>
      <c r="BA21" s="4">
        <f t="shared" si="10"/>
        <v>0.60019566860372076</v>
      </c>
      <c r="BB21" s="4">
        <f t="shared" si="11"/>
        <v>4.3855458393333088E-2</v>
      </c>
      <c r="BC21" s="4"/>
      <c r="BD21" s="4"/>
      <c r="BF21" s="1">
        <v>2</v>
      </c>
      <c r="BG21" s="3">
        <v>0.3903047291283343</v>
      </c>
      <c r="BH21" s="3">
        <v>0.30660815600496982</v>
      </c>
      <c r="BI21" s="3">
        <v>0.46491855750352862</v>
      </c>
      <c r="BJ21" s="3"/>
      <c r="BK21" s="4">
        <f t="shared" si="7"/>
        <v>0.38727714754561093</v>
      </c>
      <c r="BL21" s="4">
        <f t="shared" si="12"/>
        <v>7.9198614213499371E-2</v>
      </c>
      <c r="BM21" s="4"/>
      <c r="BN21" s="4"/>
      <c r="BP21" s="1">
        <v>2</v>
      </c>
      <c r="BQ21" s="3">
        <v>0.46258116223154028</v>
      </c>
      <c r="BR21" s="3">
        <v>0.45054724642080785</v>
      </c>
      <c r="BS21" s="3">
        <v>0.35024205855896828</v>
      </c>
      <c r="BT21" s="3"/>
      <c r="BU21" s="4">
        <f t="shared" si="8"/>
        <v>0.42112348907043878</v>
      </c>
      <c r="BV21" s="4">
        <f t="shared" si="13"/>
        <v>6.1679305086465269E-2</v>
      </c>
    </row>
    <row r="22" spans="2:74">
      <c r="B22" s="10">
        <v>5.0000000000000001E-3</v>
      </c>
      <c r="D22" s="2">
        <v>0.51315921479450222</v>
      </c>
      <c r="E22" s="3">
        <v>0.42960421516970954</v>
      </c>
      <c r="F22" s="3">
        <v>0.34662017411914847</v>
      </c>
      <c r="G22" s="3">
        <v>0.64307009289736305</v>
      </c>
      <c r="I22" s="5">
        <f t="shared" si="14"/>
        <v>0.48311342424518078</v>
      </c>
      <c r="J22" s="5">
        <f t="shared" si="15"/>
        <v>0.12646808314338703</v>
      </c>
      <c r="K22" s="5"/>
      <c r="L22" s="5"/>
      <c r="N22" s="3">
        <v>0.05</v>
      </c>
      <c r="O22" s="3"/>
      <c r="P22" s="3">
        <v>0.4479435086249684</v>
      </c>
      <c r="Q22" s="3">
        <v>0.43128726873144302</v>
      </c>
      <c r="R22" s="3">
        <v>0.48569045619192242</v>
      </c>
      <c r="T22" s="4">
        <f t="shared" si="2"/>
        <v>0.45497374451611128</v>
      </c>
      <c r="U22" s="4">
        <f t="shared" si="9"/>
        <v>2.7874627602514274E-2</v>
      </c>
      <c r="V22" s="4"/>
      <c r="W22" s="4"/>
      <c r="Y22" s="1">
        <v>1</v>
      </c>
      <c r="AA22" s="3">
        <v>0.44534732871844063</v>
      </c>
      <c r="AB22" s="3">
        <v>0.23366266305056238</v>
      </c>
      <c r="AC22" s="3">
        <v>0.28830037703329037</v>
      </c>
      <c r="AD22" s="3">
        <v>0.29751573802762155</v>
      </c>
      <c r="AE22" s="3">
        <v>0.41642793372031484</v>
      </c>
      <c r="AF22" s="3"/>
      <c r="AG22" s="4">
        <f t="shared" si="3"/>
        <v>0.33625080811004598</v>
      </c>
      <c r="AH22" s="4">
        <f t="shared" si="4"/>
        <v>9.0352641468671502E-2</v>
      </c>
      <c r="AI22" s="4"/>
      <c r="AJ22" s="4"/>
      <c r="AL22" s="1">
        <v>1</v>
      </c>
      <c r="AM22" s="3">
        <v>0.57691508274622716</v>
      </c>
      <c r="AN22" s="3">
        <v>0.65812703205797907</v>
      </c>
      <c r="AO22" s="3">
        <v>0.59463502362214471</v>
      </c>
      <c r="AQ22" s="4">
        <f t="shared" si="5"/>
        <v>0.60989237947545027</v>
      </c>
      <c r="AR22" s="4">
        <f t="shared" si="6"/>
        <v>4.2701702056000525E-2</v>
      </c>
      <c r="AS22" s="4"/>
      <c r="AT22" s="4"/>
      <c r="AV22" s="1">
        <v>1</v>
      </c>
      <c r="AW22" s="3">
        <v>0.64149094860002254</v>
      </c>
      <c r="AX22" s="3">
        <v>0.57983994423557061</v>
      </c>
      <c r="AY22" s="3">
        <v>0.58747654890792722</v>
      </c>
      <c r="BA22" s="4">
        <f t="shared" si="10"/>
        <v>0.60293581391450679</v>
      </c>
      <c r="BB22" s="4">
        <f t="shared" si="11"/>
        <v>3.3607339089760727E-2</v>
      </c>
      <c r="BC22" s="4"/>
      <c r="BD22" s="4"/>
      <c r="BF22" s="1">
        <v>1</v>
      </c>
      <c r="BG22" s="3">
        <v>0.3590468034457942</v>
      </c>
      <c r="BH22" s="3">
        <v>0.33009371535687143</v>
      </c>
      <c r="BI22" s="3">
        <v>0.49370821355936395</v>
      </c>
      <c r="BJ22" s="3"/>
      <c r="BK22" s="4">
        <f t="shared" si="7"/>
        <v>0.39428291078734318</v>
      </c>
      <c r="BL22" s="4">
        <f t="shared" si="12"/>
        <v>8.7313306265152102E-2</v>
      </c>
      <c r="BM22" s="4"/>
      <c r="BN22" s="4"/>
      <c r="BP22" s="1">
        <v>1</v>
      </c>
      <c r="BQ22" s="3">
        <v>0.53565678135455796</v>
      </c>
      <c r="BR22" s="3">
        <v>0.46804586968574013</v>
      </c>
      <c r="BS22" s="3">
        <v>0.32594544686892496</v>
      </c>
      <c r="BT22" s="3"/>
      <c r="BU22" s="5">
        <f t="shared" si="8"/>
        <v>0.44321603263640769</v>
      </c>
      <c r="BV22" s="5">
        <f t="shared" si="13"/>
        <v>0.10703785105680393</v>
      </c>
    </row>
    <row r="23" spans="2:74">
      <c r="B23" s="6">
        <v>0</v>
      </c>
      <c r="C23" s="6"/>
      <c r="D23" s="13">
        <v>0.56200000000000006</v>
      </c>
      <c r="E23" s="7">
        <v>0.45197963800904972</v>
      </c>
      <c r="F23" s="7">
        <v>0.36581905489468519</v>
      </c>
      <c r="G23" s="7">
        <v>0.61862652546752872</v>
      </c>
      <c r="H23" s="14"/>
      <c r="I23" s="16">
        <f>AVERAGE(D23,G23,E23,F23)</f>
        <v>0.49960630459281591</v>
      </c>
      <c r="J23" s="16">
        <f>_xlfn.STDEV.S(D23,G23,E23,F23)</f>
        <v>0.11288063571061993</v>
      </c>
      <c r="K23" s="5"/>
      <c r="L23" s="5"/>
      <c r="N23" s="18">
        <v>0</v>
      </c>
      <c r="O23" s="18"/>
      <c r="P23" s="18">
        <v>0.4500715022951281</v>
      </c>
      <c r="Q23" s="18">
        <v>0.47769244581591475</v>
      </c>
      <c r="R23" s="18">
        <v>0.482659045990532</v>
      </c>
      <c r="S23" s="19"/>
      <c r="T23" s="20">
        <f t="shared" si="2"/>
        <v>0.47014099803385828</v>
      </c>
      <c r="U23" s="20">
        <f t="shared" si="9"/>
        <v>1.7557200053790148E-2</v>
      </c>
      <c r="V23" s="4"/>
      <c r="W23" s="4"/>
      <c r="Y23" s="1">
        <v>0.5</v>
      </c>
      <c r="AA23" s="3">
        <v>0.49934880687500877</v>
      </c>
      <c r="AB23" s="3">
        <v>0.27270180117281295</v>
      </c>
      <c r="AC23" s="3">
        <v>0.35700043458369829</v>
      </c>
      <c r="AD23" s="3">
        <v>0.34265349668204403</v>
      </c>
      <c r="AE23" s="3">
        <v>0.43381789302078488</v>
      </c>
      <c r="AF23" s="3"/>
      <c r="AG23" s="4">
        <f t="shared" si="3"/>
        <v>0.38110448646686984</v>
      </c>
      <c r="AH23" s="4">
        <f t="shared" si="4"/>
        <v>8.7422892669601363E-2</v>
      </c>
      <c r="AI23" s="4"/>
      <c r="AJ23" s="4"/>
      <c r="AL23" s="1">
        <v>0.5</v>
      </c>
      <c r="AM23" s="3">
        <v>0.56387368902425294</v>
      </c>
      <c r="AN23" s="3">
        <v>0.64611408547586024</v>
      </c>
      <c r="AO23" s="3">
        <v>0.58562126008229376</v>
      </c>
      <c r="AQ23" s="4">
        <f t="shared" si="5"/>
        <v>0.59853634486080232</v>
      </c>
      <c r="AR23" s="4">
        <f t="shared" si="6"/>
        <v>4.2614202600265008E-2</v>
      </c>
      <c r="AS23" s="4"/>
      <c r="AT23" s="4"/>
      <c r="AV23" s="1">
        <v>0.5</v>
      </c>
      <c r="AW23" s="3">
        <v>0.67439482930968997</v>
      </c>
      <c r="AX23" s="3">
        <v>0.56694199669615231</v>
      </c>
      <c r="AY23" s="3">
        <v>0.57835911618780511</v>
      </c>
      <c r="BA23" s="4">
        <f t="shared" si="10"/>
        <v>0.60656531406454917</v>
      </c>
      <c r="BB23" s="4">
        <f t="shared" si="11"/>
        <v>5.9018810629872617E-2</v>
      </c>
      <c r="BC23" s="4"/>
      <c r="BD23" s="4"/>
      <c r="BF23" s="1">
        <v>0.5</v>
      </c>
      <c r="BG23" s="3">
        <v>0.36548749461696056</v>
      </c>
      <c r="BH23" s="3">
        <v>0.33469344939722534</v>
      </c>
      <c r="BI23" s="3">
        <v>0.44806713588814512</v>
      </c>
      <c r="BK23" s="4">
        <f t="shared" si="7"/>
        <v>0.38274935996744369</v>
      </c>
      <c r="BL23" s="4">
        <f t="shared" si="12"/>
        <v>5.8624885446958229E-2</v>
      </c>
      <c r="BM23" s="4"/>
      <c r="BN23" s="4"/>
      <c r="BP23" s="1">
        <v>0.5</v>
      </c>
      <c r="BQ23" s="3">
        <v>0.54552282197887392</v>
      </c>
      <c r="BR23" s="3">
        <v>0.48086305563669013</v>
      </c>
      <c r="BS23" s="3">
        <v>0.39509254385726922</v>
      </c>
      <c r="BT23" s="3"/>
      <c r="BU23" s="4">
        <f t="shared" si="8"/>
        <v>0.47382614049094446</v>
      </c>
      <c r="BV23" s="4">
        <f t="shared" si="13"/>
        <v>7.5461617892887453E-2</v>
      </c>
    </row>
    <row r="24" spans="2:74">
      <c r="N24" s="3"/>
      <c r="O24" s="3"/>
      <c r="P24" s="3"/>
      <c r="Q24" s="3"/>
      <c r="R24" s="3"/>
      <c r="T24" s="4"/>
      <c r="U24" s="4"/>
      <c r="V24" s="4"/>
      <c r="W24" s="4"/>
      <c r="Y24" s="27">
        <v>0</v>
      </c>
      <c r="Z24" s="19"/>
      <c r="AA24" s="18">
        <v>0.62536527271013387</v>
      </c>
      <c r="AB24" s="18">
        <v>0.33628112138010946</v>
      </c>
      <c r="AC24" s="18">
        <v>0.39478599539869391</v>
      </c>
      <c r="AD24" s="18">
        <v>0.42075574757090506</v>
      </c>
      <c r="AE24" s="18">
        <v>0.45158023827244903</v>
      </c>
      <c r="AF24" s="18"/>
      <c r="AG24" s="28">
        <f t="shared" si="3"/>
        <v>0.4457536750664583</v>
      </c>
      <c r="AH24" s="28">
        <f t="shared" si="4"/>
        <v>0.10897375327034739</v>
      </c>
      <c r="AI24" s="5"/>
      <c r="AJ24" s="5"/>
      <c r="AL24" s="27">
        <v>0</v>
      </c>
      <c r="AM24" s="18">
        <v>0.59605668939482004</v>
      </c>
      <c r="AN24" s="18">
        <v>0.62764597998582672</v>
      </c>
      <c r="AO24" s="18">
        <v>0.5852131274283906</v>
      </c>
      <c r="AP24" s="19"/>
      <c r="AQ24" s="20">
        <f t="shared" si="5"/>
        <v>0.60297193226967905</v>
      </c>
      <c r="AR24" s="20">
        <f t="shared" si="6"/>
        <v>2.2045457174982675E-2</v>
      </c>
      <c r="AS24" s="4"/>
      <c r="AT24" s="4"/>
      <c r="AV24" s="27">
        <v>0</v>
      </c>
      <c r="AW24" s="18">
        <v>0.66256793647041734</v>
      </c>
      <c r="AX24" s="18">
        <v>0.60437132232195045</v>
      </c>
      <c r="AY24" s="18">
        <v>0.60368366644010962</v>
      </c>
      <c r="AZ24" s="19"/>
      <c r="BA24" s="20">
        <f t="shared" si="10"/>
        <v>0.6235409750774924</v>
      </c>
      <c r="BB24" s="20">
        <f t="shared" si="11"/>
        <v>3.380008882128261E-2</v>
      </c>
      <c r="BC24" s="4"/>
      <c r="BD24" s="4"/>
      <c r="BF24" s="27">
        <v>0</v>
      </c>
      <c r="BG24" s="18">
        <v>0.37864658799309625</v>
      </c>
      <c r="BH24" s="18">
        <v>0.32633209113303185</v>
      </c>
      <c r="BI24" s="18">
        <v>0.51137482613408169</v>
      </c>
      <c r="BJ24" s="19"/>
      <c r="BK24" s="28">
        <f t="shared" si="7"/>
        <v>0.40545116842006995</v>
      </c>
      <c r="BL24" s="28">
        <f t="shared" si="12"/>
        <v>9.5389032876252056E-2</v>
      </c>
      <c r="BM24" s="5"/>
      <c r="BN24" s="5"/>
      <c r="BP24" s="27">
        <v>0</v>
      </c>
      <c r="BQ24" s="18">
        <v>0.54957485381610194</v>
      </c>
      <c r="BR24" s="18">
        <v>0.50427106877100725</v>
      </c>
      <c r="BS24" s="18">
        <v>0.39018513895581391</v>
      </c>
      <c r="BT24" s="18"/>
      <c r="BU24" s="20">
        <f t="shared" si="8"/>
        <v>0.48134368718097442</v>
      </c>
      <c r="BV24" s="20">
        <f t="shared" si="13"/>
        <v>8.2131108118313492E-2</v>
      </c>
    </row>
    <row r="25" spans="2:74">
      <c r="AL25" s="1"/>
      <c r="AM25" s="3"/>
      <c r="AN25" s="3"/>
      <c r="AO25" s="3"/>
      <c r="AQ25" s="3"/>
      <c r="AR25" s="3"/>
      <c r="AS25" s="3"/>
      <c r="AT25" s="3"/>
      <c r="AV25" s="1"/>
      <c r="AW25" s="3"/>
      <c r="AX25" s="3"/>
      <c r="AY25" s="3"/>
      <c r="BA25" s="3"/>
      <c r="BB25" s="3"/>
      <c r="BC25" s="3"/>
      <c r="BD25" s="3"/>
    </row>
  </sheetData>
  <mergeCells count="8">
    <mergeCell ref="T4:U4"/>
    <mergeCell ref="N2:U3"/>
    <mergeCell ref="Y2:AH3"/>
    <mergeCell ref="BP2:BV3"/>
    <mergeCell ref="B2:J3"/>
    <mergeCell ref="AL2:AR3"/>
    <mergeCell ref="AV2:BB3"/>
    <mergeCell ref="BF2:BL3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B38BD1-D140-B549-B8C0-39A7736A383C}">
  <dimension ref="B2:X24"/>
  <sheetViews>
    <sheetView zoomScale="134" workbookViewId="0">
      <selection activeCell="S30" sqref="S30"/>
    </sheetView>
  </sheetViews>
  <sheetFormatPr baseColWidth="10" defaultRowHeight="16"/>
  <cols>
    <col min="2" max="2" width="26.1640625" customWidth="1"/>
    <col min="3" max="3" width="17.1640625" customWidth="1"/>
    <col min="4" max="4" width="15.5" customWidth="1"/>
    <col min="5" max="5" width="15" customWidth="1"/>
    <col min="6" max="6" width="9.5" customWidth="1"/>
    <col min="10" max="10" width="16.1640625" customWidth="1"/>
    <col min="11" max="11" width="17.33203125" customWidth="1"/>
    <col min="12" max="12" width="19" customWidth="1"/>
    <col min="13" max="13" width="16.33203125" customWidth="1"/>
    <col min="14" max="14" width="4.83203125" customWidth="1"/>
    <col min="17" max="17" width="12.33203125" customWidth="1"/>
    <col min="18" max="18" width="21.83203125" customWidth="1"/>
    <col min="19" max="19" width="16" customWidth="1"/>
    <col min="20" max="20" width="18.5" customWidth="1"/>
    <col min="21" max="21" width="16.1640625" customWidth="1"/>
    <col min="22" max="22" width="4.6640625" customWidth="1"/>
  </cols>
  <sheetData>
    <row r="2" spans="2:24">
      <c r="B2" s="37" t="s">
        <v>9</v>
      </c>
      <c r="C2" s="37"/>
      <c r="D2" s="37"/>
      <c r="E2" s="37"/>
      <c r="F2" s="37"/>
      <c r="G2" s="37"/>
      <c r="H2" s="37"/>
      <c r="J2" s="37" t="s">
        <v>27</v>
      </c>
      <c r="K2" s="37"/>
      <c r="L2" s="37"/>
      <c r="M2" s="37"/>
      <c r="N2" s="37"/>
      <c r="O2" s="37"/>
      <c r="P2" s="37"/>
      <c r="R2" s="37" t="s">
        <v>28</v>
      </c>
      <c r="S2" s="37"/>
      <c r="T2" s="37"/>
      <c r="U2" s="37"/>
      <c r="V2" s="37"/>
      <c r="W2" s="37"/>
      <c r="X2" s="37"/>
    </row>
    <row r="3" spans="2:24">
      <c r="B3" s="38"/>
      <c r="C3" s="38"/>
      <c r="D3" s="38"/>
      <c r="E3" s="38"/>
      <c r="F3" s="38"/>
      <c r="G3" s="38"/>
      <c r="H3" s="38"/>
      <c r="J3" s="38"/>
      <c r="K3" s="38"/>
      <c r="L3" s="38"/>
      <c r="M3" s="38"/>
      <c r="N3" s="38"/>
      <c r="O3" s="38"/>
      <c r="P3" s="38"/>
      <c r="R3" s="38"/>
      <c r="S3" s="38"/>
      <c r="T3" s="38"/>
      <c r="U3" s="38"/>
      <c r="V3" s="38"/>
      <c r="W3" s="38"/>
      <c r="X3" s="38"/>
    </row>
    <row r="4" spans="2:24" ht="17" thickBot="1">
      <c r="B4" s="29"/>
      <c r="C4" s="29" t="s">
        <v>20</v>
      </c>
      <c r="D4" s="29" t="s">
        <v>18</v>
      </c>
      <c r="E4" s="29" t="s">
        <v>19</v>
      </c>
      <c r="F4" s="29"/>
      <c r="G4" s="29"/>
      <c r="H4" s="29"/>
      <c r="J4" s="8"/>
      <c r="K4" s="8" t="s">
        <v>20</v>
      </c>
      <c r="L4" s="8" t="s">
        <v>18</v>
      </c>
      <c r="M4" s="8" t="s">
        <v>19</v>
      </c>
      <c r="N4" s="8"/>
      <c r="O4" s="8"/>
      <c r="P4" s="8"/>
      <c r="R4" s="8"/>
      <c r="S4" s="8" t="s">
        <v>20</v>
      </c>
      <c r="T4" s="8" t="s">
        <v>18</v>
      </c>
      <c r="U4" s="8" t="s">
        <v>19</v>
      </c>
      <c r="V4" s="8"/>
      <c r="W4" s="8"/>
      <c r="X4" s="8"/>
    </row>
    <row r="5" spans="2:24">
      <c r="B5" s="1" t="s">
        <v>8</v>
      </c>
      <c r="C5" s="3" t="s">
        <v>7</v>
      </c>
      <c r="D5" s="3" t="s">
        <v>7</v>
      </c>
      <c r="E5" s="3" t="s">
        <v>7</v>
      </c>
      <c r="G5" s="1" t="s">
        <v>1</v>
      </c>
      <c r="H5" s="1" t="s">
        <v>2</v>
      </c>
      <c r="J5" s="1" t="s">
        <v>8</v>
      </c>
      <c r="K5" s="3" t="s">
        <v>7</v>
      </c>
      <c r="L5" s="3" t="s">
        <v>7</v>
      </c>
      <c r="M5" s="3" t="s">
        <v>7</v>
      </c>
      <c r="O5" s="1" t="s">
        <v>1</v>
      </c>
      <c r="P5" s="1" t="s">
        <v>2</v>
      </c>
      <c r="R5" s="1" t="s">
        <v>8</v>
      </c>
      <c r="S5" s="3" t="s">
        <v>7</v>
      </c>
      <c r="T5" s="3" t="s">
        <v>7</v>
      </c>
      <c r="U5" s="3" t="s">
        <v>7</v>
      </c>
      <c r="W5" s="1" t="s">
        <v>1</v>
      </c>
      <c r="X5" s="1" t="s">
        <v>2</v>
      </c>
    </row>
    <row r="6" spans="2:24">
      <c r="B6" s="1">
        <v>100</v>
      </c>
      <c r="C6" s="3">
        <v>6.1105138156945958E-3</v>
      </c>
      <c r="D6" s="33">
        <v>4.2036328237350373E-3</v>
      </c>
      <c r="E6" s="3">
        <v>2.778621068168936E-3</v>
      </c>
      <c r="F6" s="1"/>
      <c r="G6" s="3">
        <f>AVERAGE(C6:E6)</f>
        <v>4.3642559025328567E-3</v>
      </c>
      <c r="H6" s="3">
        <f>_xlfn.STDEV.S(C6:E6)</f>
        <v>1.6717437454153643E-3</v>
      </c>
      <c r="J6" s="1">
        <v>10000</v>
      </c>
      <c r="K6" s="3">
        <v>8.4238407489899206E-2</v>
      </c>
      <c r="L6" s="3">
        <v>0.1064878411446409</v>
      </c>
      <c r="M6" s="3">
        <v>8.0566152458100004E-2</v>
      </c>
      <c r="N6" s="3"/>
      <c r="O6" s="3">
        <f>AVERAGE(K6:M6)</f>
        <v>9.043080036421336E-2</v>
      </c>
      <c r="P6" s="4">
        <f>_xlfn.STDEV.S(K6:M6)</f>
        <v>1.4026502886424699E-2</v>
      </c>
      <c r="R6" s="1">
        <v>10000</v>
      </c>
      <c r="S6" s="3">
        <v>0.11641081293703226</v>
      </c>
      <c r="T6" s="3">
        <v>0.10108434175637993</v>
      </c>
      <c r="U6" s="3">
        <v>9.9282392590856833E-2</v>
      </c>
      <c r="V6" s="3"/>
      <c r="W6" s="3">
        <f t="shared" ref="W6:W24" si="0">AVERAGE(S6:U6)</f>
        <v>0.10559251576142299</v>
      </c>
      <c r="X6" s="3">
        <f>_xlfn.STDEV.S(S6:U6)</f>
        <v>9.4121421862203465E-3</v>
      </c>
    </row>
    <row r="7" spans="2:24">
      <c r="B7" s="1">
        <v>50</v>
      </c>
      <c r="C7" s="3">
        <v>2.9025117155236348E-2</v>
      </c>
      <c r="D7" s="33">
        <v>3.8167829562875196E-3</v>
      </c>
      <c r="E7" s="3">
        <v>3.1328386689197002E-3</v>
      </c>
      <c r="F7" s="1"/>
      <c r="G7" s="4">
        <f t="shared" ref="G7:G23" si="1">AVERAGE(C7:E7)</f>
        <v>1.199157959348119E-2</v>
      </c>
      <c r="H7" s="4">
        <f t="shared" ref="H7:H23" si="2">_xlfn.STDEV.S(C7:E7)</f>
        <v>1.4755439551157011E-2</v>
      </c>
      <c r="J7" s="1">
        <v>5000</v>
      </c>
      <c r="K7" s="3">
        <v>0.12016142927129002</v>
      </c>
      <c r="L7" s="3">
        <v>0.13588872530106672</v>
      </c>
      <c r="M7" s="3">
        <v>0.11284942137815458</v>
      </c>
      <c r="N7" s="3"/>
      <c r="O7" s="3">
        <f t="shared" ref="O7:O24" si="3">AVERAGE(K7:M7)</f>
        <v>0.12296652531683711</v>
      </c>
      <c r="P7" s="4">
        <f t="shared" ref="P7:P24" si="4">_xlfn.STDEV.S(K7:M7)</f>
        <v>1.177301168697443E-2</v>
      </c>
      <c r="R7" s="1">
        <v>5000</v>
      </c>
      <c r="S7" s="3">
        <v>0.12742724879410572</v>
      </c>
      <c r="T7" s="3">
        <v>0.12198076603390526</v>
      </c>
      <c r="U7" s="3">
        <v>0.13003032752716734</v>
      </c>
      <c r="V7" s="3"/>
      <c r="W7" s="3">
        <f t="shared" si="0"/>
        <v>0.1264794474517261</v>
      </c>
      <c r="X7" s="3">
        <f t="shared" ref="X7:X24" si="5">_xlfn.STDEV.S(S7:U7)</f>
        <v>4.1076277334873429E-3</v>
      </c>
    </row>
    <row r="8" spans="2:24">
      <c r="B8" s="1">
        <v>30</v>
      </c>
      <c r="C8" s="3">
        <v>2.1096030555778699E-2</v>
      </c>
      <c r="D8" s="33">
        <v>5.66498419972897E-3</v>
      </c>
      <c r="E8" s="3">
        <v>3.5000601067125322E-3</v>
      </c>
      <c r="F8" s="1"/>
      <c r="G8" s="4">
        <f t="shared" si="1"/>
        <v>1.0087024954073402E-2</v>
      </c>
      <c r="H8" s="4">
        <f t="shared" si="2"/>
        <v>9.595331017526949E-3</v>
      </c>
      <c r="J8" s="1">
        <v>3000</v>
      </c>
      <c r="K8" s="3">
        <v>0.13449898406055219</v>
      </c>
      <c r="L8" s="3">
        <v>0.15769416626698063</v>
      </c>
      <c r="M8" s="3">
        <v>0.1330881689187878</v>
      </c>
      <c r="N8" s="3"/>
      <c r="O8" s="3">
        <f t="shared" si="3"/>
        <v>0.14176043974877353</v>
      </c>
      <c r="P8" s="4">
        <f t="shared" si="4"/>
        <v>1.3817030448284457E-2</v>
      </c>
      <c r="R8" s="1">
        <v>3000</v>
      </c>
      <c r="S8" s="3">
        <v>0.14164076611394072</v>
      </c>
      <c r="T8" s="3">
        <v>0.14599458000536686</v>
      </c>
      <c r="U8" s="3">
        <v>0.128869545999337</v>
      </c>
      <c r="V8" s="3"/>
      <c r="W8" s="3">
        <f t="shared" si="0"/>
        <v>0.1388349640395482</v>
      </c>
      <c r="X8" s="3">
        <f t="shared" si="5"/>
        <v>8.9006230898414501E-3</v>
      </c>
    </row>
    <row r="9" spans="2:24">
      <c r="B9" s="1">
        <v>20</v>
      </c>
      <c r="C9" s="3">
        <v>2.6414084615307507E-2</v>
      </c>
      <c r="D9" s="33">
        <v>6.1591377364873124E-3</v>
      </c>
      <c r="E9" s="3">
        <v>4.9341654198573294E-3</v>
      </c>
      <c r="F9" s="1"/>
      <c r="G9" s="4">
        <f t="shared" si="1"/>
        <v>1.2502462590550717E-2</v>
      </c>
      <c r="H9" s="4">
        <f t="shared" si="2"/>
        <v>1.2063376799797857E-2</v>
      </c>
      <c r="J9" s="1">
        <v>2000</v>
      </c>
      <c r="K9" s="3">
        <v>0.17724636257930657</v>
      </c>
      <c r="L9" s="3">
        <v>0.18430966477364688</v>
      </c>
      <c r="M9" s="3">
        <v>0.14151988013448324</v>
      </c>
      <c r="N9" s="3"/>
      <c r="O9" s="3">
        <f t="shared" si="3"/>
        <v>0.16769196916247889</v>
      </c>
      <c r="P9" s="4">
        <f t="shared" si="4"/>
        <v>2.2939185742722776E-2</v>
      </c>
      <c r="R9" s="1">
        <v>2000</v>
      </c>
      <c r="S9" s="3">
        <v>0.16988722950320023</v>
      </c>
      <c r="T9" s="3">
        <v>0.15806276122868707</v>
      </c>
      <c r="U9" s="3">
        <v>0.16811420834956134</v>
      </c>
      <c r="V9" s="3"/>
      <c r="W9" s="3">
        <f t="shared" si="0"/>
        <v>0.16535473302714954</v>
      </c>
      <c r="X9" s="3">
        <f t="shared" si="5"/>
        <v>6.3769538601899768E-3</v>
      </c>
    </row>
    <row r="10" spans="2:24">
      <c r="B10" s="1">
        <v>10</v>
      </c>
      <c r="C10" s="3">
        <v>1.9591537101880982E-2</v>
      </c>
      <c r="D10" s="33">
        <v>1.0087090349136069E-2</v>
      </c>
      <c r="E10" s="3">
        <v>1.1179749909640749E-2</v>
      </c>
      <c r="F10" s="1"/>
      <c r="G10" s="3">
        <f t="shared" si="1"/>
        <v>1.3619459120219266E-2</v>
      </c>
      <c r="H10" s="3">
        <f t="shared" si="2"/>
        <v>5.2007463688471837E-3</v>
      </c>
      <c r="J10" s="1">
        <v>1000</v>
      </c>
      <c r="K10" s="3">
        <v>0.21399117197795173</v>
      </c>
      <c r="L10" s="3">
        <v>0.18557981577703361</v>
      </c>
      <c r="M10" s="3">
        <v>0.13175280328406819</v>
      </c>
      <c r="N10" s="3"/>
      <c r="O10" s="3">
        <f t="shared" si="3"/>
        <v>0.17710793034635119</v>
      </c>
      <c r="P10" s="4">
        <f t="shared" si="4"/>
        <v>4.1768612060023358E-2</v>
      </c>
      <c r="R10" s="1">
        <v>1000</v>
      </c>
      <c r="S10" s="3">
        <v>0.2110707260197236</v>
      </c>
      <c r="T10" s="3">
        <v>0.18025239714730942</v>
      </c>
      <c r="U10" s="3">
        <v>0.18682015810460242</v>
      </c>
      <c r="V10" s="3"/>
      <c r="W10" s="4">
        <f t="shared" si="0"/>
        <v>0.19271442709054512</v>
      </c>
      <c r="X10" s="4">
        <f t="shared" si="5"/>
        <v>1.6232657015444327E-2</v>
      </c>
    </row>
    <row r="11" spans="2:24">
      <c r="B11" s="1">
        <v>8</v>
      </c>
      <c r="C11" s="3">
        <v>3.1198637371469995E-2</v>
      </c>
      <c r="D11" s="33">
        <v>1.9526959585877485E-2</v>
      </c>
      <c r="E11" s="3">
        <v>1.1883224840498915E-2</v>
      </c>
      <c r="F11" s="1"/>
      <c r="G11" s="4">
        <f t="shared" si="1"/>
        <v>2.08696072659488E-2</v>
      </c>
      <c r="H11" s="4">
        <f t="shared" si="2"/>
        <v>9.7274517426199168E-3</v>
      </c>
      <c r="J11" s="1">
        <v>800</v>
      </c>
      <c r="K11" s="3">
        <v>0.19672184010625651</v>
      </c>
      <c r="L11" s="3">
        <v>0.20238553396257242</v>
      </c>
      <c r="M11" s="3">
        <v>0.17980887149966127</v>
      </c>
      <c r="N11" s="3"/>
      <c r="O11" s="3">
        <f t="shared" si="3"/>
        <v>0.19297208185616341</v>
      </c>
      <c r="P11" s="4">
        <f t="shared" si="4"/>
        <v>1.1746145631298012E-2</v>
      </c>
      <c r="R11" s="1">
        <v>800</v>
      </c>
      <c r="S11" s="3">
        <v>0.20543521143559673</v>
      </c>
      <c r="T11" s="3">
        <v>0.20426887570582292</v>
      </c>
      <c r="U11" s="3">
        <v>0.1938195727184244</v>
      </c>
      <c r="V11" s="3"/>
      <c r="W11" s="3">
        <f t="shared" si="0"/>
        <v>0.20117455328661468</v>
      </c>
      <c r="X11" s="3">
        <f t="shared" si="5"/>
        <v>6.3962402337216246E-3</v>
      </c>
    </row>
    <row r="12" spans="2:24">
      <c r="B12" s="1">
        <v>6</v>
      </c>
      <c r="C12" s="3">
        <v>6.3661969637289428E-2</v>
      </c>
      <c r="D12" s="33">
        <v>1.9425115297601544E-2</v>
      </c>
      <c r="E12" s="3">
        <v>1.3066326719255632E-2</v>
      </c>
      <c r="F12" s="1"/>
      <c r="G12" s="4">
        <f t="shared" si="1"/>
        <v>3.2051137218048871E-2</v>
      </c>
      <c r="H12" s="4">
        <f t="shared" si="2"/>
        <v>2.7559791231502605E-2</v>
      </c>
      <c r="J12" s="1">
        <v>600</v>
      </c>
      <c r="K12" s="3">
        <v>0.25547616092595615</v>
      </c>
      <c r="L12" s="3">
        <v>0.20217109491268945</v>
      </c>
      <c r="M12" s="3">
        <v>0.18308571920927599</v>
      </c>
      <c r="N12" s="3"/>
      <c r="O12" s="3">
        <f t="shared" si="3"/>
        <v>0.2135776583493072</v>
      </c>
      <c r="P12" s="4">
        <f t="shared" si="4"/>
        <v>3.7519012247915172E-2</v>
      </c>
      <c r="R12" s="1">
        <v>600</v>
      </c>
      <c r="S12" s="3">
        <v>0.17390258095283931</v>
      </c>
      <c r="T12" s="3">
        <v>0.1879736504297389</v>
      </c>
      <c r="U12" s="3">
        <v>0.19504748651487019</v>
      </c>
      <c r="V12" s="3"/>
      <c r="W12" s="4">
        <f t="shared" si="0"/>
        <v>0.18564123929914947</v>
      </c>
      <c r="X12" s="4">
        <f t="shared" si="5"/>
        <v>1.0763682644354315E-2</v>
      </c>
    </row>
    <row r="13" spans="2:24">
      <c r="B13" s="1">
        <v>4</v>
      </c>
      <c r="C13" s="3">
        <v>6.081594754970434E-2</v>
      </c>
      <c r="D13" s="33">
        <v>2.2129435183969898E-2</v>
      </c>
      <c r="E13" s="3">
        <v>2.2790446856012482E-2</v>
      </c>
      <c r="F13" s="1"/>
      <c r="G13" s="4">
        <f t="shared" si="1"/>
        <v>3.5245276529895571E-2</v>
      </c>
      <c r="H13" s="4">
        <f t="shared" si="2"/>
        <v>2.2147316912215581E-2</v>
      </c>
      <c r="J13" s="1">
        <v>400</v>
      </c>
      <c r="K13" s="3">
        <v>0.25406504211062486</v>
      </c>
      <c r="L13" s="3">
        <v>0.21945206535703907</v>
      </c>
      <c r="M13" s="3">
        <v>0.19567441454943568</v>
      </c>
      <c r="N13" s="3"/>
      <c r="O13" s="3">
        <f t="shared" si="3"/>
        <v>0.22306384067236654</v>
      </c>
      <c r="P13" s="4">
        <f t="shared" si="4"/>
        <v>2.9362391548435989E-2</v>
      </c>
      <c r="R13" s="1">
        <v>400</v>
      </c>
      <c r="S13" s="3">
        <v>0.24671954537590887</v>
      </c>
      <c r="T13" s="3">
        <v>0.21601415957736214</v>
      </c>
      <c r="U13" s="3">
        <v>0.22923320861471075</v>
      </c>
      <c r="V13" s="3"/>
      <c r="W13" s="4">
        <f t="shared" si="0"/>
        <v>0.23065563785599394</v>
      </c>
      <c r="X13" s="4">
        <f t="shared" si="5"/>
        <v>1.5402034215299025E-2</v>
      </c>
    </row>
    <row r="14" spans="2:24">
      <c r="B14" s="1">
        <v>2</v>
      </c>
      <c r="C14" s="3">
        <v>0.12435095236494574</v>
      </c>
      <c r="D14" s="33">
        <v>3.9245625714296704E-2</v>
      </c>
      <c r="E14" s="3">
        <v>3.5009016953985811E-2</v>
      </c>
      <c r="F14" s="1"/>
      <c r="G14" s="4">
        <f t="shared" si="1"/>
        <v>6.6201865011076083E-2</v>
      </c>
      <c r="H14" s="4">
        <f t="shared" si="2"/>
        <v>5.0403119779562848E-2</v>
      </c>
      <c r="J14" s="1">
        <v>200</v>
      </c>
      <c r="K14" s="3">
        <v>0.28925870531868486</v>
      </c>
      <c r="L14" s="3">
        <v>0.26755921371577951</v>
      </c>
      <c r="M14" s="3">
        <v>0.23644184063183654</v>
      </c>
      <c r="N14" s="3"/>
      <c r="O14" s="3">
        <f t="shared" si="3"/>
        <v>0.26441991988876695</v>
      </c>
      <c r="P14" s="4">
        <f t="shared" si="4"/>
        <v>2.6548006952245032E-2</v>
      </c>
      <c r="R14" s="1">
        <v>200</v>
      </c>
      <c r="S14" s="3">
        <v>0.25414612520897539</v>
      </c>
      <c r="T14" s="3">
        <v>0.24555880458209947</v>
      </c>
      <c r="U14" s="3">
        <v>0.25957630360714495</v>
      </c>
      <c r="V14" s="3"/>
      <c r="W14" s="3">
        <f t="shared" si="0"/>
        <v>0.25309374446607324</v>
      </c>
      <c r="X14" s="3">
        <f t="shared" si="5"/>
        <v>7.0677576819180195E-3</v>
      </c>
    </row>
    <row r="15" spans="2:24">
      <c r="B15" s="1">
        <v>1</v>
      </c>
      <c r="C15" s="3">
        <v>0.11098633038417845</v>
      </c>
      <c r="D15" s="33">
        <v>7.4368064703693171E-2</v>
      </c>
      <c r="E15" s="3">
        <v>6.6045152044045249E-2</v>
      </c>
      <c r="F15" s="1"/>
      <c r="G15" s="4">
        <f t="shared" si="1"/>
        <v>8.3799849043972294E-2</v>
      </c>
      <c r="H15" s="4">
        <f t="shared" si="2"/>
        <v>2.390912575840164E-2</v>
      </c>
      <c r="J15" s="1">
        <v>100</v>
      </c>
      <c r="K15" s="3">
        <v>0.32662713883280203</v>
      </c>
      <c r="L15" s="3">
        <v>0.30937732395926182</v>
      </c>
      <c r="M15" s="3">
        <v>0.29315532010993134</v>
      </c>
      <c r="N15" s="3"/>
      <c r="O15" s="3">
        <f t="shared" si="3"/>
        <v>0.30971992763399836</v>
      </c>
      <c r="P15" s="4">
        <f t="shared" si="4"/>
        <v>1.6738539216808512E-2</v>
      </c>
      <c r="R15" s="1">
        <v>100</v>
      </c>
      <c r="S15" s="3">
        <v>0.26276910088645</v>
      </c>
      <c r="T15" s="3">
        <v>0.29588126752216148</v>
      </c>
      <c r="U15" s="3">
        <v>0.31272907916147874</v>
      </c>
      <c r="V15" s="3"/>
      <c r="W15" s="4">
        <f t="shared" si="0"/>
        <v>0.29045981585669672</v>
      </c>
      <c r="X15" s="4">
        <f t="shared" si="5"/>
        <v>2.5417394849414913E-2</v>
      </c>
    </row>
    <row r="16" spans="2:24">
      <c r="B16" s="1">
        <v>0.5</v>
      </c>
      <c r="C16" s="3">
        <v>0.1412913880453614</v>
      </c>
      <c r="D16" s="33">
        <v>0.14037208396406614</v>
      </c>
      <c r="E16" s="3">
        <v>0.12254268023957286</v>
      </c>
      <c r="F16" s="1"/>
      <c r="G16" s="4">
        <f t="shared" si="1"/>
        <v>0.13473538408300015</v>
      </c>
      <c r="H16" s="4">
        <f t="shared" si="2"/>
        <v>1.056919108818722E-2</v>
      </c>
      <c r="J16" s="1">
        <v>50</v>
      </c>
      <c r="K16" s="3">
        <v>0.39020474453915849</v>
      </c>
      <c r="L16" s="3">
        <v>0.36459866555206244</v>
      </c>
      <c r="M16" s="3">
        <v>0.31053552667475437</v>
      </c>
      <c r="N16" s="3"/>
      <c r="O16" s="3">
        <f t="shared" si="3"/>
        <v>0.35511297892199173</v>
      </c>
      <c r="P16" s="4">
        <f t="shared" si="4"/>
        <v>4.0672838073023604E-2</v>
      </c>
      <c r="R16" s="1">
        <v>50</v>
      </c>
      <c r="S16" s="3">
        <v>0.25918444151732839</v>
      </c>
      <c r="T16" s="3">
        <v>0.3372264035475358</v>
      </c>
      <c r="U16" s="3">
        <v>0.38630965815248997</v>
      </c>
      <c r="V16" s="3"/>
      <c r="W16" s="4">
        <f t="shared" si="0"/>
        <v>0.32757350107245137</v>
      </c>
      <c r="X16" s="4">
        <f t="shared" si="5"/>
        <v>6.4109976374814789E-2</v>
      </c>
    </row>
    <row r="17" spans="2:24">
      <c r="B17" s="1">
        <v>0.2</v>
      </c>
      <c r="C17" s="3">
        <v>0.20962424405898561</v>
      </c>
      <c r="D17" s="33">
        <v>0.26189237586374131</v>
      </c>
      <c r="E17" s="3">
        <v>0.21822476568539201</v>
      </c>
      <c r="F17" s="1"/>
      <c r="G17" s="4">
        <f t="shared" si="1"/>
        <v>0.2299137952027063</v>
      </c>
      <c r="H17" s="4">
        <f t="shared" si="2"/>
        <v>2.8026138850764163E-2</v>
      </c>
      <c r="J17" s="1">
        <v>30</v>
      </c>
      <c r="K17" s="3">
        <v>0.44378488154589663</v>
      </c>
      <c r="L17" s="3">
        <v>0.37507828680893773</v>
      </c>
      <c r="M17" s="3">
        <v>0.31851088150256629</v>
      </c>
      <c r="N17" s="3"/>
      <c r="O17" s="3">
        <f t="shared" si="3"/>
        <v>0.37912468328580023</v>
      </c>
      <c r="P17" s="4">
        <f t="shared" si="4"/>
        <v>6.2734948513966243E-2</v>
      </c>
      <c r="R17" s="1">
        <v>30</v>
      </c>
      <c r="S17" s="3">
        <v>0.32454849822305371</v>
      </c>
      <c r="T17" s="3">
        <v>0.35856322903166082</v>
      </c>
      <c r="U17" s="3">
        <v>0.31253689606959767</v>
      </c>
      <c r="V17" s="3"/>
      <c r="W17" s="4">
        <f t="shared" si="0"/>
        <v>0.33188287444143738</v>
      </c>
      <c r="X17" s="4">
        <f t="shared" si="5"/>
        <v>2.3873638963682716E-2</v>
      </c>
    </row>
    <row r="18" spans="2:24">
      <c r="B18" s="1">
        <v>0.1</v>
      </c>
      <c r="C18" s="3">
        <v>0.29936064792341771</v>
      </c>
      <c r="D18" s="33">
        <v>0.38408605956241937</v>
      </c>
      <c r="E18" s="3">
        <v>0.31823180501786408</v>
      </c>
      <c r="F18" s="1"/>
      <c r="G18" s="4">
        <f t="shared" si="1"/>
        <v>0.33389283750123372</v>
      </c>
      <c r="H18" s="4">
        <f t="shared" si="2"/>
        <v>4.4480892506596946E-2</v>
      </c>
      <c r="J18" s="1">
        <v>20</v>
      </c>
      <c r="K18" s="3">
        <v>0.39478460624363737</v>
      </c>
      <c r="L18" s="3">
        <v>0.40082993195310362</v>
      </c>
      <c r="M18" s="3">
        <v>0.3661031077341646</v>
      </c>
      <c r="N18" s="3"/>
      <c r="O18" s="3">
        <f t="shared" si="3"/>
        <v>0.38723921531030187</v>
      </c>
      <c r="P18" s="4">
        <f t="shared" si="4"/>
        <v>1.8552298330285624E-2</v>
      </c>
      <c r="R18" s="1">
        <v>20</v>
      </c>
      <c r="S18" s="3">
        <v>0.29378825085513871</v>
      </c>
      <c r="T18" s="3">
        <v>0.36018387756430342</v>
      </c>
      <c r="U18" s="3">
        <v>0.3425674306623282</v>
      </c>
      <c r="V18" s="3"/>
      <c r="W18" s="4">
        <f t="shared" si="0"/>
        <v>0.33217985302725678</v>
      </c>
      <c r="X18" s="4">
        <f t="shared" si="5"/>
        <v>3.439507433295011E-2</v>
      </c>
    </row>
    <row r="19" spans="2:24">
      <c r="B19" s="1">
        <v>0.05</v>
      </c>
      <c r="C19" s="3">
        <v>0.34264106413444034</v>
      </c>
      <c r="D19" s="33">
        <v>0.47522306656625818</v>
      </c>
      <c r="E19" s="3">
        <v>0.39957842350386169</v>
      </c>
      <c r="F19" s="1"/>
      <c r="G19" s="4">
        <f t="shared" si="1"/>
        <v>0.40581418473485337</v>
      </c>
      <c r="H19" s="4">
        <f t="shared" si="2"/>
        <v>6.6510603521582431E-2</v>
      </c>
      <c r="J19" s="1">
        <v>10</v>
      </c>
      <c r="K19" s="3">
        <v>0.48442018805215287</v>
      </c>
      <c r="L19" s="3">
        <v>0.42601196393872298</v>
      </c>
      <c r="M19" s="3">
        <v>0.42205946722397919</v>
      </c>
      <c r="N19" s="3"/>
      <c r="O19" s="3">
        <f t="shared" si="3"/>
        <v>0.44416387307161836</v>
      </c>
      <c r="P19" s="4">
        <f t="shared" si="4"/>
        <v>3.4918959455130121E-2</v>
      </c>
      <c r="R19" s="1">
        <v>10</v>
      </c>
      <c r="S19" s="3">
        <v>0.28854310621022083</v>
      </c>
      <c r="T19" s="3">
        <v>0.37316044381326352</v>
      </c>
      <c r="U19" s="3">
        <v>0.35629135305004361</v>
      </c>
      <c r="V19" s="3"/>
      <c r="W19" s="4">
        <f t="shared" si="0"/>
        <v>0.33933163435784269</v>
      </c>
      <c r="X19" s="4">
        <f t="shared" si="5"/>
        <v>4.4785572446333223E-2</v>
      </c>
    </row>
    <row r="20" spans="2:24">
      <c r="B20" s="1">
        <v>0.02</v>
      </c>
      <c r="C20" s="3">
        <v>0.50504421486552997</v>
      </c>
      <c r="D20" s="33">
        <v>0.48408243806182855</v>
      </c>
      <c r="E20" s="3">
        <v>0.41899326600797943</v>
      </c>
      <c r="F20" s="1"/>
      <c r="G20" s="4">
        <f t="shared" si="1"/>
        <v>0.46937330631177931</v>
      </c>
      <c r="H20" s="4">
        <f t="shared" si="2"/>
        <v>4.4871598672784375E-2</v>
      </c>
      <c r="J20" s="1">
        <v>5</v>
      </c>
      <c r="K20" s="3">
        <v>0.50994371340806388</v>
      </c>
      <c r="L20" s="3">
        <v>0.47759256358196361</v>
      </c>
      <c r="M20" s="3">
        <v>0.43280527160203208</v>
      </c>
      <c r="N20" s="3"/>
      <c r="O20" s="3">
        <f t="shared" si="3"/>
        <v>0.47344718286401988</v>
      </c>
      <c r="P20" s="4">
        <f t="shared" si="4"/>
        <v>3.8735938571798717E-2</v>
      </c>
      <c r="R20" s="1">
        <v>5</v>
      </c>
      <c r="S20" s="3">
        <v>0.33109516988103072</v>
      </c>
      <c r="T20" s="3">
        <v>0.4106425598296381</v>
      </c>
      <c r="U20" s="3">
        <v>0.33884614881110831</v>
      </c>
      <c r="V20" s="3"/>
      <c r="W20" s="4">
        <f t="shared" si="0"/>
        <v>0.36019462617392572</v>
      </c>
      <c r="X20" s="4">
        <f t="shared" si="5"/>
        <v>4.386074470630881E-2</v>
      </c>
    </row>
    <row r="21" spans="2:24">
      <c r="B21" s="1">
        <v>0.01</v>
      </c>
      <c r="C21" s="3">
        <v>0.53272288485382557</v>
      </c>
      <c r="D21" s="33">
        <v>0.47692187703106725</v>
      </c>
      <c r="E21" s="3">
        <v>0.51928498610852591</v>
      </c>
      <c r="F21" s="1"/>
      <c r="G21" s="4">
        <f t="shared" si="1"/>
        <v>0.50964324933113947</v>
      </c>
      <c r="H21" s="4">
        <f t="shared" si="2"/>
        <v>2.912319409975813E-2</v>
      </c>
      <c r="J21" s="1">
        <v>2</v>
      </c>
      <c r="K21" s="3">
        <v>0.57171904755154224</v>
      </c>
      <c r="L21" s="3">
        <v>0.50008155445761837</v>
      </c>
      <c r="M21" s="3">
        <v>0.4537144822249925</v>
      </c>
      <c r="N21" s="3"/>
      <c r="O21" s="3">
        <f t="shared" si="3"/>
        <v>0.50850502807805109</v>
      </c>
      <c r="P21" s="4">
        <f t="shared" si="4"/>
        <v>5.9451539427945684E-2</v>
      </c>
      <c r="R21" s="1">
        <v>2</v>
      </c>
      <c r="S21" s="3">
        <v>0.27670285679626372</v>
      </c>
      <c r="T21" s="3">
        <v>0.44039865642691567</v>
      </c>
      <c r="U21" s="3">
        <v>0.42342516800301466</v>
      </c>
      <c r="V21" s="3"/>
      <c r="W21" s="4">
        <f t="shared" si="0"/>
        <v>0.38017556040873135</v>
      </c>
      <c r="X21" s="4">
        <f t="shared" si="5"/>
        <v>9.0010972231024569E-2</v>
      </c>
    </row>
    <row r="22" spans="2:24">
      <c r="B22" s="1">
        <v>5.0000000000000001E-3</v>
      </c>
      <c r="C22" s="3">
        <v>0.49250390929606214</v>
      </c>
      <c r="D22" s="33">
        <v>0.51449807347367393</v>
      </c>
      <c r="E22" s="3">
        <v>0.40307345863080135</v>
      </c>
      <c r="F22" s="1"/>
      <c r="G22" s="4">
        <f t="shared" si="1"/>
        <v>0.47002514713351246</v>
      </c>
      <c r="H22" s="4">
        <f t="shared" si="2"/>
        <v>5.9015525580062671E-2</v>
      </c>
      <c r="J22" s="1">
        <v>1</v>
      </c>
      <c r="K22" s="3">
        <v>0.62249411087529261</v>
      </c>
      <c r="L22" s="3">
        <v>0.49538596445980448</v>
      </c>
      <c r="M22" s="3">
        <v>0.48189198903801128</v>
      </c>
      <c r="N22" s="3"/>
      <c r="O22" s="3">
        <f t="shared" si="3"/>
        <v>0.53325735479103609</v>
      </c>
      <c r="P22" s="4">
        <f t="shared" si="4"/>
        <v>7.7575259074667891E-2</v>
      </c>
      <c r="R22" s="1">
        <v>1</v>
      </c>
      <c r="S22" s="3">
        <v>0.3308398912576907</v>
      </c>
      <c r="T22" s="3">
        <v>0.40729507965201672</v>
      </c>
      <c r="U22" s="3">
        <v>0.41070155112033674</v>
      </c>
      <c r="V22" s="3"/>
      <c r="W22" s="4">
        <f t="shared" si="0"/>
        <v>0.38294550734334803</v>
      </c>
      <c r="X22" s="4">
        <f t="shared" si="5"/>
        <v>4.5156920097760823E-2</v>
      </c>
    </row>
    <row r="23" spans="2:24">
      <c r="B23" s="27">
        <v>0</v>
      </c>
      <c r="C23" s="18">
        <v>0.56206960268597805</v>
      </c>
      <c r="D23" s="34">
        <v>0.50248358038105145</v>
      </c>
      <c r="E23" s="18">
        <v>0.38472016711637214</v>
      </c>
      <c r="F23" s="27"/>
      <c r="G23" s="20">
        <f t="shared" si="1"/>
        <v>0.48309111672780053</v>
      </c>
      <c r="H23" s="20">
        <f t="shared" si="2"/>
        <v>9.0251073728357611E-2</v>
      </c>
      <c r="J23" s="1">
        <v>0.5</v>
      </c>
      <c r="K23" s="3">
        <v>0.54282315739591858</v>
      </c>
      <c r="L23" s="3">
        <v>0.49201854421402347</v>
      </c>
      <c r="M23" s="3">
        <v>0.4865672239597067</v>
      </c>
      <c r="N23" s="3"/>
      <c r="O23" s="3">
        <f t="shared" si="3"/>
        <v>0.50713630852321623</v>
      </c>
      <c r="P23" s="4">
        <f t="shared" si="4"/>
        <v>3.1025676623985216E-2</v>
      </c>
      <c r="R23" s="1">
        <v>0.5</v>
      </c>
      <c r="S23" s="3">
        <v>0.31189875831673519</v>
      </c>
      <c r="T23" s="3">
        <v>0.39851081113911752</v>
      </c>
      <c r="U23" s="3">
        <v>0.37088099472704672</v>
      </c>
      <c r="V23" s="3"/>
      <c r="W23" s="4">
        <f t="shared" si="0"/>
        <v>0.36043018806096655</v>
      </c>
      <c r="X23" s="4">
        <f t="shared" si="5"/>
        <v>4.4241682195703486E-2</v>
      </c>
    </row>
    <row r="24" spans="2:24">
      <c r="J24" s="27">
        <v>0</v>
      </c>
      <c r="K24" s="18">
        <v>0.51142903440610299</v>
      </c>
      <c r="L24" s="18">
        <v>0.52995626655269013</v>
      </c>
      <c r="M24" s="18">
        <v>0.48066725848528441</v>
      </c>
      <c r="N24" s="18"/>
      <c r="O24" s="18">
        <f t="shared" si="3"/>
        <v>0.50735085314802586</v>
      </c>
      <c r="P24" s="20">
        <f t="shared" si="4"/>
        <v>2.4896289901258282E-2</v>
      </c>
      <c r="R24" s="27">
        <v>0</v>
      </c>
      <c r="S24" s="18">
        <v>0.3317279167975431</v>
      </c>
      <c r="T24" s="18">
        <v>0.43001795946292654</v>
      </c>
      <c r="U24" s="18">
        <v>0.4171003308677273</v>
      </c>
      <c r="V24" s="18"/>
      <c r="W24" s="20">
        <f t="shared" si="0"/>
        <v>0.39294873570939898</v>
      </c>
      <c r="X24" s="20">
        <f t="shared" si="5"/>
        <v>5.3410745953502856E-2</v>
      </c>
    </row>
  </sheetData>
  <mergeCells count="3">
    <mergeCell ref="B2:H3"/>
    <mergeCell ref="J2:P3"/>
    <mergeCell ref="R2:X3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D29DCF-C256-3E4A-917B-C2276AE3CEE0}">
  <dimension ref="A1"/>
  <sheetViews>
    <sheetView zoomScale="66" workbookViewId="0">
      <selection activeCell="B3" sqref="B3"/>
    </sheetView>
  </sheetViews>
  <sheetFormatPr baseColWidth="10" defaultRowHeight="16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883D22-0E45-A547-879C-23B102D8EA42}">
  <dimension ref="A1:C31"/>
  <sheetViews>
    <sheetView tabSelected="1" workbookViewId="0">
      <selection activeCell="C7" sqref="C7"/>
    </sheetView>
  </sheetViews>
  <sheetFormatPr baseColWidth="10" defaultRowHeight="16"/>
  <sheetData>
    <row r="1" spans="1:3">
      <c r="A1" s="43" t="s">
        <v>29</v>
      </c>
      <c r="B1" s="43" t="s">
        <v>30</v>
      </c>
      <c r="C1" s="43" t="s">
        <v>72</v>
      </c>
    </row>
    <row r="2" spans="1:3">
      <c r="A2" s="41" t="s">
        <v>31</v>
      </c>
      <c r="B2" t="s">
        <v>32</v>
      </c>
      <c r="C2" s="42" t="s">
        <v>48</v>
      </c>
    </row>
    <row r="3" spans="1:3">
      <c r="B3" t="s">
        <v>33</v>
      </c>
      <c r="C3" s="42" t="s">
        <v>49</v>
      </c>
    </row>
    <row r="4" spans="1:3">
      <c r="B4" t="s">
        <v>34</v>
      </c>
      <c r="C4" s="42" t="s">
        <v>50</v>
      </c>
    </row>
    <row r="5" spans="1:3">
      <c r="B5" t="s">
        <v>35</v>
      </c>
      <c r="C5" s="42" t="s">
        <v>51</v>
      </c>
    </row>
    <row r="6" spans="1:3">
      <c r="B6" t="s">
        <v>36</v>
      </c>
      <c r="C6" s="42" t="s">
        <v>52</v>
      </c>
    </row>
    <row r="7" spans="1:3">
      <c r="B7" t="s">
        <v>37</v>
      </c>
      <c r="C7" s="42" t="s">
        <v>53</v>
      </c>
    </row>
    <row r="8" spans="1:3">
      <c r="A8" s="41" t="s">
        <v>38</v>
      </c>
      <c r="B8" t="s">
        <v>32</v>
      </c>
      <c r="C8" s="42" t="s">
        <v>42</v>
      </c>
    </row>
    <row r="9" spans="1:3">
      <c r="B9" t="s">
        <v>33</v>
      </c>
      <c r="C9" s="42" t="s">
        <v>43</v>
      </c>
    </row>
    <row r="10" spans="1:3">
      <c r="B10" t="s">
        <v>34</v>
      </c>
      <c r="C10" s="42" t="s">
        <v>44</v>
      </c>
    </row>
    <row r="11" spans="1:3">
      <c r="B11" t="s">
        <v>35</v>
      </c>
      <c r="C11" s="42" t="s">
        <v>45</v>
      </c>
    </row>
    <row r="12" spans="1:3">
      <c r="B12" t="s">
        <v>36</v>
      </c>
      <c r="C12" s="42" t="s">
        <v>46</v>
      </c>
    </row>
    <row r="13" spans="1:3">
      <c r="B13" t="s">
        <v>37</v>
      </c>
      <c r="C13" s="42" t="s">
        <v>47</v>
      </c>
    </row>
    <row r="14" spans="1:3">
      <c r="A14" t="s">
        <v>39</v>
      </c>
      <c r="B14" t="s">
        <v>32</v>
      </c>
      <c r="C14" s="42" t="s">
        <v>54</v>
      </c>
    </row>
    <row r="15" spans="1:3">
      <c r="B15" t="s">
        <v>33</v>
      </c>
      <c r="C15" s="42" t="s">
        <v>55</v>
      </c>
    </row>
    <row r="16" spans="1:3">
      <c r="B16" t="s">
        <v>34</v>
      </c>
      <c r="C16" s="42" t="s">
        <v>56</v>
      </c>
    </row>
    <row r="17" spans="1:3">
      <c r="B17" t="s">
        <v>35</v>
      </c>
      <c r="C17" s="42" t="s">
        <v>57</v>
      </c>
    </row>
    <row r="18" spans="1:3">
      <c r="B18" t="s">
        <v>36</v>
      </c>
      <c r="C18" s="42" t="s">
        <v>58</v>
      </c>
    </row>
    <row r="19" spans="1:3">
      <c r="B19" t="s">
        <v>37</v>
      </c>
      <c r="C19" s="42" t="s">
        <v>59</v>
      </c>
    </row>
    <row r="20" spans="1:3">
      <c r="A20" t="s">
        <v>40</v>
      </c>
      <c r="B20" t="s">
        <v>32</v>
      </c>
      <c r="C20" s="42" t="s">
        <v>60</v>
      </c>
    </row>
    <row r="21" spans="1:3">
      <c r="B21" t="s">
        <v>33</v>
      </c>
      <c r="C21" s="42" t="s">
        <v>61</v>
      </c>
    </row>
    <row r="22" spans="1:3">
      <c r="B22" t="s">
        <v>34</v>
      </c>
      <c r="C22" s="42" t="s">
        <v>62</v>
      </c>
    </row>
    <row r="23" spans="1:3">
      <c r="B23" t="s">
        <v>35</v>
      </c>
      <c r="C23" s="42" t="s">
        <v>63</v>
      </c>
    </row>
    <row r="24" spans="1:3">
      <c r="B24" t="s">
        <v>36</v>
      </c>
      <c r="C24" s="42" t="s">
        <v>64</v>
      </c>
    </row>
    <row r="25" spans="1:3">
      <c r="B25" t="s">
        <v>37</v>
      </c>
      <c r="C25" s="42" t="s">
        <v>65</v>
      </c>
    </row>
    <row r="26" spans="1:3">
      <c r="A26" t="s">
        <v>41</v>
      </c>
      <c r="B26" t="s">
        <v>32</v>
      </c>
      <c r="C26" s="42" t="s">
        <v>66</v>
      </c>
    </row>
    <row r="27" spans="1:3">
      <c r="B27" t="s">
        <v>33</v>
      </c>
      <c r="C27" s="42" t="s">
        <v>67</v>
      </c>
    </row>
    <row r="28" spans="1:3">
      <c r="B28" t="s">
        <v>34</v>
      </c>
      <c r="C28" s="42" t="s">
        <v>68</v>
      </c>
    </row>
    <row r="29" spans="1:3">
      <c r="B29" t="s">
        <v>35</v>
      </c>
      <c r="C29" s="42" t="s">
        <v>69</v>
      </c>
    </row>
    <row r="30" spans="1:3">
      <c r="B30" t="s">
        <v>36</v>
      </c>
      <c r="C30" s="42" t="s">
        <v>70</v>
      </c>
    </row>
    <row r="31" spans="1:3">
      <c r="B31" t="s">
        <v>37</v>
      </c>
      <c r="C31" s="42" t="s">
        <v>71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5</vt:i4>
      </vt:variant>
    </vt:vector>
  </HeadingPairs>
  <TitlesOfParts>
    <vt:vector size="5" baseType="lpstr">
      <vt:lpstr>Fig. 1c</vt:lpstr>
      <vt:lpstr>Fig. 2 b-c</vt:lpstr>
      <vt:lpstr>Fig. S2b</vt:lpstr>
      <vt:lpstr>Fig. S5c-d</vt:lpstr>
      <vt:lpstr>Fig. 6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VegaBadillo, Joel</dc:creator>
  <cp:lastModifiedBy>Jouravleva, Karina</cp:lastModifiedBy>
  <dcterms:created xsi:type="dcterms:W3CDTF">2025-09-10T16:20:31Z</dcterms:created>
  <dcterms:modified xsi:type="dcterms:W3CDTF">2025-12-08T14:47:19Z</dcterms:modified>
</cp:coreProperties>
</file>