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vetlanamastitskaya/Documents/Documents/UCL/my papers/Blockbuster/Blockbuster/Nature/submitted/accepted/"/>
    </mc:Choice>
  </mc:AlternateContent>
  <xr:revisionPtr revIDLastSave="0" documentId="13_ncr:1_{3B15A785-775E-8D40-B296-1E02A02DD92A}" xr6:coauthVersionLast="47" xr6:coauthVersionMax="47" xr10:uidLastSave="{00000000-0000-0000-0000-000000000000}"/>
  <bookViews>
    <workbookView xWindow="580" yWindow="3660" windowWidth="27520" windowHeight="15200" activeTab="4" xr2:uid="{B3227389-E02E-604B-A499-86146BCE70C7}"/>
  </bookViews>
  <sheets>
    <sheet name="2c" sheetId="1" r:id="rId1"/>
    <sheet name="2f capil blocked" sheetId="2" r:id="rId2"/>
    <sheet name="2g capil diameters" sheetId="3" r:id="rId3"/>
    <sheet name="3b ET1 soma 0-30um" sheetId="14" r:id="rId4"/>
    <sheet name="3c OGD-Glib_Ex4" sheetId="4" r:id="rId5"/>
    <sheet name="3d OGD-Ex9-Ex4" sheetId="12" r:id="rId6"/>
    <sheet name="3e Kir6.1 ET1-pin" sheetId="5" r:id="rId7"/>
    <sheet name="3f Kir6.1 OGD-Ex4" sheetId="6" r:id="rId8"/>
    <sheet name="3g Kir6.1 infarct" sheetId="7" r:id="rId9"/>
    <sheet name="4a OGD-CC-Ex4" sheetId="8" r:id="rId10"/>
    <sheet name="4b OGD-Ex4-LNAME" sheetId="9" r:id="rId11"/>
    <sheet name="4c OGD-Ex4-atr" sheetId="10" r:id="rId12"/>
    <sheet name="4g Kir6.1 IF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14" l="1"/>
  <c r="Q8" i="14"/>
  <c r="Q9" i="14"/>
  <c r="Q11" i="14"/>
  <c r="Q16" i="14"/>
  <c r="Q17" i="14"/>
  <c r="Q3" i="14"/>
  <c r="P4" i="14"/>
  <c r="Q4" i="14" s="1"/>
  <c r="P5" i="14"/>
  <c r="Q5" i="14" s="1"/>
  <c r="P6" i="14"/>
  <c r="Q6" i="14" s="1"/>
  <c r="P7" i="14"/>
  <c r="P8" i="14"/>
  <c r="P9" i="14"/>
  <c r="P11" i="14"/>
  <c r="P12" i="14"/>
  <c r="Q12" i="14" s="1"/>
  <c r="P13" i="14"/>
  <c r="Q13" i="14" s="1"/>
  <c r="P14" i="14"/>
  <c r="Q14" i="14" s="1"/>
  <c r="P15" i="14"/>
  <c r="Q15" i="14" s="1"/>
  <c r="P16" i="14"/>
  <c r="P17" i="14"/>
  <c r="P3" i="14"/>
  <c r="O4" i="14"/>
  <c r="O5" i="14"/>
  <c r="O6" i="14"/>
  <c r="O7" i="14"/>
  <c r="O8" i="14"/>
  <c r="O9" i="14"/>
  <c r="O11" i="14"/>
  <c r="O12" i="14"/>
  <c r="O13" i="14"/>
  <c r="O14" i="14"/>
  <c r="O15" i="14"/>
  <c r="O16" i="14"/>
  <c r="O17" i="14"/>
  <c r="O3" i="14"/>
  <c r="AH31" i="12" l="1"/>
  <c r="AI17" i="12"/>
  <c r="AJ17" i="12" s="1"/>
  <c r="J31" i="12"/>
  <c r="K30" i="12"/>
  <c r="L30" i="12" s="1"/>
  <c r="J30" i="12"/>
  <c r="J18" i="12"/>
  <c r="K17" i="12"/>
  <c r="L17" i="12" s="1"/>
  <c r="J17" i="12"/>
  <c r="W31" i="12"/>
  <c r="AI30" i="12"/>
  <c r="AJ30" i="12" s="1"/>
  <c r="X30" i="12"/>
  <c r="Y30" i="12" s="1"/>
  <c r="W30" i="12"/>
  <c r="W18" i="12"/>
  <c r="X17" i="12"/>
  <c r="Y17" i="12" s="1"/>
  <c r="W17" i="12"/>
  <c r="T30" i="6"/>
  <c r="T18" i="6"/>
  <c r="U17" i="6"/>
  <c r="V17" i="6" s="1"/>
  <c r="T17" i="6"/>
  <c r="L17" i="6"/>
  <c r="M17" i="6" s="1"/>
  <c r="K17" i="6"/>
  <c r="K18" i="6"/>
  <c r="K30" i="6"/>
  <c r="AH30" i="12" l="1"/>
  <c r="AH18" i="12"/>
  <c r="AH17" i="12"/>
  <c r="C56" i="11"/>
  <c r="D56" i="11"/>
  <c r="E56" i="11"/>
  <c r="C57" i="11"/>
  <c r="D57" i="11"/>
  <c r="D58" i="11" s="1"/>
  <c r="E57" i="11"/>
  <c r="E58" i="11" s="1"/>
  <c r="C58" i="11"/>
  <c r="B58" i="11"/>
  <c r="B57" i="11"/>
  <c r="B56" i="11"/>
  <c r="C10" i="7"/>
  <c r="D10" i="7"/>
  <c r="E10" i="7"/>
  <c r="C11" i="7"/>
  <c r="C12" i="7" s="1"/>
  <c r="D11" i="7"/>
  <c r="E11" i="7"/>
  <c r="E12" i="7" s="1"/>
  <c r="D12" i="7"/>
  <c r="B12" i="7"/>
  <c r="B11" i="7"/>
  <c r="B10" i="7"/>
  <c r="C12" i="2"/>
  <c r="D12" i="2"/>
  <c r="E12" i="2"/>
  <c r="F12" i="2"/>
  <c r="C13" i="2"/>
  <c r="C14" i="2" s="1"/>
  <c r="D13" i="2"/>
  <c r="D14" i="2" s="1"/>
  <c r="E13" i="2"/>
  <c r="E14" i="2" s="1"/>
  <c r="F13" i="2"/>
  <c r="F14" i="2" s="1"/>
  <c r="B13" i="2"/>
  <c r="B14" i="2" s="1"/>
  <c r="B12" i="2"/>
  <c r="P26" i="5"/>
  <c r="P16" i="5"/>
  <c r="H26" i="5"/>
  <c r="H16" i="5"/>
  <c r="H30" i="10"/>
  <c r="H17" i="10"/>
  <c r="AF17" i="10"/>
  <c r="AF30" i="10"/>
  <c r="U30" i="10"/>
  <c r="U17" i="10"/>
  <c r="F17" i="9"/>
  <c r="F30" i="9"/>
  <c r="AB30" i="9"/>
  <c r="AB17" i="9"/>
  <c r="S17" i="9"/>
  <c r="S30" i="9"/>
  <c r="AG30" i="8"/>
  <c r="AG17" i="8"/>
  <c r="J30" i="8"/>
  <c r="J17" i="8"/>
  <c r="K17" i="8"/>
  <c r="W17" i="8"/>
  <c r="W30" i="8"/>
  <c r="AI17" i="4"/>
  <c r="AI30" i="4"/>
  <c r="AI18" i="4"/>
  <c r="W30" i="4"/>
  <c r="W17" i="4"/>
  <c r="J17" i="4"/>
  <c r="J30" i="4"/>
  <c r="J31" i="4"/>
  <c r="H31" i="10"/>
  <c r="I30" i="10"/>
  <c r="J30" i="10" s="1"/>
  <c r="J17" i="10"/>
  <c r="I17" i="10"/>
  <c r="H18" i="10"/>
  <c r="AG30" i="10"/>
  <c r="AH30" i="10" s="1"/>
  <c r="AF31" i="10"/>
  <c r="AG17" i="10"/>
  <c r="AH17" i="10" s="1"/>
  <c r="AF18" i="10"/>
  <c r="U18" i="10"/>
  <c r="V30" i="10"/>
  <c r="W30" i="10" s="1"/>
  <c r="U31" i="10"/>
  <c r="V17" i="10"/>
  <c r="W17" i="10" s="1"/>
  <c r="G30" i="9"/>
  <c r="H30" i="9" s="1"/>
  <c r="F31" i="9"/>
  <c r="G17" i="9"/>
  <c r="H17" i="9" s="1"/>
  <c r="F18" i="9"/>
  <c r="AC30" i="9"/>
  <c r="AD30" i="9" s="1"/>
  <c r="AB31" i="9"/>
  <c r="AC17" i="9"/>
  <c r="AD17" i="9" s="1"/>
  <c r="AB18" i="9"/>
  <c r="S31" i="9"/>
  <c r="T30" i="9"/>
  <c r="U30" i="9" s="1"/>
  <c r="T17" i="9"/>
  <c r="U17" i="9" s="1"/>
  <c r="S18" i="9"/>
  <c r="AH30" i="8"/>
  <c r="AI30" i="8" s="1"/>
  <c r="AG31" i="8"/>
  <c r="AH17" i="8"/>
  <c r="AI17" i="8" s="1"/>
  <c r="AG18" i="8"/>
  <c r="X30" i="8"/>
  <c r="Y30" i="8" s="1"/>
  <c r="W31" i="8"/>
  <c r="X17" i="8"/>
  <c r="Y17" i="8" s="1"/>
  <c r="W18" i="8"/>
  <c r="J31" i="8"/>
  <c r="K30" i="8"/>
  <c r="L30" i="8" s="1"/>
  <c r="L17" i="8"/>
  <c r="J18" i="8"/>
  <c r="T31" i="6"/>
  <c r="U30" i="6"/>
  <c r="V30" i="6" s="1"/>
  <c r="L30" i="6"/>
  <c r="M30" i="6" s="1"/>
  <c r="K31" i="6"/>
  <c r="Q26" i="5"/>
  <c r="R26" i="5" s="1"/>
  <c r="P27" i="5"/>
  <c r="Q16" i="5"/>
  <c r="R16" i="5" s="1"/>
  <c r="P17" i="5"/>
  <c r="I26" i="5"/>
  <c r="J26" i="5" s="1"/>
  <c r="H27" i="5"/>
  <c r="I16" i="5"/>
  <c r="J16" i="5" s="1"/>
  <c r="H17" i="5"/>
  <c r="AJ30" i="4"/>
  <c r="AK30" i="4" s="1"/>
  <c r="AI31" i="4"/>
  <c r="AJ17" i="4"/>
  <c r="AK17" i="4" s="1"/>
  <c r="X30" i="4"/>
  <c r="Y30" i="4" s="1"/>
  <c r="W31" i="4"/>
  <c r="X17" i="4"/>
  <c r="Y17" i="4" s="1"/>
  <c r="W18" i="4"/>
  <c r="K17" i="4"/>
  <c r="L17" i="4" s="1"/>
  <c r="J18" i="4"/>
  <c r="K30" i="4"/>
  <c r="L30" i="4" s="1"/>
  <c r="L12" i="11"/>
  <c r="P34" i="11"/>
  <c r="L33" i="11"/>
  <c r="P25" i="11"/>
  <c r="L22" i="11"/>
  <c r="P17" i="11"/>
  <c r="D43" i="11"/>
  <c r="D40" i="11"/>
  <c r="D34" i="11"/>
  <c r="D25" i="11"/>
  <c r="D14" i="11"/>
  <c r="H46" i="11"/>
  <c r="H35" i="11"/>
  <c r="H21" i="11"/>
  <c r="D52" i="3"/>
  <c r="D31" i="3"/>
  <c r="D20" i="3"/>
  <c r="I52" i="3"/>
  <c r="I48" i="3"/>
  <c r="I33" i="3"/>
  <c r="N54" i="3"/>
  <c r="N41" i="3"/>
  <c r="N31" i="3"/>
</calcChain>
</file>

<file path=xl/sharedStrings.xml><?xml version="1.0" encoding="utf-8"?>
<sst xmlns="http://schemas.openxmlformats.org/spreadsheetml/2006/main" count="820" uniqueCount="402">
  <si>
    <t>Sham</t>
  </si>
  <si>
    <t>A4</t>
  </si>
  <si>
    <t>A8</t>
  </si>
  <si>
    <t>A9</t>
  </si>
  <si>
    <t>A10</t>
  </si>
  <si>
    <t>A11</t>
  </si>
  <si>
    <t>A12</t>
  </si>
  <si>
    <t>IR</t>
  </si>
  <si>
    <t>ROI</t>
  </si>
  <si>
    <t>IR+RPc</t>
  </si>
  <si>
    <t>IR+RPc+Ex9</t>
  </si>
  <si>
    <t>IR+Ex9</t>
  </si>
  <si>
    <t>B1</t>
  </si>
  <si>
    <t>B2</t>
  </si>
  <si>
    <t>B3</t>
  </si>
  <si>
    <t>B5</t>
  </si>
  <si>
    <t>B9</t>
  </si>
  <si>
    <t>B12</t>
  </si>
  <si>
    <t>B13</t>
  </si>
  <si>
    <t>C2</t>
  </si>
  <si>
    <t>C1</t>
  </si>
  <si>
    <t>C5</t>
  </si>
  <si>
    <t>C7</t>
  </si>
  <si>
    <t>C8</t>
  </si>
  <si>
    <t>C9</t>
  </si>
  <si>
    <t>C11</t>
  </si>
  <si>
    <t>C12</t>
  </si>
  <si>
    <t>C13</t>
  </si>
  <si>
    <t>C14</t>
  </si>
  <si>
    <t>D1</t>
  </si>
  <si>
    <t>D2</t>
  </si>
  <si>
    <t>D3</t>
  </si>
  <si>
    <t>D4</t>
  </si>
  <si>
    <t>D5</t>
  </si>
  <si>
    <t>D6</t>
  </si>
  <si>
    <t>D9</t>
  </si>
  <si>
    <t>E4</t>
  </si>
  <si>
    <t>E5</t>
  </si>
  <si>
    <t>E6</t>
  </si>
  <si>
    <t>Sham </t>
  </si>
  <si>
    <t>IR+RPc
+Ex9</t>
  </si>
  <si>
    <t>SHAM1</t>
  </si>
  <si>
    <t>SHAM2</t>
  </si>
  <si>
    <t>SHAM3</t>
  </si>
  <si>
    <t>pericyte No</t>
  </si>
  <si>
    <t>average per heart</t>
  </si>
  <si>
    <t>capil diameter</t>
  </si>
  <si>
    <t>SHAM</t>
  </si>
  <si>
    <t>IR1</t>
  </si>
  <si>
    <t>IR2</t>
  </si>
  <si>
    <t>IR3</t>
  </si>
  <si>
    <t>heart No</t>
  </si>
  <si>
    <t>RPc1</t>
  </si>
  <si>
    <t>RPc2</t>
  </si>
  <si>
    <t>RPc3</t>
  </si>
  <si>
    <t>average values per heart</t>
  </si>
  <si>
    <t>sham</t>
  </si>
  <si>
    <t>IR+
RPc</t>
  </si>
  <si>
    <t>Infarct size in Kir6.1 KO and WT animals</t>
  </si>
  <si>
    <t>WT IR</t>
  </si>
  <si>
    <t>WT IR+RPc</t>
  </si>
  <si>
    <t>KO IR</t>
  </si>
  <si>
    <t>KO IR+RPc</t>
  </si>
  <si>
    <t>(% of area at risk)</t>
  </si>
  <si>
    <t>time</t>
  </si>
  <si>
    <t>OGD</t>
  </si>
  <si>
    <t>Ex4 100nM</t>
  </si>
  <si>
    <t>OGD+Glib+Ex4</t>
  </si>
  <si>
    <t xml:space="preserve">gdrug </t>
  </si>
  <si>
    <t>Capillar diameters at pericyte soma in OGD - % change of the initial diameter</t>
  </si>
  <si>
    <t>OGD+Ex4</t>
  </si>
  <si>
    <t>drug</t>
  </si>
  <si>
    <t>Kir6.1 KO</t>
  </si>
  <si>
    <t>WT</t>
  </si>
  <si>
    <t>ET1, 20nM</t>
  </si>
  <si>
    <t>Pinacidil, 100µM</t>
  </si>
  <si>
    <t>Glib 20µM</t>
  </si>
  <si>
    <t>OGD+Ex4 in WT and Kir6.1 KO tissue</t>
  </si>
  <si>
    <t>ET1 followed by pinacidil in WT and Kir6.1 KO tissue</t>
  </si>
  <si>
    <t>Ex4 mediates pericyte pericyte relaxation in OGD, which is blocked by glibenclamide</t>
  </si>
  <si>
    <t>Capillary diameter at soma after 45min LAD ligation and 15min reperfusion in rats</t>
  </si>
  <si>
    <t>% of capillaries blocked in ischaemic area after 45min LAD ligation and 15min reperfusion in rats</t>
  </si>
  <si>
    <t>Low power analysis of relative FITC-albumin fluorescence intensity after 45min LAD ligation and 15min reperfusion in rats</t>
  </si>
  <si>
    <t>at the crossection of the left venticle, starting at mid-septum and going clockwise</t>
  </si>
  <si>
    <t>normalised to average fluorescence in ROI 1-3</t>
  </si>
  <si>
    <t>CC 5µM</t>
  </si>
  <si>
    <t>OGD+CC+Ex4</t>
  </si>
  <si>
    <t>Ex4 mediates pericyte pericyte relaxation in OGD, which is blocked by NOS blocker L-NAME</t>
  </si>
  <si>
    <t>Ex4 mediates pericyte pericyte relaxation in OGD, which is blocked by AMPK inhibitor compound C (CC)</t>
  </si>
  <si>
    <t>Ex4 mediates pericyte pericyte relaxation in OGD, which is blocked by atropine</t>
  </si>
  <si>
    <t>OGD+atropine+Ex4</t>
  </si>
  <si>
    <t>Atropine 1µM</t>
  </si>
  <si>
    <t>OGD+L-NAME+Ex4</t>
  </si>
  <si>
    <t>L-NAME 100µM</t>
  </si>
  <si>
    <t>OGD+L-NAME</t>
  </si>
  <si>
    <t>OGD+atropine</t>
  </si>
  <si>
    <t>IR+CC</t>
  </si>
  <si>
    <t>IR+Ex4</t>
  </si>
  <si>
    <t>IR+CC+Ex4</t>
  </si>
  <si>
    <t>Distance from cell membrane to peak Kir6.1 fluorescence</t>
  </si>
  <si>
    <t>averaged per heart:</t>
  </si>
  <si>
    <t>pericyte</t>
  </si>
  <si>
    <t>peak distance</t>
  </si>
  <si>
    <t>Ra1</t>
  </si>
  <si>
    <t>Ra2</t>
  </si>
  <si>
    <t>Ra3</t>
  </si>
  <si>
    <t>Rb1</t>
  </si>
  <si>
    <t>Rb2</t>
  </si>
  <si>
    <t>Rc1</t>
  </si>
  <si>
    <t>Rc2</t>
  </si>
  <si>
    <t>Rd1</t>
  </si>
  <si>
    <t>Re1</t>
  </si>
  <si>
    <t>Re2</t>
  </si>
  <si>
    <t>15a1</t>
  </si>
  <si>
    <t>15a2</t>
  </si>
  <si>
    <t>15a3</t>
  </si>
  <si>
    <t>15a4</t>
  </si>
  <si>
    <t>15b1</t>
  </si>
  <si>
    <t>15b2</t>
  </si>
  <si>
    <t>15c1</t>
  </si>
  <si>
    <t>15c2</t>
  </si>
  <si>
    <t>Ua1</t>
  </si>
  <si>
    <t>Ub1</t>
  </si>
  <si>
    <t>Uc1</t>
  </si>
  <si>
    <t>Uc2</t>
  </si>
  <si>
    <t>Ud1</t>
  </si>
  <si>
    <t>Ue1</t>
  </si>
  <si>
    <t>Uf1</t>
  </si>
  <si>
    <t>Uf2</t>
  </si>
  <si>
    <t>4a1</t>
  </si>
  <si>
    <t>4b1a</t>
  </si>
  <si>
    <t>4b1b</t>
  </si>
  <si>
    <t>4b2</t>
  </si>
  <si>
    <t>4c1</t>
  </si>
  <si>
    <t>4c2</t>
  </si>
  <si>
    <t>Wb1</t>
  </si>
  <si>
    <t>Wb3</t>
  </si>
  <si>
    <t>Wb4</t>
  </si>
  <si>
    <t>Wd1</t>
  </si>
  <si>
    <t>6a1</t>
  </si>
  <si>
    <t>6a2</t>
  </si>
  <si>
    <t>6b1</t>
  </si>
  <si>
    <t>6c1</t>
  </si>
  <si>
    <t>6c2</t>
  </si>
  <si>
    <t>6d1</t>
  </si>
  <si>
    <t>6d2</t>
  </si>
  <si>
    <t>Pa1</t>
  </si>
  <si>
    <t>Pa2</t>
  </si>
  <si>
    <t>Pa3</t>
  </si>
  <si>
    <t>Pb1</t>
  </si>
  <si>
    <t>Pb2</t>
  </si>
  <si>
    <t>Pb3</t>
  </si>
  <si>
    <t>Pc1</t>
  </si>
  <si>
    <t>Pd1</t>
  </si>
  <si>
    <t>Pd2</t>
  </si>
  <si>
    <t>Pd3</t>
  </si>
  <si>
    <t>Pd4</t>
  </si>
  <si>
    <t>Sa1</t>
  </si>
  <si>
    <t>Sa2</t>
  </si>
  <si>
    <t>Sb1</t>
  </si>
  <si>
    <t>Sb2</t>
  </si>
  <si>
    <t>Sc1</t>
  </si>
  <si>
    <t>Sc2</t>
  </si>
  <si>
    <t>Sc3</t>
  </si>
  <si>
    <t>Sd1</t>
  </si>
  <si>
    <t>Sd2</t>
  </si>
  <si>
    <t>Sd3</t>
  </si>
  <si>
    <t>Sd4</t>
  </si>
  <si>
    <t>Va1</t>
  </si>
  <si>
    <t>Va2</t>
  </si>
  <si>
    <t>Vb1</t>
  </si>
  <si>
    <t>Vb3</t>
  </si>
  <si>
    <t>Vc1</t>
  </si>
  <si>
    <t>Vd1</t>
  </si>
  <si>
    <t>Vd2</t>
  </si>
  <si>
    <t>Vd3</t>
  </si>
  <si>
    <t>Vd4</t>
  </si>
  <si>
    <t>Xa1</t>
  </si>
  <si>
    <t>Xb1</t>
  </si>
  <si>
    <t>Xc1</t>
  </si>
  <si>
    <t>Xc2</t>
  </si>
  <si>
    <t>Xd1</t>
  </si>
  <si>
    <t>Xd2</t>
  </si>
  <si>
    <t>Ya1</t>
  </si>
  <si>
    <t>Ya2</t>
  </si>
  <si>
    <t>Ya3</t>
  </si>
  <si>
    <t>Ir+CC+Ex4</t>
  </si>
  <si>
    <t>Bb1b</t>
  </si>
  <si>
    <t>Ma1</t>
  </si>
  <si>
    <t>Bb2</t>
  </si>
  <si>
    <t>Ma2</t>
  </si>
  <si>
    <t>Bb3a</t>
  </si>
  <si>
    <t>Mb1</t>
  </si>
  <si>
    <t>Bc1</t>
  </si>
  <si>
    <t>Mb2</t>
  </si>
  <si>
    <t>Bc2</t>
  </si>
  <si>
    <t>Mb3</t>
  </si>
  <si>
    <t>Bc3</t>
  </si>
  <si>
    <t>Mb4</t>
  </si>
  <si>
    <t>Bd1</t>
  </si>
  <si>
    <t>Mc1</t>
  </si>
  <si>
    <t>Bd2</t>
  </si>
  <si>
    <t>Mc2</t>
  </si>
  <si>
    <t>Bd3</t>
  </si>
  <si>
    <t>Md1</t>
  </si>
  <si>
    <t>Ea1</t>
  </si>
  <si>
    <t>Md2</t>
  </si>
  <si>
    <t>Eb1</t>
  </si>
  <si>
    <t>Md3</t>
  </si>
  <si>
    <t>Ec1</t>
  </si>
  <si>
    <t>Mf1</t>
  </si>
  <si>
    <t>Ec2</t>
  </si>
  <si>
    <t>Mf2</t>
  </si>
  <si>
    <t>Ed1</t>
  </si>
  <si>
    <t>Mf3</t>
  </si>
  <si>
    <t>Ed2</t>
  </si>
  <si>
    <t>Aa1b</t>
  </si>
  <si>
    <t>Ee1</t>
  </si>
  <si>
    <t>Ab1</t>
  </si>
  <si>
    <t>Ee2</t>
  </si>
  <si>
    <t>Ab2</t>
  </si>
  <si>
    <t>Ef1</t>
  </si>
  <si>
    <t>Ac1b</t>
  </si>
  <si>
    <t>Ef2</t>
  </si>
  <si>
    <t>Ac2</t>
  </si>
  <si>
    <t>Fa1</t>
  </si>
  <si>
    <t>Ac3</t>
  </si>
  <si>
    <t>Fa2</t>
  </si>
  <si>
    <t>Ad1</t>
  </si>
  <si>
    <t>Fb1</t>
  </si>
  <si>
    <t>Ad2</t>
  </si>
  <si>
    <t>Fb2</t>
  </si>
  <si>
    <t>Ka1</t>
  </si>
  <si>
    <t>Fc1</t>
  </si>
  <si>
    <t>Ka2b</t>
  </si>
  <si>
    <t>Fc2</t>
  </si>
  <si>
    <t>Kb1b</t>
  </si>
  <si>
    <t>Fd1</t>
  </si>
  <si>
    <t>Kb2</t>
  </si>
  <si>
    <t>Fd2</t>
  </si>
  <si>
    <t>Kc1</t>
  </si>
  <si>
    <t>Fe1</t>
  </si>
  <si>
    <t>Kd1</t>
  </si>
  <si>
    <t>Fe2</t>
  </si>
  <si>
    <t>Ke1</t>
  </si>
  <si>
    <t>Fe3</t>
  </si>
  <si>
    <t>Ke2b</t>
  </si>
  <si>
    <t>Kf1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</si>
  <si>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</si>
  <si>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</si>
  <si>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</si>
  <si>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</si>
  <si>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</si>
  <si>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</si>
  <si>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OGD vs. OGD+Ex4</t>
  </si>
  <si>
    <t>-24.08 to -11.10</t>
  </si>
  <si>
    <t>Yes</t>
  </si>
  <si>
    <t>****</t>
  </si>
  <si>
    <t>  OGD vs. OGD+Glib+Ex4</t>
  </si>
  <si>
    <t>-10.67 to 2.789</t>
  </si>
  <si>
    <t>No</t>
  </si>
  <si>
    <t>ns</t>
  </si>
  <si>
    <t>  OGD+Ex4 vs. OGD+Glib+Ex4</t>
  </si>
  <si>
    <t>7.162 to 20.13</t>
  </si>
  <si>
    <t>***</t>
  </si>
  <si>
    <t>Test details</t>
  </si>
  <si>
    <t>Mean 1</t>
  </si>
  <si>
    <t>Mean 2</t>
  </si>
  <si>
    <t>SE of diff.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</si>
  <si>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</si>
  <si>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</si>
  <si>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</si>
  <si>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</si>
  <si>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</si>
  <si>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</si>
  <si>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average decrease</t>
  </si>
  <si>
    <t>SD</t>
  </si>
  <si>
    <t>SE</t>
  </si>
  <si>
    <t>-25.39 to -9.787</t>
  </si>
  <si>
    <t>  OGD vs. OGD+CC+Ex4</t>
  </si>
  <si>
    <t>-10.58 to 7.529</t>
  </si>
  <si>
    <t>  OGD+Ex4 vs. OGD+CC+Ex4</t>
  </si>
  <si>
    <t>7.273 to 24.86</t>
  </si>
  <si>
    <t>at 50min:</t>
  </si>
  <si>
    <t>  OGD+LNAME vs. OGD+Ex4</t>
  </si>
  <si>
    <t>-21.35 to -3.765</t>
  </si>
  <si>
    <t>**</t>
  </si>
  <si>
    <t>  OGD+LNAME vs. OGD+LNAME+Ex4</t>
  </si>
  <si>
    <t>-10.58 to 9.439</t>
  </si>
  <si>
    <t>  OGD+Ex4 vs. OGD+LNAME+Ex4</t>
  </si>
  <si>
    <t>4.418 to 19.55</t>
  </si>
  <si>
    <t>  OGD+atropine vs. OGD+Ex4</t>
  </si>
  <si>
    <t>-24.96 to -3.514</t>
  </si>
  <si>
    <t>  OGD+atropine vs. OGD+atr+Ex4</t>
  </si>
  <si>
    <t>-10.45 to 12.50</t>
  </si>
  <si>
    <t>  OGD+Ex4 vs. OGD+atr+Ex4</t>
  </si>
  <si>
    <t>5.245 to 25.28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</si>
  <si>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</si>
  <si>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</si>
  <si>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</si>
  <si>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</si>
  <si>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</si>
  <si>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</si>
  <si>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</si>
  <si>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t=5.09324, df=4</t>
  </si>
  <si>
    <t>How big is the difference?</t>
  </si>
  <si>
    <t>    Mean of column A</t>
  </si>
  <si>
    <t>    Mean of column B</t>
  </si>
  <si>
    <t>    Difference between means (B - A) ± SEM</t>
  </si>
  <si>
    <t>23.7754 ± 4.66804</t>
  </si>
  <si>
    <t>    95% confidence interval</t>
  </si>
  <si>
    <t>10.8149 to 36.7359</t>
  </si>
  <si>
    <t>    R squared (eta squared)</t>
  </si>
  <si>
    <t>at 42min</t>
  </si>
  <si>
    <t>Table Analyzed</t>
  </si>
  <si>
    <t>Kir6.1 ET1-pin min42</t>
  </si>
  <si>
    <t>Column B</t>
  </si>
  <si>
    <t>vs.</t>
  </si>
  <si>
    <t>Column A</t>
  </si>
  <si>
    <t>Kir6.1 KO</t>
  </si>
  <si>
    <t>Kir6.1 OGD-Ex4 min50</t>
  </si>
  <si>
    <t>t=9.12666, df=8</t>
  </si>
  <si>
    <t>16.0329 ± 1.75671</t>
  </si>
  <si>
    <t>11.9819 to 20.0839</t>
  </si>
  <si>
    <t>at 50min</t>
  </si>
  <si>
    <t>Tukey's multiple comparisons test</t>
  </si>
  <si>
    <t>  Sham  vs. IR</t>
  </si>
  <si>
    <t>-95.29 to -29.46</t>
  </si>
  <si>
    <t>  Sham  vs. IR+RPc</t>
  </si>
  <si>
    <t>-53.13 to 14.86</t>
  </si>
  <si>
    <t>  Sham  vs. IR+RPc +Ex9</t>
  </si>
  <si>
    <t>-90.46 to -26.21</t>
  </si>
  <si>
    <t>  Sham  vs. IR+Ex9</t>
  </si>
  <si>
    <t>-94.68 to -18.67</t>
  </si>
  <si>
    <t>  IR vs. IR+RPc</t>
  </si>
  <si>
    <t>15.05 to 71.43</t>
  </si>
  <si>
    <t>  IR vs. IR+RPc +Ex9</t>
  </si>
  <si>
    <t>-21.85 to 29.94</t>
  </si>
  <si>
    <t>  IR vs. IR+Ex9</t>
  </si>
  <si>
    <t>-27.22 to 38.61</t>
  </si>
  <si>
    <t>  IR+RPc vs. IR+RPc +Ex9</t>
  </si>
  <si>
    <t>-66.45 to -11.94</t>
  </si>
  <si>
    <t>  IR+RPc vs. IR+Ex9</t>
  </si>
  <si>
    <t>-71.53 to -3.546</t>
  </si>
  <si>
    <t>*</t>
  </si>
  <si>
    <t>  IR+RPc +Ex9 vs. IR+Ex9</t>
  </si>
  <si>
    <t>-30.46 to 33.78</t>
  </si>
  <si>
    <t>average</t>
  </si>
  <si>
    <t>  WT IR vs. WT IR+RPc</t>
  </si>
  <si>
    <t>10.48 to 30.12</t>
  </si>
  <si>
    <t>  WT IR vs. KO IR</t>
  </si>
  <si>
    <t>-8.622 to 11.02</t>
  </si>
  <si>
    <t>  WT IR vs. KO IR+RPc</t>
  </si>
  <si>
    <t>-8.058 to 10.58</t>
  </si>
  <si>
    <t>  WT IR+RPc vs. KO IR</t>
  </si>
  <si>
    <t>-28.92 to -9.278</t>
  </si>
  <si>
    <t>  WT IR+RPc vs. KO IR+RPc</t>
  </si>
  <si>
    <t>-28.36 to -9.722</t>
  </si>
  <si>
    <t>  KO IR vs. KO IR+RPc</t>
  </si>
  <si>
    <t>-9.258 to 9.378</t>
  </si>
  <si>
    <t>&gt;0.9999</t>
  </si>
  <si>
    <t>  IR vs. sham</t>
  </si>
  <si>
    <t>-2.674 to -0.3561</t>
  </si>
  <si>
    <t>  IR vs. IR+ RPc</t>
  </si>
  <si>
    <t>-2.897 to -0.5789</t>
  </si>
  <si>
    <t>Paired t test</t>
  </si>
  <si>
    <t>for decrease of diameter after 25min OGD</t>
  </si>
  <si>
    <t>  IR vs. IR+CC</t>
  </si>
  <si>
    <t>-0.5719 to -0.1554</t>
  </si>
  <si>
    <t>  IR vs. IR+Ex4</t>
  </si>
  <si>
    <t>-0.1277 to 0.2888</t>
  </si>
  <si>
    <t>  IR vs. IR+CC+Ex4</t>
  </si>
  <si>
    <t>-0.5884 to -0.1719</t>
  </si>
  <si>
    <t>  IR+CC vs. IR+Ex4</t>
  </si>
  <si>
    <t>0.2114 to 0.6771</t>
  </si>
  <si>
    <t>  IR+CC vs. IR+CC+Ex4</t>
  </si>
  <si>
    <t>-0.2493 to 0.2163</t>
  </si>
  <si>
    <t>  IR+Ex4 vs. IR+CC+Ex4</t>
  </si>
  <si>
    <t>-0.6936 to -0.2279</t>
  </si>
  <si>
    <t>pre-drug value</t>
  </si>
  <si>
    <t>Ex4 mediates pericyte pericyte relaxation in OGD, which is blocked by Exendin(9-39)</t>
  </si>
  <si>
    <t>Exendin(9-39) 100nM</t>
  </si>
  <si>
    <t>OGD+Ex9+Ex4</t>
  </si>
  <si>
    <t>-24.46 to -10.72</t>
  </si>
  <si>
    <t>  OGD vs. OGD+Ex9+Ex4</t>
  </si>
  <si>
    <t>-11.72 to 3.229</t>
  </si>
  <si>
    <t>  OGD+Ex4 vs. OGD+Ex9+Ex4</t>
  </si>
  <si>
    <t>6.119 to 20.57</t>
  </si>
  <si>
    <t>n1</t>
  </si>
  <si>
    <t>ET-1</t>
  </si>
  <si>
    <t>Average</t>
  </si>
  <si>
    <t>SEM</t>
  </si>
  <si>
    <t>distance from PC soma, µm</t>
  </si>
  <si>
    <t>Capillary diameter, µm</t>
  </si>
  <si>
    <t>baseline</t>
  </si>
  <si>
    <t>  SHAM vs. I/R</t>
  </si>
  <si>
    <t>0.1904 to 0.3665</t>
  </si>
  <si>
    <t>  I/R vs. I/R+RPC</t>
  </si>
  <si>
    <t>-0.3710 to -0.1950</t>
  </si>
  <si>
    <t>  I/R+RPC vs. I/R+RPC+GLP-1 blocker</t>
  </si>
  <si>
    <t>0.1185 to 0.2946</t>
  </si>
  <si>
    <t>One-way ANOVA followed by Šídák's test for data in ischaemic region only (ROIs 6-10)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</si>
</sst>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3"/>
      <color rgb="FF000000"/>
      <name val="Helvetica Neue"/>
      <family val="2"/>
    </font>
    <font>
      <sz val="10"/>
      <name val="Arial"/>
      <family val="2"/>
    </font>
    <font>
      <sz val="12"/>
      <color theme="3" tint="0.249977111117893"/>
      <name val="Aptos Narrow"/>
      <family val="2"/>
      <scheme val="minor"/>
    </font>
    <font>
      <sz val="10"/>
      <color theme="3" tint="0.249977111117893"/>
      <name val="Arial"/>
      <family val="2"/>
    </font>
    <font>
      <sz val="10"/>
      <color rgb="FFFF0000"/>
      <name val="Arial"/>
      <family val="2"/>
    </font>
    <font>
      <b/>
      <sz val="12"/>
      <color theme="3" tint="0.249977111117893"/>
      <name val="Aptos Narrow"/>
      <scheme val="minor"/>
    </font>
    <font>
      <b/>
      <sz val="12"/>
      <color rgb="FFFF0000"/>
      <name val="Aptos Narrow"/>
      <scheme val="minor"/>
    </font>
    <font>
      <sz val="12"/>
      <color rgb="FF7030A0"/>
      <name val="Aptos Narrow"/>
      <family val="2"/>
      <scheme val="minor"/>
    </font>
    <font>
      <sz val="10"/>
      <color rgb="FF7030A0"/>
      <name val="Arial"/>
      <family val="2"/>
    </font>
    <font>
      <b/>
      <sz val="12"/>
      <color rgb="FF0070C0"/>
      <name val="Aptos Narrow"/>
      <scheme val="minor"/>
    </font>
    <font>
      <sz val="8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0"/>
      <color rgb="FF00B050"/>
      <name val="Arial"/>
      <family val="2"/>
    </font>
    <font>
      <b/>
      <sz val="12"/>
      <color rgb="FF00B050"/>
      <name val="Aptos Narrow"/>
      <scheme val="minor"/>
    </font>
    <font>
      <sz val="12"/>
      <name val="Aptos Narrow"/>
      <family val="2"/>
      <scheme val="minor"/>
    </font>
    <font>
      <b/>
      <sz val="12"/>
      <name val="Aptos Narrow"/>
      <scheme val="minor"/>
    </font>
    <font>
      <b/>
      <sz val="12"/>
      <color rgb="FF7030A0"/>
      <name val="Aptos Narrow"/>
      <scheme val="minor"/>
    </font>
    <font>
      <sz val="10"/>
      <color rgb="FF0070C0"/>
      <name val="Arial"/>
      <family val="2"/>
    </font>
    <font>
      <b/>
      <sz val="10"/>
      <color rgb="FF7030A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2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name val="Aptos Narrow"/>
      <scheme val="minor"/>
    </font>
    <font>
      <b/>
      <sz val="12"/>
      <color rgb="FF00000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5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6" fillId="0" borderId="0" xfId="0" applyFont="1"/>
    <xf numFmtId="0" fontId="27" fillId="0" borderId="1" xfId="0" applyFont="1" applyBorder="1" applyAlignment="1">
      <alignment wrapText="1"/>
    </xf>
    <xf numFmtId="0" fontId="25" fillId="2" borderId="0" xfId="0" applyFont="1" applyFill="1"/>
    <xf numFmtId="0" fontId="25" fillId="3" borderId="0" xfId="0" applyFont="1" applyFill="1"/>
    <xf numFmtId="0" fontId="27" fillId="0" borderId="1" xfId="0" applyFont="1" applyBorder="1" applyAlignment="1">
      <alignment horizontal="right" wrapText="1"/>
    </xf>
    <xf numFmtId="0" fontId="28" fillId="0" borderId="0" xfId="0" applyFont="1"/>
    <xf numFmtId="0" fontId="29" fillId="0" borderId="1" xfId="0" applyFont="1" applyBorder="1" applyAlignment="1">
      <alignment wrapText="1"/>
    </xf>
    <xf numFmtId="0" fontId="0" fillId="5" borderId="0" xfId="0" applyFill="1"/>
    <xf numFmtId="0" fontId="25" fillId="5" borderId="0" xfId="0" applyFont="1" applyFill="1"/>
    <xf numFmtId="0" fontId="16" fillId="3" borderId="0" xfId="0" applyFont="1" applyFill="1"/>
    <xf numFmtId="0" fontId="30" fillId="3" borderId="0" xfId="0" applyFont="1" applyFill="1"/>
    <xf numFmtId="0" fontId="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/>
    <xf numFmtId="0" fontId="31" fillId="0" borderId="1" xfId="0" applyFont="1" applyBorder="1" applyAlignment="1">
      <alignment horizontal="right" wrapText="1"/>
    </xf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2" fontId="32" fillId="0" borderId="0" xfId="0" applyNumberFormat="1" applyFont="1"/>
    <xf numFmtId="2" fontId="3" fillId="0" borderId="0" xfId="0" applyNumberFormat="1" applyFont="1"/>
    <xf numFmtId="164" fontId="6" fillId="0" borderId="0" xfId="0" applyNumberFormat="1" applyFont="1"/>
    <xf numFmtId="164" fontId="3" fillId="0" borderId="0" xfId="0" applyNumberFormat="1" applyFont="1"/>
    <xf numFmtId="0" fontId="0" fillId="6" borderId="0" xfId="0" applyFill="1"/>
    <xf numFmtId="164" fontId="25" fillId="0" borderId="0" xfId="0" applyNumberFormat="1" applyFont="1"/>
    <xf numFmtId="0" fontId="3" fillId="6" borderId="0" xfId="0" applyFont="1" applyFill="1" applyAlignment="1">
      <alignment horizontal="left"/>
    </xf>
    <xf numFmtId="0" fontId="3" fillId="6" borderId="0" xfId="0" applyFont="1" applyFill="1"/>
    <xf numFmtId="0" fontId="24" fillId="6" borderId="0" xfId="0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/>
    <xf numFmtId="164" fontId="24" fillId="0" borderId="0" xfId="0" applyNumberFormat="1" applyFont="1"/>
    <xf numFmtId="2" fontId="25" fillId="0" borderId="0" xfId="0" applyNumberFormat="1" applyFont="1"/>
    <xf numFmtId="0" fontId="33" fillId="0" borderId="0" xfId="0" applyFont="1"/>
    <xf numFmtId="164" fontId="10" fillId="0" borderId="0" xfId="0" applyNumberFormat="1" applyFont="1"/>
    <xf numFmtId="164" fontId="19" fillId="0" borderId="0" xfId="0" applyNumberFormat="1" applyFont="1"/>
    <xf numFmtId="164" fontId="1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249800</xdr:colOff>
      <xdr:row>10</xdr:row>
      <xdr:rowOff>16903</xdr:rowOff>
    </xdr:from>
    <xdr:ext cx="264560" cy="104355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E999F4-3259-D434-090C-DEE001881F87}"/>
            </a:ext>
          </a:extLst>
        </xdr:cNvPr>
        <xdr:cNvSpPr txBox="1"/>
      </xdr:nvSpPr>
      <xdr:spPr>
        <a:xfrm rot="16200000">
          <a:off x="-139698" y="2451101"/>
          <a:ext cx="10435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Ischaemic area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241B-BDD2-454C-943D-D5C2FDC5B8ED}">
  <dimension ref="A1:AH45"/>
  <sheetViews>
    <sheetView topLeftCell="A2" workbookViewId="0">
      <selection activeCell="A19" sqref="A19"/>
    </sheetView>
  </sheetViews>
  <sheetFormatPr baseColWidth="10" defaultRowHeight="16"/>
  <sheetData>
    <row r="1" spans="1:34">
      <c r="A1" s="23" t="s">
        <v>82</v>
      </c>
    </row>
    <row r="2" spans="1:34">
      <c r="A2" t="s">
        <v>83</v>
      </c>
    </row>
    <row r="3" spans="1:34" ht="17">
      <c r="A3" t="s">
        <v>84</v>
      </c>
      <c r="L3" s="1"/>
    </row>
    <row r="4" spans="1:34">
      <c r="B4" s="17" t="s">
        <v>0</v>
      </c>
      <c r="C4" s="7"/>
      <c r="D4" s="7"/>
      <c r="E4" s="7"/>
      <c r="F4" s="7"/>
      <c r="G4" s="7"/>
      <c r="H4" s="8" t="s">
        <v>7</v>
      </c>
      <c r="I4" s="5"/>
      <c r="J4" s="5"/>
      <c r="K4" s="5"/>
      <c r="L4" s="5"/>
      <c r="M4" s="5"/>
      <c r="N4" s="5"/>
      <c r="O4" s="11" t="s">
        <v>9</v>
      </c>
      <c r="Y4" s="14" t="s">
        <v>10</v>
      </c>
      <c r="AF4" s="16" t="s">
        <v>11</v>
      </c>
      <c r="AG4" s="15"/>
      <c r="AH4" s="15"/>
    </row>
    <row r="5" spans="1:34">
      <c r="A5" t="s">
        <v>8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3" t="s">
        <v>20</v>
      </c>
      <c r="P5" s="3" t="s">
        <v>19</v>
      </c>
      <c r="Q5" s="3" t="s">
        <v>21</v>
      </c>
      <c r="R5" s="3" t="s">
        <v>22</v>
      </c>
      <c r="S5" s="3" t="s">
        <v>23</v>
      </c>
      <c r="T5" s="3" t="s">
        <v>24</v>
      </c>
      <c r="U5" s="3" t="s">
        <v>25</v>
      </c>
      <c r="V5" s="3" t="s">
        <v>26</v>
      </c>
      <c r="W5" s="3" t="s">
        <v>27</v>
      </c>
      <c r="X5" s="3" t="s">
        <v>28</v>
      </c>
      <c r="Y5" s="12" t="s">
        <v>29</v>
      </c>
      <c r="Z5" s="12" t="s">
        <v>30</v>
      </c>
      <c r="AA5" s="12" t="s">
        <v>31</v>
      </c>
      <c r="AB5" s="12" t="s">
        <v>32</v>
      </c>
      <c r="AC5" s="12" t="s">
        <v>33</v>
      </c>
      <c r="AD5" s="12" t="s">
        <v>34</v>
      </c>
      <c r="AE5" s="12" t="s">
        <v>35</v>
      </c>
      <c r="AF5" s="15" t="s">
        <v>36</v>
      </c>
      <c r="AG5" s="15" t="s">
        <v>37</v>
      </c>
      <c r="AH5" s="15" t="s">
        <v>38</v>
      </c>
    </row>
    <row r="6" spans="1:34">
      <c r="A6">
        <v>1</v>
      </c>
      <c r="B6" s="10">
        <v>0.84630041499999997</v>
      </c>
      <c r="C6" s="10">
        <v>1.022135902</v>
      </c>
      <c r="D6" s="10">
        <v>0.96554392700000002</v>
      </c>
      <c r="E6" s="10">
        <v>0.93831463400000004</v>
      </c>
      <c r="F6" s="10">
        <v>1.0592859109999999</v>
      </c>
      <c r="G6" s="10">
        <v>1.0342141140000001</v>
      </c>
      <c r="H6" s="6">
        <v>1.001188178</v>
      </c>
      <c r="I6" s="6">
        <v>0.92519059800000003</v>
      </c>
      <c r="J6" s="6">
        <v>1.000835825</v>
      </c>
      <c r="K6" s="6">
        <v>0.91406346999999999</v>
      </c>
      <c r="L6" s="6">
        <v>0.96836034900000001</v>
      </c>
      <c r="M6" s="6">
        <v>1.0449128750000001</v>
      </c>
      <c r="N6" s="6">
        <v>0.98593570600000002</v>
      </c>
      <c r="O6" s="4">
        <v>1.157303899</v>
      </c>
      <c r="P6" s="4">
        <v>0.82741937099999996</v>
      </c>
      <c r="Q6" s="4">
        <v>1.0812034660000001</v>
      </c>
      <c r="R6" s="4">
        <v>0.68309752899999998</v>
      </c>
      <c r="S6" s="4">
        <v>1.04639799</v>
      </c>
      <c r="T6" s="4">
        <v>0.88628881100000001</v>
      </c>
      <c r="U6" s="4">
        <v>0.975141598</v>
      </c>
      <c r="V6" s="4">
        <v>0.87509587200000005</v>
      </c>
      <c r="W6" s="4">
        <v>0.90813823299999996</v>
      </c>
      <c r="X6" s="4">
        <v>1.020112814</v>
      </c>
      <c r="Y6" s="13">
        <v>0.81010642099999997</v>
      </c>
      <c r="Z6" s="13">
        <v>0.93636771200000002</v>
      </c>
      <c r="AA6" s="13">
        <v>0.96020485099999997</v>
      </c>
      <c r="AB6" s="13">
        <v>0.81534544499999995</v>
      </c>
      <c r="AC6" s="13">
        <v>0.89023338299999999</v>
      </c>
      <c r="AD6" s="13">
        <v>1.046380021</v>
      </c>
      <c r="AE6" s="13">
        <v>0.96183866200000001</v>
      </c>
      <c r="AF6" s="2">
        <v>0.95971532199999998</v>
      </c>
      <c r="AG6" s="2">
        <v>1.0366001730000001</v>
      </c>
      <c r="AH6" s="2">
        <v>0.96457064400000003</v>
      </c>
    </row>
    <row r="7" spans="1:34">
      <c r="A7">
        <v>2</v>
      </c>
      <c r="B7" s="10">
        <v>0.99915959700000001</v>
      </c>
      <c r="C7" s="10">
        <v>1.0265258340000001</v>
      </c>
      <c r="D7" s="10">
        <v>0.99939893499999999</v>
      </c>
      <c r="E7" s="10">
        <v>0.93358796799999999</v>
      </c>
      <c r="F7" s="10">
        <v>0.97086477900000001</v>
      </c>
      <c r="G7" s="10">
        <v>1.084804908</v>
      </c>
      <c r="H7" s="6">
        <v>0.97527105300000005</v>
      </c>
      <c r="I7" s="6">
        <v>1.0082412220000001</v>
      </c>
      <c r="J7" s="6">
        <v>1.008962323</v>
      </c>
      <c r="K7" s="6">
        <v>1.053043154</v>
      </c>
      <c r="L7" s="6">
        <v>1.0897591550000001</v>
      </c>
      <c r="M7" s="6">
        <v>1.0119697050000001</v>
      </c>
      <c r="N7" s="6">
        <v>1.003243398</v>
      </c>
      <c r="O7" s="4">
        <v>0.92592766599999998</v>
      </c>
      <c r="P7" s="4">
        <v>1.067424189</v>
      </c>
      <c r="Q7" s="4">
        <v>1.024284843</v>
      </c>
      <c r="R7" s="4">
        <v>1.0179492590000001</v>
      </c>
      <c r="S7" s="4">
        <v>0.97254281499999995</v>
      </c>
      <c r="T7" s="4">
        <v>0.96469634800000004</v>
      </c>
      <c r="U7" s="4">
        <v>0.93904522199999996</v>
      </c>
      <c r="V7" s="4">
        <v>1.1191969319999999</v>
      </c>
      <c r="W7" s="4">
        <v>1.0043823089999999</v>
      </c>
      <c r="X7" s="4">
        <v>1.0725029909999999</v>
      </c>
      <c r="Y7" s="13">
        <v>1.0061536230000001</v>
      </c>
      <c r="Z7" s="13">
        <v>1.0294823449999999</v>
      </c>
      <c r="AA7" s="13">
        <v>1.0203964000000001</v>
      </c>
      <c r="AB7" s="13">
        <v>1.0301859920000001</v>
      </c>
      <c r="AC7" s="13">
        <v>0.98708627999999998</v>
      </c>
      <c r="AD7" s="13">
        <v>1.069077936</v>
      </c>
      <c r="AE7" s="13">
        <v>0.94474256099999998</v>
      </c>
      <c r="AF7" s="2">
        <v>1.041358936</v>
      </c>
      <c r="AG7" s="2">
        <v>0.97318795700000005</v>
      </c>
      <c r="AH7" s="2">
        <v>1.01535558</v>
      </c>
    </row>
    <row r="8" spans="1:34">
      <c r="A8">
        <v>3</v>
      </c>
      <c r="B8" s="10">
        <v>1.154539988</v>
      </c>
      <c r="C8" s="10">
        <v>0.95133826399999999</v>
      </c>
      <c r="D8" s="10">
        <v>1.0350571390000001</v>
      </c>
      <c r="E8" s="10">
        <v>1.128097398</v>
      </c>
      <c r="F8" s="10">
        <v>0.96984930899999999</v>
      </c>
      <c r="G8" s="10">
        <v>0.88098097799999997</v>
      </c>
      <c r="H8" s="6">
        <v>1.023540769</v>
      </c>
      <c r="I8" s="6">
        <v>1.06656818</v>
      </c>
      <c r="J8" s="6">
        <v>0.99020185199999999</v>
      </c>
      <c r="K8" s="6">
        <v>1.0328933760000001</v>
      </c>
      <c r="L8" s="6">
        <v>0.94188049600000001</v>
      </c>
      <c r="M8" s="6">
        <v>0.94311741999999998</v>
      </c>
      <c r="N8" s="6">
        <v>1.010820896</v>
      </c>
      <c r="O8" s="4">
        <v>0.91676843600000002</v>
      </c>
      <c r="P8" s="4">
        <v>1.10515644</v>
      </c>
      <c r="Q8" s="4">
        <v>0.89451169100000005</v>
      </c>
      <c r="R8" s="4">
        <v>1.2989532109999999</v>
      </c>
      <c r="S8" s="4">
        <v>0.98105919600000002</v>
      </c>
      <c r="T8" s="4">
        <v>1.1490148410000001</v>
      </c>
      <c r="U8" s="4">
        <v>1.0858131799999999</v>
      </c>
      <c r="V8" s="4">
        <v>1.0057071959999999</v>
      </c>
      <c r="W8" s="4">
        <v>1.087479458</v>
      </c>
      <c r="X8" s="4">
        <v>0.907384195</v>
      </c>
      <c r="Y8" s="13">
        <v>1.1837399550000001</v>
      </c>
      <c r="Z8" s="13">
        <v>1.0341499430000001</v>
      </c>
      <c r="AA8" s="13">
        <v>1.0193987499999999</v>
      </c>
      <c r="AB8" s="13">
        <v>1.154468563</v>
      </c>
      <c r="AC8" s="13">
        <v>1.1226803359999999</v>
      </c>
      <c r="AD8" s="13">
        <v>0.88454204299999994</v>
      </c>
      <c r="AE8" s="13">
        <v>1.0934187769999999</v>
      </c>
      <c r="AF8" s="2">
        <v>0.99892574199999995</v>
      </c>
      <c r="AG8" s="2">
        <v>0.99021186999999999</v>
      </c>
      <c r="AH8" s="2">
        <v>1.020073775</v>
      </c>
    </row>
    <row r="9" spans="1:34">
      <c r="A9">
        <v>4</v>
      </c>
      <c r="B9" s="10">
        <v>1.2233733490000001</v>
      </c>
      <c r="C9" s="10">
        <v>0.89315170499999996</v>
      </c>
      <c r="D9" s="10">
        <v>0.97011953699999998</v>
      </c>
      <c r="E9" s="10">
        <v>1.1071854860000001</v>
      </c>
      <c r="F9" s="10">
        <v>0.940024572</v>
      </c>
      <c r="G9" s="10">
        <v>0.84348828200000003</v>
      </c>
      <c r="H9" s="6">
        <v>0.89350958000000003</v>
      </c>
      <c r="I9" s="6">
        <v>1.0158071070000001</v>
      </c>
      <c r="J9" s="6">
        <v>1.0726863790000001</v>
      </c>
      <c r="K9" s="6">
        <v>1.116223261</v>
      </c>
      <c r="L9" s="6">
        <v>1.010737958</v>
      </c>
      <c r="M9" s="6">
        <v>1.112441078</v>
      </c>
      <c r="N9" s="6">
        <v>1.073163031</v>
      </c>
      <c r="O9" s="4">
        <v>0.99095819600000001</v>
      </c>
      <c r="P9" s="4">
        <v>1.12749064</v>
      </c>
      <c r="Q9" s="4">
        <v>0.77400182900000003</v>
      </c>
      <c r="R9" s="4">
        <v>1.164741018</v>
      </c>
      <c r="S9" s="4">
        <v>1.0909344750000001</v>
      </c>
      <c r="T9" s="4">
        <v>0.97285113700000003</v>
      </c>
      <c r="U9" s="4">
        <v>1.03285984</v>
      </c>
      <c r="V9" s="4">
        <v>0.98215655300000004</v>
      </c>
      <c r="W9" s="4">
        <v>0.972872556</v>
      </c>
      <c r="X9" s="4">
        <v>1.2606973960000001</v>
      </c>
      <c r="Y9" s="13">
        <v>0.90110765199999998</v>
      </c>
      <c r="Z9" s="13">
        <v>0.78225785199999998</v>
      </c>
      <c r="AA9" s="13">
        <v>0.81155500400000002</v>
      </c>
      <c r="AB9" s="13">
        <v>0.78414534199999997</v>
      </c>
      <c r="AC9" s="13">
        <v>1.178426202</v>
      </c>
      <c r="AD9" s="13">
        <v>0.76754628800000002</v>
      </c>
      <c r="AE9" s="13">
        <v>1.128874895</v>
      </c>
      <c r="AF9" s="2">
        <v>1.0377333150000001</v>
      </c>
      <c r="AG9" s="2">
        <v>1.0390534010000001</v>
      </c>
      <c r="AH9" s="2">
        <v>0.97280603899999996</v>
      </c>
    </row>
    <row r="10" spans="1:34">
      <c r="A10">
        <v>5</v>
      </c>
      <c r="B10" s="10">
        <v>1.0729701730000001</v>
      </c>
      <c r="C10" s="10">
        <v>0.79800989700000002</v>
      </c>
      <c r="D10" s="10">
        <v>0.91050136400000004</v>
      </c>
      <c r="E10" s="10">
        <v>0.95005967999999996</v>
      </c>
      <c r="F10" s="10">
        <v>0.85028709000000002</v>
      </c>
      <c r="G10" s="10">
        <v>0.83194832200000002</v>
      </c>
      <c r="H10" s="6">
        <v>0.50646071599999998</v>
      </c>
      <c r="I10" s="6">
        <v>0.84923101300000003</v>
      </c>
      <c r="J10" s="6">
        <v>1.0090193110000001</v>
      </c>
      <c r="K10" s="6">
        <v>0.88981753500000005</v>
      </c>
      <c r="L10" s="6">
        <v>0.68512928200000001</v>
      </c>
      <c r="M10" s="6">
        <v>0.95736454599999998</v>
      </c>
      <c r="N10" s="6">
        <v>0.72580367400000001</v>
      </c>
      <c r="O10" s="4">
        <v>0.92451855299999997</v>
      </c>
      <c r="P10" s="4">
        <v>1.156239021</v>
      </c>
      <c r="Q10" s="4">
        <v>0.892214917</v>
      </c>
      <c r="R10" s="4">
        <v>1.206280732</v>
      </c>
      <c r="S10" s="4">
        <v>1.3333023079999999</v>
      </c>
      <c r="T10" s="4">
        <v>0.69487919799999998</v>
      </c>
      <c r="U10" s="4">
        <v>0.971680302</v>
      </c>
      <c r="V10" s="4">
        <v>0.88639747300000005</v>
      </c>
      <c r="W10" s="4">
        <v>0.85790840000000002</v>
      </c>
      <c r="X10" s="4">
        <v>1.1685658940000001</v>
      </c>
      <c r="Y10" s="13">
        <v>0.71418229200000005</v>
      </c>
      <c r="Z10" s="13">
        <v>0.71746525699999997</v>
      </c>
      <c r="AA10" s="13">
        <v>0.64707577699999996</v>
      </c>
      <c r="AB10" s="13">
        <v>0.70420316699999996</v>
      </c>
      <c r="AC10" s="13">
        <v>0.76469428500000003</v>
      </c>
      <c r="AD10" s="13">
        <v>0.70111336700000004</v>
      </c>
      <c r="AE10" s="13">
        <v>0.96270344600000002</v>
      </c>
      <c r="AF10" s="2">
        <v>0.95206123300000001</v>
      </c>
      <c r="AG10" s="2">
        <v>0.89602279799999995</v>
      </c>
      <c r="AH10" s="2">
        <v>0.67736124200000003</v>
      </c>
    </row>
    <row r="11" spans="1:34">
      <c r="A11" s="56">
        <v>6</v>
      </c>
      <c r="B11" s="10">
        <v>1.0757521969999999</v>
      </c>
      <c r="C11" s="10">
        <v>0.74062150800000004</v>
      </c>
      <c r="D11" s="10">
        <v>1.0646746359999999</v>
      </c>
      <c r="E11" s="10">
        <v>1.1597517310000001</v>
      </c>
      <c r="F11" s="10">
        <v>0.822756563</v>
      </c>
      <c r="G11" s="10">
        <v>0.80580081800000003</v>
      </c>
      <c r="H11" s="6">
        <v>0.46138422699999998</v>
      </c>
      <c r="I11" s="6">
        <v>0.69034742900000001</v>
      </c>
      <c r="J11" s="6">
        <v>0.90981448499999995</v>
      </c>
      <c r="K11" s="6">
        <v>0.69440192000000001</v>
      </c>
      <c r="L11" s="6">
        <v>0.71694940299999999</v>
      </c>
      <c r="M11" s="6">
        <v>0.74058577400000003</v>
      </c>
      <c r="N11" s="6">
        <v>0.66423650999999995</v>
      </c>
      <c r="O11" s="4">
        <v>0.969821512</v>
      </c>
      <c r="P11" s="4">
        <v>1.2091183759999999</v>
      </c>
      <c r="Q11" s="4">
        <v>0.71805198800000003</v>
      </c>
      <c r="R11" s="4">
        <v>1.0906211349999999</v>
      </c>
      <c r="S11" s="4">
        <v>1.0156831719999999</v>
      </c>
      <c r="T11" s="4">
        <v>0.652332472</v>
      </c>
      <c r="U11" s="4">
        <v>0.87669693400000004</v>
      </c>
      <c r="V11" s="4">
        <v>0.78055492900000001</v>
      </c>
      <c r="W11" s="4">
        <v>0.72272369999999997</v>
      </c>
      <c r="X11" s="4">
        <v>1.0911344080000001</v>
      </c>
      <c r="Y11" s="13">
        <v>0.69840005800000005</v>
      </c>
      <c r="Z11" s="13">
        <v>0.71287677000000005</v>
      </c>
      <c r="AA11" s="13">
        <v>0.57883651800000002</v>
      </c>
      <c r="AB11" s="13">
        <v>0.77327061699999999</v>
      </c>
      <c r="AC11" s="13">
        <v>0.74184883099999999</v>
      </c>
      <c r="AD11" s="13">
        <v>0.58768530500000005</v>
      </c>
      <c r="AE11" s="13">
        <v>1.1821588540000001</v>
      </c>
      <c r="AF11" s="2">
        <v>0.78165704300000005</v>
      </c>
      <c r="AG11" s="2">
        <v>0.82733242500000004</v>
      </c>
      <c r="AH11" s="2">
        <v>0.53890366300000003</v>
      </c>
    </row>
    <row r="12" spans="1:34">
      <c r="A12" s="56">
        <v>7</v>
      </c>
      <c r="B12" s="10">
        <v>1.135239696</v>
      </c>
      <c r="C12" s="10">
        <v>0.81501090799999998</v>
      </c>
      <c r="D12" s="10">
        <v>1.0757417520000001</v>
      </c>
      <c r="E12" s="10">
        <v>1.152446885</v>
      </c>
      <c r="F12" s="10">
        <v>0.64185241800000004</v>
      </c>
      <c r="G12" s="10">
        <v>0.78647016800000003</v>
      </c>
      <c r="H12" s="6">
        <v>0.41407990500000003</v>
      </c>
      <c r="I12" s="6">
        <v>0.54034347199999999</v>
      </c>
      <c r="J12" s="6">
        <v>0.81845121600000004</v>
      </c>
      <c r="K12" s="6">
        <v>0.55314659300000002</v>
      </c>
      <c r="L12" s="6">
        <v>0.63138207099999999</v>
      </c>
      <c r="M12" s="6">
        <v>0.55770351100000004</v>
      </c>
      <c r="N12" s="6">
        <v>0.62712399500000005</v>
      </c>
      <c r="O12" s="4">
        <v>0.91204790999999996</v>
      </c>
      <c r="P12" s="4">
        <v>1.1604248020000001</v>
      </c>
      <c r="Q12" s="4">
        <v>0.82098227899999998</v>
      </c>
      <c r="R12" s="4">
        <v>0.81993423600000004</v>
      </c>
      <c r="S12" s="4">
        <v>1.001023827</v>
      </c>
      <c r="T12" s="4">
        <v>0.80329737099999998</v>
      </c>
      <c r="U12" s="4">
        <v>0.795199137</v>
      </c>
      <c r="V12" s="4">
        <v>0.85039476700000005</v>
      </c>
      <c r="W12" s="4">
        <v>0.77552575800000001</v>
      </c>
      <c r="X12" s="4">
        <v>0.92413537700000004</v>
      </c>
      <c r="Y12" s="13">
        <v>0.57351770099999999</v>
      </c>
      <c r="Z12" s="13">
        <v>0.66802035800000004</v>
      </c>
      <c r="AA12" s="13">
        <v>0.55881700899999998</v>
      </c>
      <c r="AB12" s="13">
        <v>0.52684158299999995</v>
      </c>
      <c r="AC12" s="13">
        <v>0.69260911400000003</v>
      </c>
      <c r="AD12" s="13">
        <v>0.55526850000000005</v>
      </c>
      <c r="AE12" s="13">
        <v>0.98432302999999999</v>
      </c>
      <c r="AF12" s="2">
        <v>0.78353699499999996</v>
      </c>
      <c r="AG12" s="2">
        <v>0.79833973499999999</v>
      </c>
      <c r="AH12" s="2">
        <v>0.55829115600000001</v>
      </c>
    </row>
    <row r="13" spans="1:34">
      <c r="A13" s="56">
        <v>8</v>
      </c>
      <c r="B13" s="10">
        <v>1.047714611</v>
      </c>
      <c r="C13" s="10">
        <v>0.90616186899999995</v>
      </c>
      <c r="D13" s="10">
        <v>0.92639203000000003</v>
      </c>
      <c r="E13" s="10">
        <v>1.0112198619999999</v>
      </c>
      <c r="F13" s="10">
        <v>0.83753729700000001</v>
      </c>
      <c r="G13" s="10">
        <v>0.86622735799999995</v>
      </c>
      <c r="H13" s="6">
        <v>0.47705331899999998</v>
      </c>
      <c r="I13" s="6">
        <v>0.56375339599999996</v>
      </c>
      <c r="J13" s="6">
        <v>0.74449210300000002</v>
      </c>
      <c r="K13" s="6">
        <v>0.47817452100000002</v>
      </c>
      <c r="L13" s="6">
        <v>0.81250820300000004</v>
      </c>
      <c r="M13" s="6">
        <v>0.63391769499999995</v>
      </c>
      <c r="N13" s="6">
        <v>0.68610792200000004</v>
      </c>
      <c r="O13" s="4">
        <v>0.95657585700000003</v>
      </c>
      <c r="P13" s="4">
        <v>1.148901358</v>
      </c>
      <c r="Q13" s="4">
        <v>0.97449601600000002</v>
      </c>
      <c r="R13" s="4">
        <v>0.98573109299999995</v>
      </c>
      <c r="S13" s="4">
        <v>1.0637099779999999</v>
      </c>
      <c r="T13" s="4">
        <v>0.58418173500000004</v>
      </c>
      <c r="U13" s="4">
        <v>0.86563876699999998</v>
      </c>
      <c r="V13" s="4">
        <v>0.92997969800000002</v>
      </c>
      <c r="W13" s="4">
        <v>0.65584585699999998</v>
      </c>
      <c r="X13" s="4">
        <v>0.90020511700000005</v>
      </c>
      <c r="Y13" s="13">
        <v>0.73908636800000005</v>
      </c>
      <c r="Z13" s="13">
        <v>0.75694206399999997</v>
      </c>
      <c r="AA13" s="13">
        <v>0.639294107</v>
      </c>
      <c r="AB13" s="13">
        <v>0.50593363000000002</v>
      </c>
      <c r="AC13" s="13">
        <v>0.81807427899999996</v>
      </c>
      <c r="AD13" s="13">
        <v>0.52574275699999995</v>
      </c>
      <c r="AE13" s="13">
        <v>0.776043284</v>
      </c>
      <c r="AF13" s="2">
        <v>0.643883443</v>
      </c>
      <c r="AG13" s="2">
        <v>0.60758270400000003</v>
      </c>
      <c r="AH13" s="2">
        <v>0.63138028700000004</v>
      </c>
    </row>
    <row r="14" spans="1:34">
      <c r="A14" s="56">
        <v>9</v>
      </c>
      <c r="B14" s="10">
        <v>0.89963703299999997</v>
      </c>
      <c r="C14" s="10">
        <v>0.92188580899999995</v>
      </c>
      <c r="D14" s="10">
        <v>0.98817403800000003</v>
      </c>
      <c r="E14" s="10">
        <v>1.0090713769999999</v>
      </c>
      <c r="F14" s="10">
        <v>0.71936664699999997</v>
      </c>
      <c r="G14" s="10">
        <v>0.87703694099999996</v>
      </c>
      <c r="H14" s="6">
        <v>0.65082429799999997</v>
      </c>
      <c r="I14" s="6">
        <v>0.76051388900000005</v>
      </c>
      <c r="J14" s="6">
        <v>0.74924490799999999</v>
      </c>
      <c r="K14" s="6">
        <v>0.47908477799999999</v>
      </c>
      <c r="L14" s="6">
        <v>0.68520311099999998</v>
      </c>
      <c r="M14" s="6">
        <v>0.67496425000000004</v>
      </c>
      <c r="N14" s="6">
        <v>0.74879448900000001</v>
      </c>
      <c r="O14" s="4">
        <v>0.95509628899999999</v>
      </c>
      <c r="P14" s="4">
        <v>1.167099967</v>
      </c>
      <c r="Q14" s="4">
        <v>1.0322419119999999</v>
      </c>
      <c r="R14" s="4">
        <v>0.91378322099999998</v>
      </c>
      <c r="S14" s="4">
        <v>1.026572971</v>
      </c>
      <c r="T14" s="4">
        <v>0.76272602899999997</v>
      </c>
      <c r="U14" s="4">
        <v>1.0919266379999999</v>
      </c>
      <c r="V14" s="4">
        <v>0.85127453200000003</v>
      </c>
      <c r="W14" s="4">
        <v>0.94157715500000005</v>
      </c>
      <c r="X14" s="4">
        <v>1.1045524470000001</v>
      </c>
      <c r="Y14" s="13">
        <v>0.80967204800000003</v>
      </c>
      <c r="Z14" s="13">
        <v>0.98138234800000002</v>
      </c>
      <c r="AA14" s="13">
        <v>0.78674677400000004</v>
      </c>
      <c r="AB14" s="13">
        <v>0.65727355099999996</v>
      </c>
      <c r="AC14" s="13">
        <v>0.86590925900000004</v>
      </c>
      <c r="AD14" s="13">
        <v>0.65473334599999999</v>
      </c>
      <c r="AE14" s="13">
        <v>0.52379262900000001</v>
      </c>
      <c r="AF14" s="2">
        <v>0.71532160600000005</v>
      </c>
      <c r="AG14" s="2">
        <v>0.62720852400000005</v>
      </c>
      <c r="AH14" s="2">
        <v>0.70875868600000003</v>
      </c>
    </row>
    <row r="15" spans="1:34">
      <c r="A15" s="56">
        <v>10</v>
      </c>
      <c r="B15" s="10">
        <v>1.0488013389999999</v>
      </c>
      <c r="C15" s="10">
        <v>1.02269462</v>
      </c>
      <c r="D15" s="10">
        <v>0.93132827900000004</v>
      </c>
      <c r="E15" s="10">
        <v>1.1348293149999999</v>
      </c>
      <c r="F15" s="10">
        <v>0.77638342199999999</v>
      </c>
      <c r="G15" s="10">
        <v>0.98474323200000002</v>
      </c>
      <c r="H15" s="6">
        <v>0.61235704700000004</v>
      </c>
      <c r="I15" s="6">
        <v>0.74970322099999998</v>
      </c>
      <c r="J15" s="6">
        <v>0.66312454200000004</v>
      </c>
      <c r="K15" s="6">
        <v>0.54089949900000001</v>
      </c>
      <c r="L15" s="6">
        <v>0.79380496099999998</v>
      </c>
      <c r="M15" s="6">
        <v>0.82379111299999996</v>
      </c>
      <c r="N15" s="6">
        <v>0.78917910400000002</v>
      </c>
      <c r="O15" s="4">
        <v>1.1583607330000001</v>
      </c>
      <c r="P15" s="4">
        <v>1.0223342</v>
      </c>
      <c r="Q15" s="4">
        <v>0.979927722</v>
      </c>
      <c r="R15" s="4">
        <v>0.91296871700000004</v>
      </c>
      <c r="S15" s="4">
        <v>1.118717424</v>
      </c>
      <c r="T15" s="4">
        <v>0.76077597100000005</v>
      </c>
      <c r="U15" s="4">
        <v>1.14870089</v>
      </c>
      <c r="V15" s="4">
        <v>0.92997969800000002</v>
      </c>
      <c r="W15" s="4">
        <v>1.1080572559999999</v>
      </c>
      <c r="X15" s="4">
        <v>1.161386816</v>
      </c>
      <c r="Y15" s="13">
        <v>0.83088395000000004</v>
      </c>
      <c r="Z15" s="13">
        <v>0.88708103699999996</v>
      </c>
      <c r="AA15" s="13">
        <v>0.94351084100000004</v>
      </c>
      <c r="AB15" s="13">
        <v>0.90952833</v>
      </c>
      <c r="AC15" s="13">
        <v>1.0546615079999999</v>
      </c>
      <c r="AD15" s="13">
        <v>0.75764286199999997</v>
      </c>
      <c r="AE15" s="13">
        <v>0.55519091799999998</v>
      </c>
      <c r="AF15" s="2">
        <v>0.76648314799999995</v>
      </c>
      <c r="AG15" s="2">
        <v>0.73946227200000003</v>
      </c>
      <c r="AH15" s="2">
        <v>0.61979926200000002</v>
      </c>
    </row>
    <row r="16" spans="1:34">
      <c r="A16">
        <v>11</v>
      </c>
      <c r="B16" s="10">
        <v>0.89455114499999999</v>
      </c>
      <c r="C16" s="10">
        <v>0.95093917900000002</v>
      </c>
      <c r="D16" s="10">
        <v>0.93579118999999999</v>
      </c>
      <c r="E16" s="10">
        <v>1.189973741</v>
      </c>
      <c r="F16" s="10">
        <v>1.0630469119999999</v>
      </c>
      <c r="G16" s="10">
        <v>1.021554243</v>
      </c>
      <c r="H16" s="6">
        <v>0.62431308500000005</v>
      </c>
      <c r="I16" s="6">
        <v>0.84204500500000001</v>
      </c>
      <c r="J16" s="6">
        <v>0.71272695500000005</v>
      </c>
      <c r="K16" s="6">
        <v>0.90243700599999999</v>
      </c>
      <c r="L16" s="6">
        <v>0.63052073799999997</v>
      </c>
      <c r="M16" s="6">
        <v>0.76012922999999999</v>
      </c>
      <c r="N16" s="6">
        <v>0.81905855299999997</v>
      </c>
      <c r="O16" s="4">
        <v>1.081775481</v>
      </c>
      <c r="P16" s="4">
        <v>0.86734990899999997</v>
      </c>
      <c r="Q16" s="4">
        <v>1.1521966299999999</v>
      </c>
      <c r="R16" s="4">
        <v>0.75097287999999995</v>
      </c>
      <c r="S16" s="4">
        <v>1.1854523450000001</v>
      </c>
      <c r="T16" s="4">
        <v>0.82236742100000004</v>
      </c>
      <c r="U16" s="4">
        <v>1.199361683</v>
      </c>
      <c r="V16" s="4">
        <v>0.89891721199999997</v>
      </c>
      <c r="W16" s="4">
        <v>1.140210065</v>
      </c>
      <c r="X16" s="4">
        <v>1.3828271889999999</v>
      </c>
      <c r="Y16" s="13">
        <v>0.76898573800000003</v>
      </c>
      <c r="Z16" s="13">
        <v>1.0013185309999999</v>
      </c>
      <c r="AA16" s="13">
        <v>1.0253181389999999</v>
      </c>
      <c r="AB16" s="13">
        <v>1.0590557979999999</v>
      </c>
      <c r="AC16" s="13">
        <v>0.98634694499999997</v>
      </c>
      <c r="AD16" s="13">
        <v>0.96032478300000002</v>
      </c>
      <c r="AE16" s="13">
        <v>0.71012018300000002</v>
      </c>
      <c r="AF16" s="2">
        <v>0.92977037699999998</v>
      </c>
      <c r="AG16" s="2">
        <v>0.80696320200000005</v>
      </c>
      <c r="AH16" s="2">
        <v>0.656944325</v>
      </c>
    </row>
    <row r="17" spans="1:34">
      <c r="A17">
        <v>12</v>
      </c>
      <c r="B17" s="10">
        <v>0.89239942299999997</v>
      </c>
      <c r="C17" s="10">
        <v>0.96754110599999998</v>
      </c>
      <c r="D17" s="10">
        <v>0.96326739100000003</v>
      </c>
      <c r="E17" s="10">
        <v>1.01365481</v>
      </c>
      <c r="F17" s="10">
        <v>1.1442093120000001</v>
      </c>
      <c r="G17" s="10">
        <v>0.98985587200000003</v>
      </c>
      <c r="H17" s="6">
        <v>0.71045596300000002</v>
      </c>
      <c r="I17" s="6">
        <v>0.995800248</v>
      </c>
      <c r="J17" s="6">
        <v>0.89294601699999998</v>
      </c>
      <c r="K17" s="6">
        <v>0.87761181700000002</v>
      </c>
      <c r="L17" s="6">
        <v>0.61248195299999997</v>
      </c>
      <c r="M17" s="6">
        <v>0.80016948300000001</v>
      </c>
      <c r="N17" s="6">
        <v>0.86762342100000001</v>
      </c>
      <c r="O17" s="4">
        <v>1.172592767</v>
      </c>
      <c r="P17" s="4">
        <v>0.80259578600000003</v>
      </c>
      <c r="Q17" s="4">
        <v>1.1744568289999999</v>
      </c>
      <c r="R17" s="4">
        <v>0.70952366600000005</v>
      </c>
      <c r="S17" s="4">
        <v>0.93010052099999996</v>
      </c>
      <c r="T17" s="4">
        <v>0.919439801</v>
      </c>
      <c r="U17" s="4">
        <v>1.202778028</v>
      </c>
      <c r="V17" s="4">
        <v>0.80769230800000003</v>
      </c>
      <c r="W17" s="4">
        <v>0.874127706</v>
      </c>
      <c r="X17" s="4">
        <v>0.91285396799999996</v>
      </c>
      <c r="Y17" s="13">
        <v>0.679215232</v>
      </c>
      <c r="Z17" s="13">
        <v>0.94965850100000004</v>
      </c>
      <c r="AA17" s="13">
        <v>1.032833769</v>
      </c>
      <c r="AB17" s="13">
        <v>0.83942519299999996</v>
      </c>
      <c r="AC17" s="13">
        <v>0.89733099999999999</v>
      </c>
      <c r="AD17" s="13">
        <v>0.99021959800000003</v>
      </c>
      <c r="AE17" s="13">
        <v>0.81103374900000003</v>
      </c>
      <c r="AF17" s="2">
        <v>0.82664160099999995</v>
      </c>
      <c r="AG17" s="2">
        <v>1.084177921</v>
      </c>
      <c r="AH17" s="2">
        <v>0.62880672599999998</v>
      </c>
    </row>
    <row r="19" spans="1:34">
      <c r="A19" s="23" t="s">
        <v>401</v>
      </c>
    </row>
    <row r="21" spans="1:34">
      <c r="B21" s="46" t="s">
        <v>248</v>
      </c>
      <c r="C21" s="2" t="s">
        <v>249</v>
      </c>
      <c r="D21" s="2" t="s">
        <v>250</v>
      </c>
      <c r="E21" s="2" t="s">
        <v>251</v>
      </c>
      <c r="F21" s="2" t="s">
        <v>252</v>
      </c>
      <c r="G21" s="2" t="s">
        <v>253</v>
      </c>
    </row>
    <row r="22" spans="1:34">
      <c r="B22" s="45" t="s">
        <v>395</v>
      </c>
      <c r="C22" s="2">
        <v>0.27839999999999998</v>
      </c>
      <c r="D22" s="2" t="s">
        <v>396</v>
      </c>
      <c r="E22" s="2" t="s">
        <v>256</v>
      </c>
      <c r="F22" s="2" t="s">
        <v>257</v>
      </c>
      <c r="G22" s="2">
        <v>2.213E-7</v>
      </c>
    </row>
    <row r="23" spans="1:34">
      <c r="B23" s="45" t="s">
        <v>397</v>
      </c>
      <c r="C23" s="2">
        <v>-0.28299999999999997</v>
      </c>
      <c r="D23" s="2" t="s">
        <v>398</v>
      </c>
      <c r="E23" s="2" t="s">
        <v>256</v>
      </c>
      <c r="F23" s="2" t="s">
        <v>257</v>
      </c>
      <c r="G23" s="2">
        <v>1.7149999999999999E-7</v>
      </c>
    </row>
    <row r="24" spans="1:34">
      <c r="B24" s="45" t="s">
        <v>399</v>
      </c>
      <c r="C24" s="2">
        <v>0.20649999999999999</v>
      </c>
      <c r="D24" s="2" t="s">
        <v>400</v>
      </c>
      <c r="E24" s="2" t="s">
        <v>256</v>
      </c>
      <c r="F24" s="2" t="s">
        <v>257</v>
      </c>
      <c r="G24" s="2">
        <v>1.70404E-5</v>
      </c>
    </row>
    <row r="29" spans="1:34">
      <c r="B29" s="45"/>
      <c r="C29" s="2"/>
      <c r="D29" s="2"/>
      <c r="E29" s="2"/>
      <c r="F29" s="2"/>
      <c r="G29" s="2"/>
      <c r="H29" s="2"/>
      <c r="I29" s="2"/>
      <c r="J29" s="2"/>
    </row>
    <row r="30" spans="1:34">
      <c r="B30" s="45"/>
      <c r="C30" s="2"/>
      <c r="D30" s="2"/>
      <c r="E30" s="2"/>
      <c r="F30" s="2"/>
      <c r="G30" s="2"/>
      <c r="H30" s="2"/>
      <c r="I30" s="2"/>
      <c r="J30" s="2"/>
    </row>
    <row r="31" spans="1:34">
      <c r="B31" s="45"/>
      <c r="C31" s="2"/>
      <c r="D31" s="2"/>
      <c r="E31" s="2"/>
      <c r="F31" s="2"/>
      <c r="G31" s="2"/>
      <c r="H31" s="2"/>
      <c r="I31" s="2"/>
      <c r="J31" s="2"/>
    </row>
    <row r="32" spans="1:34">
      <c r="B32" s="45"/>
      <c r="C32" s="2"/>
      <c r="D32" s="2"/>
      <c r="E32" s="2"/>
      <c r="F32" s="2"/>
      <c r="G32" s="2"/>
      <c r="H32" s="2"/>
      <c r="I32" s="2"/>
      <c r="J32" s="2"/>
    </row>
    <row r="33" spans="2:10">
      <c r="B33" s="45"/>
      <c r="C33" s="2"/>
      <c r="D33" s="2"/>
      <c r="E33" s="2"/>
      <c r="F33" s="2"/>
      <c r="G33" s="2"/>
      <c r="H33" s="2"/>
      <c r="I33" s="2"/>
      <c r="J33" s="2"/>
    </row>
    <row r="34" spans="2:10">
      <c r="B34" s="45"/>
      <c r="C34" s="2"/>
      <c r="D34" s="2"/>
      <c r="E34" s="2"/>
      <c r="F34" s="2"/>
      <c r="G34" s="2"/>
      <c r="H34" s="2"/>
      <c r="I34" s="2"/>
      <c r="J34" s="2"/>
    </row>
    <row r="35" spans="2:10">
      <c r="B35" s="45"/>
      <c r="C35" s="2"/>
      <c r="D35" s="2"/>
      <c r="E35" s="2"/>
      <c r="F35" s="2"/>
      <c r="G35" s="2"/>
      <c r="H35" s="2"/>
      <c r="I35" s="2"/>
      <c r="J35" s="2"/>
    </row>
    <row r="36" spans="2:10">
      <c r="B36" s="45"/>
      <c r="C36" s="2"/>
      <c r="D36" s="2"/>
      <c r="E36" s="2"/>
      <c r="F36" s="2"/>
      <c r="G36" s="2"/>
      <c r="H36" s="2"/>
      <c r="I36" s="2"/>
      <c r="J36" s="2"/>
    </row>
    <row r="37" spans="2:10">
      <c r="B37" s="45"/>
      <c r="C37" s="2"/>
      <c r="D37" s="2"/>
      <c r="E37" s="2"/>
      <c r="F37" s="2"/>
      <c r="G37" s="2"/>
      <c r="H37" s="2"/>
      <c r="I37" s="2"/>
      <c r="J37" s="2"/>
    </row>
    <row r="38" spans="2:10">
      <c r="B38" s="45"/>
      <c r="C38" s="2"/>
      <c r="D38" s="2"/>
      <c r="E38" s="2"/>
      <c r="F38" s="2"/>
      <c r="G38" s="2"/>
      <c r="H38" s="2"/>
      <c r="I38" s="2"/>
      <c r="J38" s="2"/>
    </row>
    <row r="39" spans="2:10">
      <c r="B39" s="45"/>
      <c r="C39" s="2"/>
      <c r="D39" s="2"/>
      <c r="E39" s="2"/>
      <c r="F39" s="2"/>
      <c r="G39" s="2"/>
      <c r="H39" s="2"/>
      <c r="I39" s="2"/>
      <c r="J39" s="2"/>
    </row>
    <row r="40" spans="2:10">
      <c r="B40" s="45"/>
      <c r="C40" s="2"/>
      <c r="D40" s="2"/>
      <c r="E40" s="2"/>
      <c r="F40" s="2"/>
      <c r="G40" s="2"/>
      <c r="H40" s="2"/>
      <c r="I40" s="2"/>
      <c r="J40" s="2"/>
    </row>
    <row r="41" spans="2:10">
      <c r="B41" s="45"/>
      <c r="C41" s="2"/>
      <c r="D41" s="2"/>
      <c r="E41" s="2"/>
      <c r="F41" s="2"/>
      <c r="G41" s="2"/>
      <c r="H41" s="2"/>
      <c r="I41" s="2"/>
      <c r="J41" s="2"/>
    </row>
    <row r="42" spans="2:10">
      <c r="B42" s="45"/>
      <c r="C42" s="2"/>
      <c r="D42" s="2"/>
      <c r="E42" s="2"/>
      <c r="F42" s="2"/>
      <c r="G42" s="2"/>
      <c r="H42" s="2"/>
      <c r="I42" s="2"/>
      <c r="J42" s="2"/>
    </row>
    <row r="43" spans="2:10">
      <c r="B43" s="45"/>
      <c r="C43" s="2"/>
      <c r="D43" s="2"/>
      <c r="E43" s="2"/>
      <c r="F43" s="2"/>
      <c r="G43" s="2"/>
      <c r="H43" s="2"/>
      <c r="I43" s="2"/>
      <c r="J43" s="2"/>
    </row>
    <row r="44" spans="2:10">
      <c r="B44" s="45"/>
      <c r="C44" s="2"/>
      <c r="D44" s="2"/>
      <c r="E44" s="2"/>
      <c r="F44" s="2"/>
      <c r="G44" s="2"/>
      <c r="H44" s="2"/>
      <c r="I44" s="2"/>
      <c r="J44" s="2"/>
    </row>
    <row r="45" spans="2:10">
      <c r="B45" s="45"/>
      <c r="C45" s="2"/>
      <c r="D45" s="2"/>
      <c r="E45" s="2"/>
      <c r="F45" s="2"/>
      <c r="G45" s="2"/>
      <c r="H45" s="2"/>
      <c r="I45" s="2"/>
      <c r="J45" s="2"/>
    </row>
  </sheetData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C32C-3EF0-A347-9683-55B284F8DA01}">
  <dimension ref="A1:O57"/>
  <sheetViews>
    <sheetView topLeftCell="A6" workbookViewId="0">
      <selection activeCell="B18" sqref="B18"/>
    </sheetView>
  </sheetViews>
  <sheetFormatPr baseColWidth="10" defaultRowHeight="16"/>
  <cols>
    <col min="8" max="8" width="20" customWidth="1"/>
  </cols>
  <sheetData>
    <row r="1" spans="1:6">
      <c r="A1" s="23" t="s">
        <v>81</v>
      </c>
    </row>
    <row r="4" spans="1:6">
      <c r="B4" s="18" t="s">
        <v>39</v>
      </c>
      <c r="C4" s="19" t="s">
        <v>7</v>
      </c>
      <c r="D4" s="20" t="s">
        <v>9</v>
      </c>
      <c r="E4" s="21" t="s">
        <v>40</v>
      </c>
      <c r="F4" s="22" t="s">
        <v>11</v>
      </c>
    </row>
    <row r="5" spans="1:6">
      <c r="B5" s="66">
        <v>14.3697479</v>
      </c>
      <c r="C5" s="54">
        <v>47.405731520000003</v>
      </c>
      <c r="D5" s="67">
        <v>41.49038462</v>
      </c>
      <c r="E5" s="68">
        <v>78.371710530000001</v>
      </c>
      <c r="F5" s="55">
        <v>63.668478260000001</v>
      </c>
    </row>
    <row r="6" spans="1:6">
      <c r="B6" s="66">
        <v>9.5238095240000007</v>
      </c>
      <c r="C6" s="54">
        <v>99.166666669999998</v>
      </c>
      <c r="D6" s="67">
        <v>21.725622779999998</v>
      </c>
      <c r="E6" s="68">
        <v>74.160673880000004</v>
      </c>
      <c r="F6" s="55">
        <v>73.085056390000005</v>
      </c>
    </row>
    <row r="7" spans="1:6">
      <c r="B7" s="66">
        <v>10.76190476</v>
      </c>
      <c r="C7" s="54">
        <v>75.682773109999999</v>
      </c>
      <c r="D7" s="67">
        <v>21</v>
      </c>
      <c r="E7" s="68">
        <v>60.189393940000002</v>
      </c>
      <c r="F7" s="55">
        <v>67.938053400000001</v>
      </c>
    </row>
    <row r="8" spans="1:6">
      <c r="B8" s="55"/>
      <c r="C8" s="54">
        <v>67.023487959999997</v>
      </c>
      <c r="D8" s="67">
        <v>44</v>
      </c>
      <c r="E8" s="68">
        <v>64.196428569999995</v>
      </c>
      <c r="F8" s="55"/>
    </row>
    <row r="9" spans="1:6">
      <c r="B9" s="55"/>
      <c r="C9" s="54">
        <v>54.298850569999999</v>
      </c>
      <c r="D9" s="67">
        <v>25.236167340000002</v>
      </c>
      <c r="E9" s="68">
        <v>72.222222220000006</v>
      </c>
      <c r="F9" s="55"/>
    </row>
    <row r="10" spans="1:6">
      <c r="B10" s="55"/>
      <c r="C10" s="54">
        <v>100</v>
      </c>
      <c r="D10" s="55"/>
      <c r="E10" s="68">
        <v>44.354987119999997</v>
      </c>
      <c r="F10" s="55"/>
    </row>
    <row r="11" spans="1:6">
      <c r="B11" s="55"/>
      <c r="C11" s="55"/>
      <c r="D11" s="55"/>
      <c r="E11" s="68">
        <v>95.714285709999999</v>
      </c>
      <c r="F11" s="55"/>
    </row>
    <row r="12" spans="1:6">
      <c r="A12" t="s">
        <v>347</v>
      </c>
      <c r="B12" s="57">
        <f>AVERAGE(B5:B11)</f>
        <v>11.551820728000001</v>
      </c>
      <c r="C12" s="57">
        <f t="shared" ref="C12:F12" si="0">AVERAGE(C5:C11)</f>
        <v>73.929584971666671</v>
      </c>
      <c r="D12" s="57">
        <f t="shared" si="0"/>
        <v>30.690434948</v>
      </c>
      <c r="E12" s="57">
        <f t="shared" si="0"/>
        <v>69.887100281428573</v>
      </c>
      <c r="F12" s="57">
        <f t="shared" si="0"/>
        <v>68.230529349999998</v>
      </c>
    </row>
    <row r="13" spans="1:6">
      <c r="A13" t="s">
        <v>276</v>
      </c>
      <c r="B13" s="50">
        <f>STDEV(B5:B11)</f>
        <v>2.5176884464471305</v>
      </c>
      <c r="C13" s="50">
        <f t="shared" ref="C13:F13" si="1">STDEV(C5:C11)</f>
        <v>22.164048421058428</v>
      </c>
      <c r="D13" s="50">
        <f t="shared" si="1"/>
        <v>11.155770442015326</v>
      </c>
      <c r="E13" s="50">
        <f t="shared" si="1"/>
        <v>16.026365772803977</v>
      </c>
      <c r="F13" s="50">
        <f t="shared" si="1"/>
        <v>4.7150973007558283</v>
      </c>
    </row>
    <row r="14" spans="1:6">
      <c r="A14" t="s">
        <v>277</v>
      </c>
      <c r="B14" s="50">
        <f>B13/SQRT(COUNT(B5:B11))</f>
        <v>1.4535881022918615</v>
      </c>
      <c r="C14" s="50">
        <f t="shared" ref="C14:F14" si="2">C13/SQRT(COUNT(C5:C11))</f>
        <v>9.0484348776553869</v>
      </c>
      <c r="D14" s="50">
        <f t="shared" si="2"/>
        <v>4.9890122099458285</v>
      </c>
      <c r="E14" s="50">
        <f t="shared" si="2"/>
        <v>6.0573968935709717</v>
      </c>
      <c r="F14" s="50">
        <f t="shared" si="2"/>
        <v>2.7222626958466556</v>
      </c>
    </row>
    <row r="15" spans="1:6">
      <c r="B15" s="50"/>
      <c r="C15" s="50"/>
      <c r="D15" s="50"/>
      <c r="E15" s="50"/>
      <c r="F15" s="50"/>
    </row>
    <row r="16" spans="1:6">
      <c r="B16" s="50"/>
      <c r="C16" s="50"/>
      <c r="D16" s="50"/>
      <c r="E16" s="50"/>
      <c r="F16" s="50"/>
    </row>
    <row r="17" spans="2:15">
      <c r="B17" s="50"/>
    </row>
    <row r="18" spans="2:15">
      <c r="B18" s="46" t="s">
        <v>325</v>
      </c>
      <c r="C18" s="2" t="s">
        <v>249</v>
      </c>
      <c r="D18" s="2" t="s">
        <v>250</v>
      </c>
      <c r="E18" s="2" t="s">
        <v>251</v>
      </c>
      <c r="F18" s="2" t="s">
        <v>252</v>
      </c>
      <c r="G18" s="47" t="s">
        <v>253</v>
      </c>
      <c r="N18" s="2"/>
      <c r="O18" s="2"/>
    </row>
    <row r="19" spans="2:15">
      <c r="B19" s="58" t="s">
        <v>326</v>
      </c>
      <c r="C19" s="59">
        <v>-62.38</v>
      </c>
      <c r="D19" s="59" t="s">
        <v>327</v>
      </c>
      <c r="E19" s="59" t="s">
        <v>256</v>
      </c>
      <c r="F19" s="59" t="s">
        <v>264</v>
      </c>
      <c r="G19" s="60">
        <v>1E-4</v>
      </c>
      <c r="N19" s="2"/>
      <c r="O19" s="2"/>
    </row>
    <row r="20" spans="2:15">
      <c r="B20" s="45" t="s">
        <v>328</v>
      </c>
      <c r="C20" s="2">
        <v>-19.14</v>
      </c>
      <c r="D20" s="2" t="s">
        <v>329</v>
      </c>
      <c r="E20" s="2" t="s">
        <v>260</v>
      </c>
      <c r="F20" s="2" t="s">
        <v>261</v>
      </c>
      <c r="G20" s="2">
        <v>0.46110000000000001</v>
      </c>
      <c r="N20" s="2"/>
      <c r="O20" s="2"/>
    </row>
    <row r="21" spans="2:15">
      <c r="B21" s="45" t="s">
        <v>330</v>
      </c>
      <c r="C21" s="2">
        <v>-58.34</v>
      </c>
      <c r="D21" s="2" t="s">
        <v>331</v>
      </c>
      <c r="E21" s="2" t="s">
        <v>256</v>
      </c>
      <c r="F21" s="2" t="s">
        <v>264</v>
      </c>
      <c r="G21" s="2">
        <v>2.0000000000000001E-4</v>
      </c>
      <c r="N21" s="2"/>
      <c r="O21" s="2"/>
    </row>
    <row r="22" spans="2:15">
      <c r="B22" s="45" t="s">
        <v>332</v>
      </c>
      <c r="C22" s="2">
        <v>-56.68</v>
      </c>
      <c r="D22" s="2" t="s">
        <v>333</v>
      </c>
      <c r="E22" s="2" t="s">
        <v>256</v>
      </c>
      <c r="F22" s="2" t="s">
        <v>286</v>
      </c>
      <c r="G22" s="2">
        <v>2.0999999999999999E-3</v>
      </c>
      <c r="N22" s="2"/>
      <c r="O22" s="2"/>
    </row>
    <row r="23" spans="2:15">
      <c r="B23" s="58" t="s">
        <v>334</v>
      </c>
      <c r="C23" s="59">
        <v>43.24</v>
      </c>
      <c r="D23" s="59" t="s">
        <v>335</v>
      </c>
      <c r="E23" s="59" t="s">
        <v>256</v>
      </c>
      <c r="F23" s="59" t="s">
        <v>286</v>
      </c>
      <c r="G23" s="60">
        <v>1.6000000000000001E-3</v>
      </c>
      <c r="N23" s="2"/>
      <c r="O23" s="2"/>
    </row>
    <row r="24" spans="2:15">
      <c r="B24" s="45" t="s">
        <v>336</v>
      </c>
      <c r="C24" s="2">
        <v>4.0419999999999998</v>
      </c>
      <c r="D24" s="2" t="s">
        <v>337</v>
      </c>
      <c r="E24" s="2" t="s">
        <v>260</v>
      </c>
      <c r="F24" s="2" t="s">
        <v>261</v>
      </c>
      <c r="G24" s="2">
        <v>0.98919999999999997</v>
      </c>
      <c r="N24" s="2"/>
      <c r="O24" s="2"/>
    </row>
    <row r="25" spans="2:15">
      <c r="B25" s="45" t="s">
        <v>338</v>
      </c>
      <c r="C25" s="2">
        <v>5.6989999999999998</v>
      </c>
      <c r="D25" s="2" t="s">
        <v>339</v>
      </c>
      <c r="E25" s="2" t="s">
        <v>260</v>
      </c>
      <c r="F25" s="2" t="s">
        <v>261</v>
      </c>
      <c r="G25" s="2">
        <v>0.98419999999999996</v>
      </c>
      <c r="N25" s="2"/>
      <c r="O25" s="2"/>
    </row>
    <row r="26" spans="2:15">
      <c r="B26" s="58" t="s">
        <v>340</v>
      </c>
      <c r="C26" s="59">
        <v>-39.200000000000003</v>
      </c>
      <c r="D26" s="59" t="s">
        <v>341</v>
      </c>
      <c r="E26" s="59" t="s">
        <v>256</v>
      </c>
      <c r="F26" s="59" t="s">
        <v>286</v>
      </c>
      <c r="G26" s="60">
        <v>3.0000000000000001E-3</v>
      </c>
      <c r="N26" s="2"/>
      <c r="O26" s="2"/>
    </row>
    <row r="27" spans="2:15">
      <c r="B27" s="45" t="s">
        <v>342</v>
      </c>
      <c r="C27" s="2">
        <v>-37.54</v>
      </c>
      <c r="D27" s="2" t="s">
        <v>343</v>
      </c>
      <c r="E27" s="2" t="s">
        <v>256</v>
      </c>
      <c r="F27" s="2" t="s">
        <v>344</v>
      </c>
      <c r="G27" s="2">
        <v>2.6200000000000001E-2</v>
      </c>
      <c r="N27" s="2"/>
      <c r="O27" s="2"/>
    </row>
    <row r="28" spans="2:15">
      <c r="B28" s="45" t="s">
        <v>345</v>
      </c>
      <c r="C28" s="2">
        <v>1.657</v>
      </c>
      <c r="D28" s="2" t="s">
        <v>346</v>
      </c>
      <c r="E28" s="2" t="s">
        <v>260</v>
      </c>
      <c r="F28" s="2" t="s">
        <v>261</v>
      </c>
      <c r="G28" s="2">
        <v>0.99990000000000001</v>
      </c>
      <c r="N28" s="2"/>
      <c r="O28" s="2"/>
    </row>
    <row r="29" spans="2:15">
      <c r="H29" s="45"/>
      <c r="I29" s="2"/>
      <c r="J29" s="2"/>
      <c r="K29" s="2"/>
      <c r="L29" s="2"/>
      <c r="M29" s="2"/>
      <c r="N29" s="2"/>
      <c r="O29" s="2"/>
    </row>
    <row r="30" spans="2:15">
      <c r="H30" s="45"/>
      <c r="I30" s="2"/>
      <c r="J30" s="2"/>
      <c r="K30" s="2"/>
      <c r="L30" s="2"/>
      <c r="M30" s="2"/>
      <c r="N30" s="2"/>
      <c r="O30" s="2"/>
    </row>
    <row r="31" spans="2:15">
      <c r="B31" s="45"/>
      <c r="C31" s="2"/>
      <c r="D31" s="2"/>
      <c r="E31" s="2"/>
      <c r="F31" s="2"/>
      <c r="G31" s="2"/>
      <c r="H31" s="45"/>
      <c r="I31" s="2"/>
      <c r="J31" s="2"/>
      <c r="K31" s="2"/>
      <c r="L31" s="2"/>
      <c r="M31" s="2"/>
      <c r="N31" s="2"/>
      <c r="O31" s="2"/>
    </row>
    <row r="32" spans="2:15">
      <c r="B32" s="45"/>
      <c r="C32" s="2"/>
      <c r="D32" s="2"/>
      <c r="E32" s="2"/>
      <c r="F32" s="2"/>
      <c r="G32" s="2"/>
      <c r="H32" s="45"/>
      <c r="I32" s="2"/>
      <c r="J32" s="2"/>
      <c r="K32" s="2"/>
      <c r="L32" s="2"/>
      <c r="M32" s="2"/>
      <c r="N32" s="2"/>
      <c r="O32" s="2"/>
    </row>
    <row r="33" spans="2:15">
      <c r="B33" s="45"/>
      <c r="C33" s="2"/>
      <c r="D33" s="2"/>
      <c r="E33" s="2"/>
      <c r="F33" s="2"/>
      <c r="G33" s="2"/>
      <c r="H33" s="45"/>
      <c r="I33" s="2"/>
      <c r="J33" s="2"/>
      <c r="K33" s="2"/>
      <c r="L33" s="2"/>
      <c r="M33" s="2"/>
      <c r="N33" s="2"/>
      <c r="O33" s="2"/>
    </row>
    <row r="34" spans="2:15">
      <c r="B34" s="45"/>
      <c r="C34" s="2"/>
      <c r="D34" s="2"/>
      <c r="E34" s="2"/>
      <c r="F34" s="2"/>
      <c r="G34" s="2"/>
      <c r="H34" s="45"/>
      <c r="I34" s="2"/>
      <c r="J34" s="2"/>
      <c r="K34" s="2"/>
      <c r="L34" s="2"/>
      <c r="M34" s="2"/>
      <c r="N34" s="2"/>
      <c r="O34" s="2"/>
    </row>
    <row r="35" spans="2:15">
      <c r="B35" s="45"/>
      <c r="C35" s="2"/>
      <c r="D35" s="2"/>
      <c r="E35" s="2"/>
      <c r="F35" s="2"/>
      <c r="G35" s="2"/>
      <c r="H35" s="45"/>
      <c r="I35" s="2"/>
      <c r="J35" s="2"/>
      <c r="K35" s="2"/>
      <c r="L35" s="2"/>
      <c r="M35" s="2"/>
      <c r="N35" s="2"/>
      <c r="O35" s="2"/>
    </row>
    <row r="36" spans="2:15">
      <c r="B36" s="45"/>
      <c r="C36" s="2"/>
      <c r="D36" s="2"/>
      <c r="E36" s="2"/>
      <c r="F36" s="2"/>
      <c r="G36" s="2"/>
      <c r="H36" s="45"/>
      <c r="I36" s="2"/>
      <c r="J36" s="2"/>
      <c r="K36" s="2"/>
      <c r="L36" s="2"/>
      <c r="M36" s="2"/>
      <c r="N36" s="2"/>
      <c r="O36" s="2"/>
    </row>
    <row r="37" spans="2:15">
      <c r="B37" s="45"/>
      <c r="C37" s="2"/>
      <c r="D37" s="2"/>
      <c r="E37" s="2"/>
      <c r="F37" s="2"/>
      <c r="G37" s="2"/>
      <c r="H37" s="45"/>
      <c r="I37" s="2"/>
      <c r="J37" s="2"/>
      <c r="K37" s="2"/>
      <c r="L37" s="2"/>
      <c r="M37" s="2"/>
      <c r="N37" s="2"/>
      <c r="O37" s="2"/>
    </row>
    <row r="38" spans="2:15">
      <c r="B38" s="45"/>
      <c r="C38" s="2"/>
      <c r="D38" s="2"/>
      <c r="E38" s="2"/>
      <c r="F38" s="2"/>
      <c r="G38" s="2"/>
      <c r="H38" s="45"/>
      <c r="I38" s="2"/>
      <c r="J38" s="2"/>
      <c r="K38" s="2"/>
      <c r="L38" s="2"/>
      <c r="M38" s="2"/>
      <c r="N38" s="2"/>
      <c r="O38" s="2"/>
    </row>
    <row r="39" spans="2:15">
      <c r="B39" s="45"/>
      <c r="C39" s="2"/>
      <c r="D39" s="2"/>
      <c r="E39" s="2"/>
      <c r="F39" s="2"/>
      <c r="G39" s="2"/>
      <c r="H39" s="45"/>
      <c r="I39" s="2"/>
      <c r="J39" s="2"/>
      <c r="K39" s="2"/>
      <c r="L39" s="2"/>
      <c r="M39" s="2"/>
      <c r="N39" s="2"/>
      <c r="O39" s="2"/>
    </row>
    <row r="40" spans="2:15">
      <c r="B40" s="45"/>
      <c r="C40" s="2"/>
      <c r="D40" s="2"/>
      <c r="E40" s="2"/>
      <c r="F40" s="2"/>
      <c r="G40" s="2"/>
      <c r="H40" s="45"/>
      <c r="I40" s="2"/>
      <c r="J40" s="2"/>
      <c r="K40" s="2"/>
      <c r="L40" s="2"/>
      <c r="M40" s="2"/>
      <c r="N40" s="2"/>
      <c r="O40" s="2"/>
    </row>
    <row r="41" spans="2:15">
      <c r="B41" s="45"/>
      <c r="C41" s="2"/>
      <c r="D41" s="2"/>
      <c r="E41" s="2"/>
      <c r="F41" s="2"/>
      <c r="G41" s="2"/>
      <c r="H41" s="2"/>
      <c r="I41" s="2"/>
    </row>
    <row r="42" spans="2:15">
      <c r="B42" s="45"/>
      <c r="C42" s="2"/>
      <c r="D42" s="2"/>
      <c r="E42" s="2"/>
      <c r="F42" s="2"/>
      <c r="G42" s="2"/>
      <c r="H42" s="2"/>
      <c r="I42" s="2"/>
    </row>
    <row r="43" spans="2:15">
      <c r="B43" s="45"/>
      <c r="C43" s="2"/>
      <c r="D43" s="2"/>
      <c r="E43" s="2"/>
      <c r="F43" s="2"/>
      <c r="G43" s="2"/>
      <c r="H43" s="2"/>
      <c r="I43" s="2"/>
    </row>
    <row r="44" spans="2:15">
      <c r="B44" s="45"/>
      <c r="C44" s="2"/>
      <c r="D44" s="2"/>
      <c r="E44" s="2"/>
      <c r="F44" s="2"/>
      <c r="G44" s="2"/>
      <c r="H44" s="2"/>
      <c r="I44" s="2"/>
    </row>
    <row r="45" spans="2:15">
      <c r="B45" s="45"/>
      <c r="C45" s="2"/>
      <c r="D45" s="2"/>
      <c r="E45" s="2"/>
      <c r="F45" s="2"/>
      <c r="G45" s="2"/>
      <c r="H45" s="2"/>
      <c r="I45" s="2"/>
    </row>
    <row r="46" spans="2:15">
      <c r="B46" s="45"/>
      <c r="C46" s="2"/>
      <c r="D46" s="2"/>
      <c r="E46" s="2"/>
      <c r="F46" s="2"/>
      <c r="G46" s="2"/>
      <c r="H46" s="2"/>
      <c r="I46" s="2"/>
    </row>
    <row r="47" spans="2:15">
      <c r="B47" s="45"/>
      <c r="C47" s="2"/>
      <c r="D47" s="2"/>
      <c r="E47" s="2"/>
      <c r="F47" s="2"/>
      <c r="G47" s="2"/>
      <c r="H47" s="2"/>
      <c r="I47" s="2"/>
    </row>
    <row r="48" spans="2:15">
      <c r="B48" s="45"/>
      <c r="C48" s="2"/>
      <c r="D48" s="2"/>
      <c r="E48" s="2"/>
      <c r="F48" s="2"/>
      <c r="G48" s="2"/>
      <c r="H48" s="2"/>
      <c r="I48" s="2"/>
    </row>
    <row r="49" spans="2:9">
      <c r="B49" s="45"/>
      <c r="C49" s="2"/>
      <c r="D49" s="2"/>
      <c r="E49" s="2"/>
      <c r="F49" s="2"/>
      <c r="G49" s="2"/>
      <c r="H49" s="2"/>
      <c r="I49" s="2"/>
    </row>
    <row r="50" spans="2:9">
      <c r="B50" s="45"/>
      <c r="C50" s="2"/>
      <c r="D50" s="2"/>
      <c r="E50" s="2"/>
      <c r="F50" s="2"/>
      <c r="G50" s="2"/>
      <c r="H50" s="2"/>
      <c r="I50" s="2"/>
    </row>
    <row r="51" spans="2:9">
      <c r="B51" s="45"/>
      <c r="C51" s="2"/>
      <c r="D51" s="2"/>
      <c r="E51" s="2"/>
      <c r="F51" s="2"/>
      <c r="G51" s="2"/>
      <c r="H51" s="2"/>
      <c r="I51" s="2"/>
    </row>
    <row r="52" spans="2:9">
      <c r="B52" s="45"/>
      <c r="C52" s="2"/>
      <c r="D52" s="2"/>
      <c r="E52" s="2"/>
      <c r="F52" s="2"/>
      <c r="G52" s="2"/>
      <c r="H52" s="2"/>
      <c r="I52" s="2"/>
    </row>
    <row r="53" spans="2:9">
      <c r="B53" s="45"/>
      <c r="C53" s="2"/>
      <c r="D53" s="2"/>
      <c r="E53" s="2"/>
      <c r="F53" s="2"/>
      <c r="G53" s="2"/>
      <c r="H53" s="2"/>
      <c r="I53" s="2"/>
    </row>
    <row r="54" spans="2:9">
      <c r="B54" s="45"/>
      <c r="C54" s="2"/>
      <c r="D54" s="2"/>
      <c r="E54" s="2"/>
      <c r="F54" s="2"/>
      <c r="G54" s="2"/>
      <c r="H54" s="2"/>
      <c r="I54" s="2"/>
    </row>
    <row r="55" spans="2:9">
      <c r="B55" s="45"/>
      <c r="C55" s="2"/>
      <c r="D55" s="2"/>
      <c r="E55" s="2"/>
      <c r="F55" s="2"/>
      <c r="G55" s="2"/>
      <c r="H55" s="2"/>
      <c r="I55" s="2"/>
    </row>
    <row r="56" spans="2:9">
      <c r="B56" s="45"/>
      <c r="C56" s="2"/>
      <c r="D56" s="2"/>
      <c r="E56" s="2"/>
      <c r="F56" s="2"/>
      <c r="G56" s="2"/>
      <c r="H56" s="2"/>
      <c r="I56" s="2"/>
    </row>
    <row r="57" spans="2:9">
      <c r="B57" s="45"/>
      <c r="C57" s="2"/>
      <c r="D57" s="2"/>
      <c r="E57" s="2"/>
      <c r="F57" s="2"/>
      <c r="G57" s="2"/>
      <c r="H57" s="2"/>
      <c r="I5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89FE-BC32-D248-8044-FC71FF684CA5}">
  <dimension ref="A1:U54"/>
  <sheetViews>
    <sheetView topLeftCell="E1" workbookViewId="0">
      <selection activeCell="P9" sqref="P9"/>
    </sheetView>
  </sheetViews>
  <sheetFormatPr baseColWidth="10" defaultRowHeight="16"/>
  <sheetData>
    <row r="1" spans="1:21">
      <c r="A1" s="23" t="s">
        <v>80</v>
      </c>
      <c r="P1" s="23" t="s">
        <v>55</v>
      </c>
    </row>
    <row r="3" spans="1:21">
      <c r="A3" s="26" t="s">
        <v>47</v>
      </c>
      <c r="B3" s="26"/>
      <c r="C3" s="26"/>
      <c r="D3" s="26"/>
      <c r="F3" s="24" t="s">
        <v>7</v>
      </c>
      <c r="G3" s="24"/>
      <c r="H3" s="24"/>
      <c r="I3" s="24"/>
      <c r="K3" s="25" t="s">
        <v>9</v>
      </c>
      <c r="L3" s="25"/>
      <c r="M3" s="25"/>
      <c r="N3" s="25"/>
      <c r="P3" s="28" t="s">
        <v>56</v>
      </c>
      <c r="Q3" s="30" t="s">
        <v>7</v>
      </c>
      <c r="R3" s="32" t="s">
        <v>57</v>
      </c>
    </row>
    <row r="4" spans="1:21">
      <c r="A4" s="26" t="s">
        <v>51</v>
      </c>
      <c r="B4" s="26" t="s">
        <v>44</v>
      </c>
      <c r="C4" s="26" t="s">
        <v>46</v>
      </c>
      <c r="D4" s="26" t="s">
        <v>45</v>
      </c>
      <c r="F4" s="24" t="s">
        <v>51</v>
      </c>
      <c r="G4" s="24" t="s">
        <v>44</v>
      </c>
      <c r="H4" s="24" t="s">
        <v>46</v>
      </c>
      <c r="I4" s="24" t="s">
        <v>45</v>
      </c>
      <c r="K4" s="25" t="s">
        <v>51</v>
      </c>
      <c r="L4" s="25" t="s">
        <v>44</v>
      </c>
      <c r="M4" s="25" t="s">
        <v>46</v>
      </c>
      <c r="N4" s="25" t="s">
        <v>45</v>
      </c>
      <c r="P4" s="29">
        <v>3.7691875000000001</v>
      </c>
      <c r="Q4" s="31">
        <v>1.4701034479999999</v>
      </c>
      <c r="R4" s="33">
        <v>3.6543703700000001</v>
      </c>
    </row>
    <row r="5" spans="1:21">
      <c r="A5" s="26" t="s">
        <v>41</v>
      </c>
      <c r="B5" s="26">
        <v>1</v>
      </c>
      <c r="C5" s="26">
        <v>4.1429999999999998</v>
      </c>
      <c r="D5" s="26"/>
      <c r="F5" s="24" t="s">
        <v>48</v>
      </c>
      <c r="G5" s="24">
        <v>1</v>
      </c>
      <c r="H5" s="24">
        <v>1.3080000000000001</v>
      </c>
      <c r="I5" s="24"/>
      <c r="K5" s="25" t="s">
        <v>52</v>
      </c>
      <c r="L5" s="25">
        <v>1</v>
      </c>
      <c r="M5" s="25">
        <v>3.4449999999999998</v>
      </c>
      <c r="N5" s="25"/>
      <c r="P5" s="29">
        <v>3.1406363640000001</v>
      </c>
      <c r="Q5" s="31">
        <v>2.4912666670000001</v>
      </c>
      <c r="R5" s="33">
        <v>3.0594999999999999</v>
      </c>
    </row>
    <row r="6" spans="1:21">
      <c r="A6" s="26"/>
      <c r="B6" s="26">
        <v>2</v>
      </c>
      <c r="C6" s="26">
        <v>1.927</v>
      </c>
      <c r="D6" s="26"/>
      <c r="F6" s="24"/>
      <c r="G6" s="24">
        <v>2</v>
      </c>
      <c r="H6" s="24">
        <v>1.369</v>
      </c>
      <c r="I6" s="24"/>
      <c r="K6" s="25"/>
      <c r="L6" s="25">
        <v>2</v>
      </c>
      <c r="M6" s="25">
        <v>1.9119999999999999</v>
      </c>
      <c r="N6" s="25"/>
      <c r="P6" s="29">
        <v>3.2603333330000002</v>
      </c>
      <c r="Q6" s="31">
        <v>1.6632499999999999</v>
      </c>
      <c r="R6" s="33">
        <v>4.1244615380000003</v>
      </c>
    </row>
    <row r="7" spans="1:21">
      <c r="A7" s="26"/>
      <c r="B7" s="26">
        <v>3</v>
      </c>
      <c r="C7" s="26">
        <v>3.9910000000000001</v>
      </c>
      <c r="D7" s="26"/>
      <c r="F7" s="24"/>
      <c r="G7" s="24">
        <v>3</v>
      </c>
      <c r="H7" s="24">
        <v>1.575</v>
      </c>
      <c r="I7" s="24"/>
      <c r="K7" s="25"/>
      <c r="L7" s="25">
        <v>3</v>
      </c>
      <c r="M7" s="25">
        <v>4.5279999999999996</v>
      </c>
      <c r="N7" s="25"/>
    </row>
    <row r="8" spans="1:21">
      <c r="A8" s="26"/>
      <c r="B8" s="26">
        <v>4</v>
      </c>
      <c r="C8" s="26">
        <v>4.4859999999999998</v>
      </c>
      <c r="D8" s="26"/>
      <c r="F8" s="24"/>
      <c r="G8" s="24">
        <v>4</v>
      </c>
      <c r="H8" s="24">
        <v>1.43</v>
      </c>
      <c r="I8" s="24"/>
      <c r="K8" s="25"/>
      <c r="L8" s="25">
        <v>4</v>
      </c>
      <c r="M8" s="25">
        <v>3.02</v>
      </c>
      <c r="N8" s="25"/>
      <c r="P8" s="45"/>
      <c r="Q8" s="2"/>
      <c r="R8" s="2"/>
      <c r="S8" s="2"/>
      <c r="T8" s="2"/>
      <c r="U8" s="2"/>
    </row>
    <row r="9" spans="1:21">
      <c r="A9" s="26"/>
      <c r="B9" s="26">
        <v>5</v>
      </c>
      <c r="C9" s="26">
        <v>6.8540000000000001</v>
      </c>
      <c r="D9" s="26"/>
      <c r="F9" s="24"/>
      <c r="G9" s="24">
        <v>5</v>
      </c>
      <c r="H9" s="24">
        <v>1.41</v>
      </c>
      <c r="I9" s="24"/>
      <c r="K9" s="25"/>
      <c r="L9" s="25">
        <v>5</v>
      </c>
      <c r="M9" s="25">
        <v>3.8290000000000002</v>
      </c>
      <c r="N9" s="25"/>
      <c r="P9" s="46" t="s">
        <v>248</v>
      </c>
      <c r="Q9" s="2" t="s">
        <v>249</v>
      </c>
      <c r="R9" s="2" t="s">
        <v>250</v>
      </c>
      <c r="S9" s="2" t="s">
        <v>251</v>
      </c>
      <c r="T9" s="2" t="s">
        <v>252</v>
      </c>
      <c r="U9" s="2" t="s">
        <v>253</v>
      </c>
    </row>
    <row r="10" spans="1:21">
      <c r="A10" s="26"/>
      <c r="B10" s="26">
        <v>6</v>
      </c>
      <c r="C10" s="26">
        <v>3.5390000000000001</v>
      </c>
      <c r="D10" s="26"/>
      <c r="F10" s="24"/>
      <c r="G10" s="24">
        <v>6</v>
      </c>
      <c r="H10" s="24">
        <v>1.2450000000000001</v>
      </c>
      <c r="I10" s="24"/>
      <c r="K10" s="25"/>
      <c r="L10" s="25">
        <v>6</v>
      </c>
      <c r="M10" s="25">
        <v>4.5410000000000004</v>
      </c>
      <c r="N10" s="25"/>
      <c r="P10" s="45" t="s">
        <v>361</v>
      </c>
      <c r="Q10" s="2">
        <v>-1.5149999999999999</v>
      </c>
      <c r="R10" s="2" t="s">
        <v>362</v>
      </c>
      <c r="S10" s="2" t="s">
        <v>256</v>
      </c>
      <c r="T10" s="2" t="s">
        <v>344</v>
      </c>
      <c r="U10" s="2">
        <v>1.6501407596706E-2</v>
      </c>
    </row>
    <row r="11" spans="1:21">
      <c r="A11" s="26"/>
      <c r="B11" s="26">
        <v>7</v>
      </c>
      <c r="C11" s="26">
        <v>4.2119999999999997</v>
      </c>
      <c r="D11" s="26"/>
      <c r="F11" s="24"/>
      <c r="G11" s="24">
        <v>7</v>
      </c>
      <c r="H11" s="24">
        <v>1.323</v>
      </c>
      <c r="I11" s="24"/>
      <c r="K11" s="25"/>
      <c r="L11" s="25">
        <v>7</v>
      </c>
      <c r="M11" s="25">
        <v>3.6070000000000002</v>
      </c>
      <c r="N11" s="25"/>
      <c r="P11" s="45" t="s">
        <v>363</v>
      </c>
      <c r="Q11" s="2">
        <v>-1.738</v>
      </c>
      <c r="R11" s="2" t="s">
        <v>364</v>
      </c>
      <c r="S11" s="2" t="s">
        <v>256</v>
      </c>
      <c r="T11" s="2" t="s">
        <v>286</v>
      </c>
      <c r="U11" s="2">
        <v>8.7645507471929996E-3</v>
      </c>
    </row>
    <row r="12" spans="1:21">
      <c r="A12" s="26"/>
      <c r="B12" s="26">
        <v>8</v>
      </c>
      <c r="C12" s="26">
        <v>2.044</v>
      </c>
      <c r="D12" s="26"/>
      <c r="F12" s="24"/>
      <c r="G12" s="24">
        <v>8</v>
      </c>
      <c r="H12" s="24">
        <v>1.29</v>
      </c>
      <c r="I12" s="24"/>
      <c r="K12" s="25"/>
      <c r="L12" s="25">
        <v>8</v>
      </c>
      <c r="M12" s="25">
        <v>4.1449999999999996</v>
      </c>
      <c r="N12" s="25"/>
      <c r="P12" s="46"/>
      <c r="Q12" s="2"/>
      <c r="R12" s="2"/>
      <c r="S12" s="2"/>
      <c r="T12" s="2"/>
      <c r="U12" s="2"/>
    </row>
    <row r="13" spans="1:21">
      <c r="A13" s="26"/>
      <c r="B13" s="26">
        <v>9</v>
      </c>
      <c r="C13" s="26">
        <v>4.6420000000000003</v>
      </c>
      <c r="D13" s="26"/>
      <c r="F13" s="24"/>
      <c r="G13" s="24">
        <v>9</v>
      </c>
      <c r="H13" s="24">
        <v>1.323</v>
      </c>
      <c r="I13" s="24"/>
      <c r="K13" s="25"/>
      <c r="L13" s="25">
        <v>9</v>
      </c>
      <c r="M13" s="25">
        <v>5.024</v>
      </c>
      <c r="N13" s="25"/>
      <c r="P13" s="45"/>
      <c r="Q13" s="2"/>
      <c r="R13" s="2"/>
      <c r="S13" s="2"/>
      <c r="T13" s="2"/>
      <c r="U13" s="2"/>
    </row>
    <row r="14" spans="1:21">
      <c r="A14" s="26"/>
      <c r="B14" s="26">
        <v>10</v>
      </c>
      <c r="C14" s="26">
        <v>4.24</v>
      </c>
      <c r="D14" s="26"/>
      <c r="F14" s="24"/>
      <c r="G14" s="24">
        <v>10</v>
      </c>
      <c r="H14" s="24">
        <v>1.792</v>
      </c>
      <c r="I14" s="24"/>
      <c r="K14" s="25"/>
      <c r="L14" s="25">
        <v>10</v>
      </c>
      <c r="M14" s="25">
        <v>4.7729999999999997</v>
      </c>
      <c r="N14" s="25"/>
      <c r="P14" s="45"/>
      <c r="Q14" s="2"/>
      <c r="R14" s="2"/>
      <c r="S14" s="2"/>
      <c r="T14" s="2"/>
      <c r="U14" s="2"/>
    </row>
    <row r="15" spans="1:21">
      <c r="A15" s="26"/>
      <c r="B15" s="26">
        <v>11</v>
      </c>
      <c r="C15" s="26">
        <v>4.1749999999999998</v>
      </c>
      <c r="D15" s="26"/>
      <c r="F15" s="24"/>
      <c r="G15" s="24">
        <v>11</v>
      </c>
      <c r="H15" s="24">
        <v>1.623</v>
      </c>
      <c r="I15" s="24"/>
      <c r="K15" s="25"/>
      <c r="L15" s="25">
        <v>11</v>
      </c>
      <c r="M15" s="25">
        <v>5.0670000000000002</v>
      </c>
      <c r="N15" s="25"/>
      <c r="P15" s="45"/>
      <c r="Q15" s="2"/>
      <c r="R15" s="2"/>
      <c r="S15" s="2"/>
      <c r="T15" s="2"/>
      <c r="U15" s="2"/>
    </row>
    <row r="16" spans="1:21">
      <c r="A16" s="26"/>
      <c r="B16" s="26">
        <v>12</v>
      </c>
      <c r="C16" s="26">
        <v>1.976</v>
      </c>
      <c r="D16" s="26"/>
      <c r="F16" s="24"/>
      <c r="G16" s="24">
        <v>12</v>
      </c>
      <c r="H16" s="24">
        <v>1.125</v>
      </c>
      <c r="I16" s="24"/>
      <c r="K16" s="25"/>
      <c r="L16" s="25">
        <v>12</v>
      </c>
      <c r="M16" s="25">
        <v>1.4410000000000001</v>
      </c>
      <c r="N16" s="25"/>
      <c r="P16" s="45"/>
      <c r="Q16" s="2"/>
      <c r="R16" s="2"/>
      <c r="S16" s="2"/>
      <c r="T16" s="2"/>
      <c r="U16" s="2"/>
    </row>
    <row r="17" spans="1:21">
      <c r="A17" s="26"/>
      <c r="B17" s="26">
        <v>13</v>
      </c>
      <c r="C17" s="26">
        <v>3.7490000000000001</v>
      </c>
      <c r="D17" s="26"/>
      <c r="F17" s="24"/>
      <c r="G17" s="24">
        <v>13</v>
      </c>
      <c r="H17" s="24">
        <v>2.5640000000000001</v>
      </c>
      <c r="I17" s="24"/>
      <c r="K17" s="25"/>
      <c r="L17" s="25">
        <v>13</v>
      </c>
      <c r="M17" s="25">
        <v>3.1</v>
      </c>
      <c r="N17" s="25"/>
      <c r="P17" s="45"/>
      <c r="Q17" s="2"/>
      <c r="R17" s="2"/>
      <c r="S17" s="2"/>
      <c r="T17" s="2"/>
      <c r="U17" s="2"/>
    </row>
    <row r="18" spans="1:21">
      <c r="A18" s="26"/>
      <c r="B18" s="26">
        <v>14</v>
      </c>
      <c r="C18" s="26">
        <v>2.871</v>
      </c>
      <c r="D18" s="26"/>
      <c r="F18" s="24"/>
      <c r="G18" s="24">
        <v>14</v>
      </c>
      <c r="H18" s="24">
        <v>1.2829999999999999</v>
      </c>
      <c r="I18" s="24"/>
      <c r="K18" s="25"/>
      <c r="L18" s="25">
        <v>14</v>
      </c>
      <c r="M18" s="25">
        <v>1.423</v>
      </c>
      <c r="N18" s="25"/>
      <c r="P18" s="45"/>
      <c r="Q18" s="2"/>
      <c r="R18" s="2"/>
      <c r="S18" s="2"/>
      <c r="T18" s="2"/>
      <c r="U18" s="2"/>
    </row>
    <row r="19" spans="1:21">
      <c r="A19" s="26"/>
      <c r="B19" s="26">
        <v>15</v>
      </c>
      <c r="C19" s="26">
        <v>3.16</v>
      </c>
      <c r="D19" s="26"/>
      <c r="F19" s="24"/>
      <c r="G19" s="24">
        <v>15</v>
      </c>
      <c r="H19" s="24">
        <v>1.591</v>
      </c>
      <c r="I19" s="24"/>
      <c r="K19" s="25"/>
      <c r="L19" s="25">
        <v>15</v>
      </c>
      <c r="M19" s="25">
        <v>4.8319999999999999</v>
      </c>
      <c r="N19" s="25"/>
      <c r="P19" s="45"/>
      <c r="Q19" s="2"/>
      <c r="R19" s="2"/>
      <c r="S19" s="2"/>
      <c r="T19" s="2"/>
      <c r="U19" s="2"/>
    </row>
    <row r="20" spans="1:21">
      <c r="A20" s="26"/>
      <c r="B20" s="26">
        <v>16</v>
      </c>
      <c r="C20" s="26">
        <v>4.298</v>
      </c>
      <c r="D20" s="27">
        <f>AVERAGE(C5:C20)</f>
        <v>3.7691875000000001</v>
      </c>
      <c r="F20" s="24"/>
      <c r="G20" s="24">
        <v>16</v>
      </c>
      <c r="H20" s="24">
        <v>1.4410000000000001</v>
      </c>
      <c r="I20" s="24"/>
      <c r="K20" s="25"/>
      <c r="L20" s="25">
        <v>16</v>
      </c>
      <c r="M20" s="25">
        <v>1.968</v>
      </c>
      <c r="N20" s="25"/>
      <c r="P20" s="45"/>
      <c r="Q20" s="2"/>
      <c r="R20" s="2"/>
      <c r="S20" s="2"/>
      <c r="T20" s="2"/>
      <c r="U20" s="2"/>
    </row>
    <row r="21" spans="1:21">
      <c r="A21" s="26" t="s">
        <v>42</v>
      </c>
      <c r="B21" s="26">
        <v>17</v>
      </c>
      <c r="C21" s="26">
        <v>2.2040000000000002</v>
      </c>
      <c r="D21" s="26"/>
      <c r="F21" s="24"/>
      <c r="G21" s="24">
        <v>17</v>
      </c>
      <c r="H21" s="24">
        <v>1.5329999999999999</v>
      </c>
      <c r="I21" s="24"/>
      <c r="K21" s="25"/>
      <c r="L21" s="25">
        <v>17</v>
      </c>
      <c r="M21" s="25">
        <v>3.3239999999999998</v>
      </c>
      <c r="N21" s="25"/>
      <c r="P21" s="45"/>
      <c r="Q21" s="2"/>
      <c r="R21" s="2"/>
      <c r="S21" s="2"/>
      <c r="T21" s="2"/>
      <c r="U21" s="2"/>
    </row>
    <row r="22" spans="1:21">
      <c r="A22" s="26"/>
      <c r="B22" s="26">
        <v>18</v>
      </c>
      <c r="C22" s="26">
        <v>3.5670000000000002</v>
      </c>
      <c r="D22" s="26"/>
      <c r="F22" s="24"/>
      <c r="G22" s="24">
        <v>18</v>
      </c>
      <c r="H22" s="24">
        <v>0.99099999999999999</v>
      </c>
      <c r="I22" s="24"/>
      <c r="K22" s="25"/>
      <c r="L22" s="25">
        <v>18</v>
      </c>
      <c r="M22" s="25">
        <v>4.2690000000000001</v>
      </c>
      <c r="N22" s="25"/>
      <c r="P22" s="45"/>
      <c r="Q22" s="2"/>
      <c r="R22" s="2"/>
      <c r="S22" s="2"/>
      <c r="T22" s="2"/>
      <c r="U22" s="2"/>
    </row>
    <row r="23" spans="1:21">
      <c r="A23" s="26"/>
      <c r="B23" s="26">
        <v>19</v>
      </c>
      <c r="C23" s="26">
        <v>2.851</v>
      </c>
      <c r="D23" s="26"/>
      <c r="F23" s="24"/>
      <c r="G23" s="24">
        <v>19</v>
      </c>
      <c r="H23" s="24">
        <v>1.78</v>
      </c>
      <c r="I23" s="24"/>
      <c r="K23" s="25"/>
      <c r="L23" s="25">
        <v>19</v>
      </c>
      <c r="M23" s="25">
        <v>3.226</v>
      </c>
      <c r="N23" s="25"/>
    </row>
    <row r="24" spans="1:21">
      <c r="A24" s="26"/>
      <c r="B24" s="26">
        <v>20</v>
      </c>
      <c r="C24" s="26">
        <v>4.8970000000000002</v>
      </c>
      <c r="D24" s="26"/>
      <c r="F24" s="24"/>
      <c r="G24" s="24">
        <v>20</v>
      </c>
      <c r="H24" s="24">
        <v>1.107</v>
      </c>
      <c r="I24" s="24"/>
      <c r="K24" s="25"/>
      <c r="L24" s="25">
        <v>20</v>
      </c>
      <c r="M24" s="25">
        <v>3.2959999999999998</v>
      </c>
      <c r="N24" s="25"/>
    </row>
    <row r="25" spans="1:21">
      <c r="A25" s="26"/>
      <c r="B25" s="26">
        <v>21</v>
      </c>
      <c r="C25" s="26">
        <v>2.7959999999999998</v>
      </c>
      <c r="D25" s="26"/>
      <c r="F25" s="24"/>
      <c r="G25" s="24">
        <v>21</v>
      </c>
      <c r="H25" s="24">
        <v>1.7210000000000001</v>
      </c>
      <c r="I25" s="24"/>
      <c r="K25" s="25"/>
      <c r="L25" s="25">
        <v>21</v>
      </c>
      <c r="M25" s="25">
        <v>3.4620000000000002</v>
      </c>
      <c r="N25" s="25"/>
    </row>
    <row r="26" spans="1:21">
      <c r="A26" s="26"/>
      <c r="B26" s="26">
        <v>22</v>
      </c>
      <c r="C26" s="26">
        <v>1.88</v>
      </c>
      <c r="D26" s="26"/>
      <c r="F26" s="24"/>
      <c r="G26" s="24">
        <v>22</v>
      </c>
      <c r="H26" s="24">
        <v>1.6259999999999999</v>
      </c>
      <c r="I26" s="24"/>
      <c r="K26" s="25"/>
      <c r="L26" s="25">
        <v>22</v>
      </c>
      <c r="M26" s="25">
        <v>3.79</v>
      </c>
      <c r="N26" s="25"/>
    </row>
    <row r="27" spans="1:21">
      <c r="A27" s="26"/>
      <c r="B27" s="26">
        <v>23</v>
      </c>
      <c r="C27" s="26">
        <v>3.58</v>
      </c>
      <c r="D27" s="26"/>
      <c r="F27" s="24"/>
      <c r="G27" s="24">
        <v>23</v>
      </c>
      <c r="H27" s="24">
        <v>1.85</v>
      </c>
      <c r="I27" s="24"/>
      <c r="K27" s="25"/>
      <c r="L27" s="25">
        <v>23</v>
      </c>
      <c r="M27" s="25">
        <v>4.3310000000000004</v>
      </c>
      <c r="N27" s="25"/>
    </row>
    <row r="28" spans="1:21">
      <c r="A28" s="26"/>
      <c r="B28" s="26">
        <v>24</v>
      </c>
      <c r="C28" s="26">
        <v>2.8479999999999999</v>
      </c>
      <c r="D28" s="26"/>
      <c r="F28" s="24"/>
      <c r="G28" s="24">
        <v>24</v>
      </c>
      <c r="H28" s="24">
        <v>1.4870000000000001</v>
      </c>
      <c r="I28" s="24"/>
      <c r="K28" s="25"/>
      <c r="L28" s="25">
        <v>24</v>
      </c>
      <c r="M28" s="25">
        <v>4.8</v>
      </c>
      <c r="N28" s="25"/>
    </row>
    <row r="29" spans="1:21">
      <c r="A29" s="26"/>
      <c r="B29" s="26">
        <v>25</v>
      </c>
      <c r="C29" s="26">
        <v>4.6760000000000002</v>
      </c>
      <c r="D29" s="26"/>
      <c r="F29" s="24"/>
      <c r="G29" s="24">
        <v>25</v>
      </c>
      <c r="H29" s="24">
        <v>1.3979999999999999</v>
      </c>
      <c r="I29" s="24"/>
      <c r="K29" s="25"/>
      <c r="L29" s="25">
        <v>25</v>
      </c>
      <c r="M29" s="25">
        <v>3.4180000000000001</v>
      </c>
      <c r="N29" s="25"/>
    </row>
    <row r="30" spans="1:21">
      <c r="A30" s="26"/>
      <c r="B30" s="26">
        <v>26</v>
      </c>
      <c r="C30" s="26">
        <v>2.6360000000000001</v>
      </c>
      <c r="D30" s="26"/>
      <c r="F30" s="24"/>
      <c r="G30" s="24">
        <v>26</v>
      </c>
      <c r="H30" s="24">
        <v>1.43</v>
      </c>
      <c r="I30" s="24"/>
      <c r="K30" s="25"/>
      <c r="L30" s="25">
        <v>26</v>
      </c>
      <c r="M30" s="25">
        <v>3.6859999999999999</v>
      </c>
      <c r="N30" s="25"/>
    </row>
    <row r="31" spans="1:21">
      <c r="A31" s="26"/>
      <c r="B31" s="26">
        <v>27</v>
      </c>
      <c r="C31" s="26">
        <v>2.6120000000000001</v>
      </c>
      <c r="D31" s="27">
        <f>AVERAGE(C21:C31)</f>
        <v>3.1406363636363634</v>
      </c>
      <c r="F31" s="24"/>
      <c r="G31" s="24">
        <v>27</v>
      </c>
      <c r="H31" s="24">
        <v>1.3120000000000001</v>
      </c>
      <c r="I31" s="24"/>
      <c r="K31" s="25"/>
      <c r="L31" s="25">
        <v>27</v>
      </c>
      <c r="M31" s="25">
        <v>4.4109999999999996</v>
      </c>
      <c r="N31" s="25">
        <f>AVERAGE(M5:M31)</f>
        <v>3.6543703703703718</v>
      </c>
    </row>
    <row r="32" spans="1:21">
      <c r="A32" s="26" t="s">
        <v>43</v>
      </c>
      <c r="B32" s="26">
        <v>28</v>
      </c>
      <c r="C32" s="26">
        <v>2.7589999999999999</v>
      </c>
      <c r="D32" s="26"/>
      <c r="F32" s="24"/>
      <c r="G32" s="24">
        <v>28</v>
      </c>
      <c r="H32" s="24">
        <v>1.8</v>
      </c>
      <c r="I32" s="24"/>
      <c r="K32" s="25" t="s">
        <v>53</v>
      </c>
      <c r="L32" s="25">
        <v>28</v>
      </c>
      <c r="M32" s="25">
        <v>3.3</v>
      </c>
      <c r="N32" s="25"/>
    </row>
    <row r="33" spans="1:14">
      <c r="A33" s="26"/>
      <c r="B33" s="26">
        <v>29</v>
      </c>
      <c r="C33" s="26">
        <v>1.7090000000000001</v>
      </c>
      <c r="D33" s="26"/>
      <c r="F33" s="24"/>
      <c r="G33" s="24">
        <v>29</v>
      </c>
      <c r="H33" s="24">
        <v>0.90600000000000003</v>
      </c>
      <c r="I33" s="24">
        <f>AVERAGE(H5:H33)</f>
        <v>1.4701034482758621</v>
      </c>
      <c r="K33" s="25"/>
      <c r="L33" s="25">
        <v>29</v>
      </c>
      <c r="M33" s="25">
        <v>3.3</v>
      </c>
      <c r="N33" s="25"/>
    </row>
    <row r="34" spans="1:14">
      <c r="A34" s="26"/>
      <c r="B34" s="26">
        <v>30</v>
      </c>
      <c r="C34" s="26">
        <v>2.37</v>
      </c>
      <c r="D34" s="26"/>
      <c r="F34" s="24" t="s">
        <v>49</v>
      </c>
      <c r="G34" s="24">
        <v>30</v>
      </c>
      <c r="H34" s="24">
        <v>1.6859999999999999</v>
      </c>
      <c r="I34" s="24"/>
      <c r="K34" s="25"/>
      <c r="L34" s="25">
        <v>30</v>
      </c>
      <c r="M34" s="25">
        <v>2.8</v>
      </c>
      <c r="N34" s="25"/>
    </row>
    <row r="35" spans="1:14">
      <c r="A35" s="26"/>
      <c r="B35" s="26">
        <v>31</v>
      </c>
      <c r="C35" s="26">
        <v>1.9339999999999999</v>
      </c>
      <c r="D35" s="26"/>
      <c r="F35" s="24"/>
      <c r="G35" s="24">
        <v>31</v>
      </c>
      <c r="H35" s="24">
        <v>2.2789999999999999</v>
      </c>
      <c r="I35" s="24"/>
      <c r="K35" s="25"/>
      <c r="L35" s="25">
        <v>31</v>
      </c>
      <c r="M35" s="25">
        <v>2.6429999999999998</v>
      </c>
      <c r="N35" s="25"/>
    </row>
    <row r="36" spans="1:14">
      <c r="A36" s="26"/>
      <c r="B36" s="26">
        <v>32</v>
      </c>
      <c r="C36" s="26">
        <v>5.4160000000000004</v>
      </c>
      <c r="D36" s="26"/>
      <c r="F36" s="24"/>
      <c r="G36" s="24">
        <v>32</v>
      </c>
      <c r="H36" s="24">
        <v>1.7210000000000001</v>
      </c>
      <c r="I36" s="24"/>
      <c r="K36" s="25"/>
      <c r="L36" s="25">
        <v>32</v>
      </c>
      <c r="M36" s="25">
        <v>1.9410000000000001</v>
      </c>
      <c r="N36" s="25"/>
    </row>
    <row r="37" spans="1:14">
      <c r="A37" s="26"/>
      <c r="B37" s="26">
        <v>33</v>
      </c>
      <c r="C37" s="26">
        <v>2.6560000000000001</v>
      </c>
      <c r="D37" s="26"/>
      <c r="F37" s="24"/>
      <c r="G37" s="24">
        <v>33</v>
      </c>
      <c r="H37" s="24">
        <v>1.79</v>
      </c>
      <c r="I37" s="24"/>
      <c r="K37" s="25"/>
      <c r="L37" s="25">
        <v>33</v>
      </c>
      <c r="M37" s="25">
        <v>3.6190000000000002</v>
      </c>
      <c r="N37" s="25"/>
    </row>
    <row r="38" spans="1:14">
      <c r="A38" s="26"/>
      <c r="B38" s="26">
        <v>34</v>
      </c>
      <c r="C38" s="26">
        <v>2.6970000000000001</v>
      </c>
      <c r="D38" s="26"/>
      <c r="F38" s="24"/>
      <c r="G38" s="24">
        <v>34</v>
      </c>
      <c r="H38" s="24">
        <v>1.2430000000000001</v>
      </c>
      <c r="I38" s="24"/>
      <c r="K38" s="25"/>
      <c r="L38" s="25">
        <v>34</v>
      </c>
      <c r="M38" s="25">
        <v>3.7490000000000001</v>
      </c>
      <c r="N38" s="25"/>
    </row>
    <row r="39" spans="1:14">
      <c r="A39" s="26"/>
      <c r="B39" s="26">
        <v>35</v>
      </c>
      <c r="C39" s="26">
        <v>2.5169999999999999</v>
      </c>
      <c r="D39" s="26"/>
      <c r="F39" s="24"/>
      <c r="G39" s="24">
        <v>35</v>
      </c>
      <c r="H39" s="24">
        <v>5.0359999999999996</v>
      </c>
      <c r="I39" s="24"/>
      <c r="K39" s="25"/>
      <c r="L39" s="25">
        <v>35</v>
      </c>
      <c r="M39" s="25">
        <v>2.6909999999999998</v>
      </c>
      <c r="N39" s="25"/>
    </row>
    <row r="40" spans="1:14">
      <c r="A40" s="26"/>
      <c r="B40" s="26">
        <v>36</v>
      </c>
      <c r="C40" s="26">
        <v>2.3119999999999998</v>
      </c>
      <c r="D40" s="26"/>
      <c r="F40" s="24"/>
      <c r="G40" s="24">
        <v>36</v>
      </c>
      <c r="H40" s="24">
        <v>3.6469999999999998</v>
      </c>
      <c r="I40" s="24"/>
      <c r="K40" s="25"/>
      <c r="L40" s="25">
        <v>36</v>
      </c>
      <c r="M40" s="25">
        <v>3.01</v>
      </c>
      <c r="N40" s="25"/>
    </row>
    <row r="41" spans="1:14">
      <c r="A41" s="26"/>
      <c r="B41" s="26">
        <v>37</v>
      </c>
      <c r="C41" s="26">
        <v>2.411</v>
      </c>
      <c r="D41" s="26"/>
      <c r="F41" s="24"/>
      <c r="G41" s="24">
        <v>37</v>
      </c>
      <c r="H41" s="24">
        <v>2.3149999999999999</v>
      </c>
      <c r="I41" s="24"/>
      <c r="K41" s="25"/>
      <c r="L41" s="25">
        <v>37</v>
      </c>
      <c r="M41" s="25">
        <v>3.5419999999999998</v>
      </c>
      <c r="N41" s="25">
        <f>AVERAGE(M32:M41)</f>
        <v>3.0594999999999999</v>
      </c>
    </row>
    <row r="42" spans="1:14">
      <c r="A42" s="26"/>
      <c r="B42" s="26">
        <v>38</v>
      </c>
      <c r="C42" s="26">
        <v>4.4080000000000004</v>
      </c>
      <c r="D42" s="26"/>
      <c r="F42" s="24"/>
      <c r="G42" s="24">
        <v>38</v>
      </c>
      <c r="H42" s="24">
        <v>2.589</v>
      </c>
      <c r="I42" s="24"/>
      <c r="K42" s="25" t="s">
        <v>54</v>
      </c>
      <c r="L42" s="25">
        <v>38</v>
      </c>
      <c r="M42" s="25">
        <v>5.3129999999999997</v>
      </c>
      <c r="N42" s="25"/>
    </row>
    <row r="43" spans="1:14">
      <c r="A43" s="26"/>
      <c r="B43" s="26">
        <v>39</v>
      </c>
      <c r="C43" s="26">
        <v>4.585</v>
      </c>
      <c r="D43" s="26"/>
      <c r="F43" s="24"/>
      <c r="G43" s="24">
        <v>39</v>
      </c>
      <c r="H43" s="24">
        <v>1.5049999999999999</v>
      </c>
      <c r="I43" s="24"/>
      <c r="K43" s="25"/>
      <c r="L43" s="25">
        <v>39</v>
      </c>
      <c r="M43" s="25">
        <v>4.4089999999999998</v>
      </c>
      <c r="N43" s="25"/>
    </row>
    <row r="44" spans="1:14">
      <c r="A44" s="26"/>
      <c r="B44" s="26">
        <v>40</v>
      </c>
      <c r="C44" s="26">
        <v>3.4729999999999999</v>
      </c>
      <c r="D44" s="26"/>
      <c r="F44" s="24"/>
      <c r="G44" s="24">
        <v>40</v>
      </c>
      <c r="H44" s="24">
        <v>3.7850000000000001</v>
      </c>
      <c r="I44" s="24"/>
      <c r="K44" s="25"/>
      <c r="L44" s="25">
        <v>40</v>
      </c>
      <c r="M44" s="25">
        <v>3.5470000000000002</v>
      </c>
      <c r="N44" s="25"/>
    </row>
    <row r="45" spans="1:14">
      <c r="A45" s="26"/>
      <c r="B45" s="26">
        <v>41</v>
      </c>
      <c r="C45" s="26">
        <v>4.3970000000000002</v>
      </c>
      <c r="D45" s="26"/>
      <c r="F45" s="24"/>
      <c r="G45" s="24">
        <v>41</v>
      </c>
      <c r="H45" s="24">
        <v>3.9079999999999999</v>
      </c>
      <c r="I45" s="24"/>
      <c r="K45" s="25"/>
      <c r="L45" s="25">
        <v>41</v>
      </c>
      <c r="M45" s="25">
        <v>5.09</v>
      </c>
      <c r="N45" s="25"/>
    </row>
    <row r="46" spans="1:14">
      <c r="A46" s="26"/>
      <c r="B46" s="26">
        <v>42</v>
      </c>
      <c r="C46" s="26">
        <v>2.536</v>
      </c>
      <c r="D46" s="26"/>
      <c r="F46" s="24"/>
      <c r="G46" s="24">
        <v>42</v>
      </c>
      <c r="H46" s="24">
        <v>2.2789999999999999</v>
      </c>
      <c r="I46" s="24"/>
      <c r="K46" s="25"/>
      <c r="L46" s="25">
        <v>42</v>
      </c>
      <c r="M46" s="25">
        <v>3.2509999999999999</v>
      </c>
      <c r="N46" s="25"/>
    </row>
    <row r="47" spans="1:14">
      <c r="A47" s="26"/>
      <c r="B47" s="26">
        <v>43</v>
      </c>
      <c r="C47" s="26">
        <v>2.984</v>
      </c>
      <c r="D47" s="26"/>
      <c r="F47" s="24"/>
      <c r="G47" s="24">
        <v>43</v>
      </c>
      <c r="H47" s="24">
        <v>1.5529999999999999</v>
      </c>
      <c r="I47" s="24"/>
      <c r="K47" s="25"/>
      <c r="L47" s="25">
        <v>43</v>
      </c>
      <c r="M47" s="25">
        <v>4.8390000000000004</v>
      </c>
      <c r="N47" s="25"/>
    </row>
    <row r="48" spans="1:14">
      <c r="A48" s="26"/>
      <c r="B48" s="26">
        <v>44</v>
      </c>
      <c r="C48" s="26">
        <v>3.758</v>
      </c>
      <c r="D48" s="26"/>
      <c r="F48" s="24"/>
      <c r="G48" s="24">
        <v>44</v>
      </c>
      <c r="H48" s="24">
        <v>2.0329999999999999</v>
      </c>
      <c r="I48" s="24">
        <f>AVERAGE(H34:H48)</f>
        <v>2.4912666666666667</v>
      </c>
      <c r="K48" s="25"/>
      <c r="L48" s="25">
        <v>44</v>
      </c>
      <c r="M48" s="25">
        <v>4.3259999999999996</v>
      </c>
      <c r="N48" s="25"/>
    </row>
    <row r="49" spans="1:14">
      <c r="A49" s="26"/>
      <c r="B49" s="26">
        <v>45</v>
      </c>
      <c r="C49" s="26">
        <v>4.2519999999999998</v>
      </c>
      <c r="D49" s="26"/>
      <c r="F49" s="24" t="s">
        <v>50</v>
      </c>
      <c r="G49" s="24">
        <v>45</v>
      </c>
      <c r="H49" s="24">
        <v>1.9850000000000001</v>
      </c>
      <c r="I49" s="24"/>
      <c r="K49" s="25"/>
      <c r="L49" s="25">
        <v>45</v>
      </c>
      <c r="M49" s="25">
        <v>3.5150000000000001</v>
      </c>
      <c r="N49" s="25"/>
    </row>
    <row r="50" spans="1:14">
      <c r="A50" s="26"/>
      <c r="B50" s="26">
        <v>46</v>
      </c>
      <c r="C50" s="26">
        <v>3.4359999999999999</v>
      </c>
      <c r="D50" s="26"/>
      <c r="F50" s="24"/>
      <c r="G50" s="24">
        <v>46</v>
      </c>
      <c r="H50" s="24">
        <v>0.99099999999999999</v>
      </c>
      <c r="I50" s="24"/>
      <c r="K50" s="25"/>
      <c r="L50" s="25">
        <v>46</v>
      </c>
      <c r="M50" s="25">
        <v>3.8239999999999998</v>
      </c>
      <c r="N50" s="25"/>
    </row>
    <row r="51" spans="1:14">
      <c r="A51" s="26"/>
      <c r="B51" s="26">
        <v>47</v>
      </c>
      <c r="C51" s="26">
        <v>4.7450000000000001</v>
      </c>
      <c r="D51" s="26"/>
      <c r="F51" s="24"/>
      <c r="G51" s="24">
        <v>47</v>
      </c>
      <c r="H51" s="24">
        <v>1.0669999999999999</v>
      </c>
      <c r="I51" s="24"/>
      <c r="K51" s="25"/>
      <c r="L51" s="25">
        <v>47</v>
      </c>
      <c r="M51" s="25">
        <v>2.4420000000000002</v>
      </c>
      <c r="N51" s="25"/>
    </row>
    <row r="52" spans="1:14">
      <c r="A52" s="26"/>
      <c r="B52" s="26">
        <v>48</v>
      </c>
      <c r="C52" s="26">
        <v>3.1120000000000001</v>
      </c>
      <c r="D52" s="27">
        <f>AVERAGE(C32:C52)</f>
        <v>3.2603333333333331</v>
      </c>
      <c r="F52" s="24"/>
      <c r="G52" s="24">
        <v>48</v>
      </c>
      <c r="H52" s="24">
        <v>2.61</v>
      </c>
      <c r="I52" s="24">
        <f>AVERAGE(H49:H52)</f>
        <v>1.6632500000000001</v>
      </c>
      <c r="K52" s="25"/>
      <c r="L52" s="25">
        <v>48</v>
      </c>
      <c r="M52" s="25">
        <v>3.8439999999999999</v>
      </c>
      <c r="N52" s="25"/>
    </row>
    <row r="53" spans="1:14">
      <c r="K53" s="25"/>
      <c r="L53" s="25">
        <v>49</v>
      </c>
      <c r="M53" s="25">
        <v>5.3129999999999997</v>
      </c>
      <c r="N53" s="25"/>
    </row>
    <row r="54" spans="1:14">
      <c r="K54" s="25"/>
      <c r="L54" s="25">
        <v>50</v>
      </c>
      <c r="M54" s="25">
        <v>3.9049999999999998</v>
      </c>
      <c r="N54" s="25">
        <f>AVERAGE(M42:M54)</f>
        <v>4.1244615384615395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B5D2-9713-DE4D-B5DC-3493CD648BB4}">
  <dimension ref="A1:Q17"/>
  <sheetViews>
    <sheetView workbookViewId="0">
      <selection activeCell="C22" sqref="C22"/>
    </sheetView>
  </sheetViews>
  <sheetFormatPr baseColWidth="10" defaultRowHeight="16"/>
  <cols>
    <col min="2" max="2" width="22.33203125" customWidth="1"/>
  </cols>
  <sheetData>
    <row r="1" spans="1:17">
      <c r="C1" t="s">
        <v>393</v>
      </c>
    </row>
    <row r="2" spans="1:17">
      <c r="B2" t="s">
        <v>392</v>
      </c>
      <c r="O2" t="s">
        <v>390</v>
      </c>
      <c r="P2" t="s">
        <v>276</v>
      </c>
      <c r="Q2" t="s">
        <v>391</v>
      </c>
    </row>
    <row r="3" spans="1:17">
      <c r="A3" t="s">
        <v>394</v>
      </c>
      <c r="B3">
        <v>0</v>
      </c>
      <c r="C3" s="49">
        <v>4.4989999999999997</v>
      </c>
      <c r="D3" s="49">
        <v>3.7869999999999999</v>
      </c>
      <c r="E3" s="49">
        <v>5.9160000000000004</v>
      </c>
      <c r="F3" s="49">
        <v>4.34</v>
      </c>
      <c r="G3" s="49">
        <v>3.875</v>
      </c>
      <c r="H3" s="49">
        <v>5.7</v>
      </c>
      <c r="I3" s="49">
        <v>4.1280000000000001</v>
      </c>
      <c r="J3" s="49">
        <v>4.9930000000000003</v>
      </c>
      <c r="K3" s="49">
        <v>5.0140000000000002</v>
      </c>
      <c r="L3" s="49">
        <v>3.516</v>
      </c>
      <c r="M3" s="49">
        <v>3.7389999999999999</v>
      </c>
      <c r="N3" s="49">
        <v>5.141</v>
      </c>
      <c r="O3" s="64">
        <f>AVERAGE(C3:N3)</f>
        <v>4.5540000000000003</v>
      </c>
      <c r="P3" s="49">
        <f>STDEV(C3:N3)</f>
        <v>0.79421464925478846</v>
      </c>
      <c r="Q3" s="49">
        <f>P3/(SQRT(COUNT(C3:N3)-1))</f>
        <v>0.2394647267801682</v>
      </c>
    </row>
    <row r="4" spans="1:17">
      <c r="B4">
        <v>5</v>
      </c>
      <c r="C4" s="49">
        <v>4.7759999999999998</v>
      </c>
      <c r="D4" s="49">
        <v>4.2889999999999997</v>
      </c>
      <c r="E4" s="49">
        <v>6.3620000000000001</v>
      </c>
      <c r="F4" s="49">
        <v>4.9524999999999997</v>
      </c>
      <c r="G4" s="49">
        <v>3.7474999999999996</v>
      </c>
      <c r="H4" s="49">
        <v>5.2270000000000003</v>
      </c>
      <c r="I4" s="49">
        <v>4.4954999999999998</v>
      </c>
      <c r="J4" s="49">
        <v>5.5</v>
      </c>
      <c r="K4" s="49">
        <v>5.7159999999999993</v>
      </c>
      <c r="L4" s="49">
        <v>3.3925000000000001</v>
      </c>
      <c r="M4" s="49">
        <v>3.9915000000000003</v>
      </c>
      <c r="N4" s="49">
        <v>5.1524999999999999</v>
      </c>
      <c r="O4" s="64">
        <f t="shared" ref="O4:O17" si="0">AVERAGE(C4:N4)</f>
        <v>4.8001666666666667</v>
      </c>
      <c r="P4" s="49">
        <f t="shared" ref="P4:P17" si="1">STDEV(C4:N4)</f>
        <v>0.86316769500310087</v>
      </c>
      <c r="Q4" s="49">
        <f t="shared" ref="Q4:Q17" si="2">P4/(SQRT(COUNT(C4:N4)-1))</f>
        <v>0.26025485231647394</v>
      </c>
    </row>
    <row r="5" spans="1:17">
      <c r="B5">
        <v>10</v>
      </c>
      <c r="C5" s="49">
        <v>4.8464999999999998</v>
      </c>
      <c r="D5" s="49">
        <v>4.0975000000000001</v>
      </c>
      <c r="E5" s="49">
        <v>6.8209999999999997</v>
      </c>
      <c r="F5" s="49">
        <v>4.8315000000000001</v>
      </c>
      <c r="G5" s="49">
        <v>3.9795000000000003</v>
      </c>
      <c r="H5" s="49">
        <v>5.048</v>
      </c>
      <c r="I5" s="49">
        <v>4.7665000000000006</v>
      </c>
      <c r="J5" s="49">
        <v>6.2566666666666668</v>
      </c>
      <c r="K5" s="49">
        <v>6.8435000000000006</v>
      </c>
      <c r="L5" s="49">
        <v>3.6284999999999998</v>
      </c>
      <c r="M5" s="49">
        <v>4.7720000000000002</v>
      </c>
      <c r="N5" s="49">
        <v>4.8975</v>
      </c>
      <c r="O5" s="64">
        <f t="shared" si="0"/>
        <v>5.0657222222222229</v>
      </c>
      <c r="P5" s="49">
        <f t="shared" si="1"/>
        <v>1.0509788158571352</v>
      </c>
      <c r="Q5" s="49">
        <f t="shared" si="2"/>
        <v>0.31688203589183067</v>
      </c>
    </row>
    <row r="6" spans="1:17">
      <c r="B6">
        <v>15</v>
      </c>
      <c r="C6" s="49">
        <v>5.09</v>
      </c>
      <c r="D6" s="49">
        <v>4.1180000000000003</v>
      </c>
      <c r="E6" s="49">
        <v>6.7219999999999995</v>
      </c>
      <c r="F6" s="49">
        <v>4.6274999999999995</v>
      </c>
      <c r="G6" s="49">
        <v>4.4580000000000002</v>
      </c>
      <c r="H6" s="49">
        <v>5.2679999999999998</v>
      </c>
      <c r="I6" s="49">
        <v>5.5534999999999997</v>
      </c>
      <c r="J6" s="49">
        <v>6.0013333333333341</v>
      </c>
      <c r="K6" s="49">
        <v>6.3109999999999999</v>
      </c>
      <c r="L6" s="49">
        <v>4.3580000000000005</v>
      </c>
      <c r="M6" s="49">
        <v>4.2955000000000005</v>
      </c>
      <c r="N6" s="49">
        <v>4.7759999999999998</v>
      </c>
      <c r="O6" s="64">
        <f t="shared" si="0"/>
        <v>5.1315694444444446</v>
      </c>
      <c r="P6" s="49">
        <f t="shared" si="1"/>
        <v>0.85463112563296562</v>
      </c>
      <c r="Q6" s="49">
        <f t="shared" si="2"/>
        <v>0.25768097980760307</v>
      </c>
    </row>
    <row r="7" spans="1:17">
      <c r="B7">
        <v>20</v>
      </c>
      <c r="C7" s="49">
        <v>5.0540000000000003</v>
      </c>
      <c r="D7" s="49">
        <v>4.3319999999999999</v>
      </c>
      <c r="E7" s="49">
        <v>6.6985000000000001</v>
      </c>
      <c r="F7" s="49">
        <v>5.0674999999999999</v>
      </c>
      <c r="G7" s="49">
        <v>4.8364999999999991</v>
      </c>
      <c r="H7" s="49">
        <v>5.9009999999999998</v>
      </c>
      <c r="I7" s="49">
        <v>5.5609999999999999</v>
      </c>
      <c r="J7" s="49">
        <v>5.9139999999999997</v>
      </c>
      <c r="K7" s="49">
        <v>6.0339999999999998</v>
      </c>
      <c r="L7" s="49">
        <v>3.9474999999999998</v>
      </c>
      <c r="M7" s="49">
        <v>3.4744999999999999</v>
      </c>
      <c r="N7" s="49">
        <v>4.42</v>
      </c>
      <c r="O7" s="64">
        <f t="shared" si="0"/>
        <v>5.1033749999999989</v>
      </c>
      <c r="P7" s="49">
        <f t="shared" si="1"/>
        <v>0.95534261167490264</v>
      </c>
      <c r="Q7" s="49">
        <f t="shared" si="2"/>
        <v>0.2880466353785322</v>
      </c>
    </row>
    <row r="8" spans="1:17">
      <c r="B8">
        <v>25</v>
      </c>
      <c r="C8" s="49">
        <v>5.4225000000000003</v>
      </c>
      <c r="D8" s="49">
        <v>3.6760000000000002</v>
      </c>
      <c r="E8" s="49">
        <v>4.4859999999999998</v>
      </c>
      <c r="F8" s="49">
        <v>3.2720000000000002</v>
      </c>
      <c r="G8" s="49">
        <v>6.4604999999999997</v>
      </c>
      <c r="H8" s="49">
        <v>3.5205000000000002</v>
      </c>
      <c r="I8" s="49">
        <v>6.6520000000000001</v>
      </c>
      <c r="J8" s="49">
        <v>5.7795000000000005</v>
      </c>
      <c r="K8" s="49">
        <v>5.5685000000000002</v>
      </c>
      <c r="L8" s="49">
        <v>4.7355</v>
      </c>
      <c r="M8" s="49">
        <v>5.2509999999999994</v>
      </c>
      <c r="N8" s="49">
        <v>5.8029999999999999</v>
      </c>
      <c r="O8" s="64">
        <f t="shared" si="0"/>
        <v>5.0522499999999999</v>
      </c>
      <c r="P8" s="49">
        <f t="shared" si="1"/>
        <v>1.1244622452128366</v>
      </c>
      <c r="Q8" s="49">
        <f t="shared" si="2"/>
        <v>0.33903812348105328</v>
      </c>
    </row>
    <row r="9" spans="1:17">
      <c r="B9">
        <v>30</v>
      </c>
      <c r="C9" s="49">
        <v>4.9394999999999998</v>
      </c>
      <c r="D9" s="49">
        <v>3.2124999999999999</v>
      </c>
      <c r="E9" s="49">
        <v>4.3040000000000003</v>
      </c>
      <c r="F9" s="49">
        <v>3.9615</v>
      </c>
      <c r="G9" s="49">
        <v>6.2640000000000002</v>
      </c>
      <c r="H9" s="49">
        <v>3.8330000000000002</v>
      </c>
      <c r="I9" s="49">
        <v>6.5045000000000002</v>
      </c>
      <c r="J9" s="49">
        <v>5.1520000000000001</v>
      </c>
      <c r="K9" s="49">
        <v>6.0705</v>
      </c>
      <c r="L9" s="49">
        <v>4.7415000000000003</v>
      </c>
      <c r="M9" s="49">
        <v>5.8254999999999999</v>
      </c>
      <c r="N9" s="49">
        <v>6.1475</v>
      </c>
      <c r="O9" s="64">
        <f t="shared" si="0"/>
        <v>5.0796666666666672</v>
      </c>
      <c r="P9" s="49">
        <f t="shared" si="1"/>
        <v>1.093067479688018</v>
      </c>
      <c r="Q9" s="49">
        <f t="shared" si="2"/>
        <v>0.32957224551496161</v>
      </c>
    </row>
    <row r="10" spans="1:17"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64"/>
      <c r="P10" s="49"/>
      <c r="Q10" s="49"/>
    </row>
    <row r="11" spans="1:17">
      <c r="A11" t="s">
        <v>389</v>
      </c>
      <c r="B11">
        <v>0</v>
      </c>
      <c r="C11" s="49">
        <v>2.4060000000000001</v>
      </c>
      <c r="D11" s="49">
        <v>2.2869999999999999</v>
      </c>
      <c r="E11" s="49">
        <v>4.923</v>
      </c>
      <c r="F11" s="49">
        <v>3.05</v>
      </c>
      <c r="G11" s="49">
        <v>2.427</v>
      </c>
      <c r="H11" s="49">
        <v>3.17</v>
      </c>
      <c r="I11" s="49">
        <v>3.4729999999999999</v>
      </c>
      <c r="J11" s="49">
        <v>2.266</v>
      </c>
      <c r="K11" s="49">
        <v>4.6680000000000001</v>
      </c>
      <c r="L11" s="49">
        <v>3.0670000000000002</v>
      </c>
      <c r="M11" s="49">
        <v>2.7989999999999999</v>
      </c>
      <c r="N11" s="49">
        <v>4.5659999999999998</v>
      </c>
      <c r="O11" s="64">
        <f t="shared" si="0"/>
        <v>3.2584999999999997</v>
      </c>
      <c r="P11" s="49">
        <f t="shared" si="1"/>
        <v>0.96101040577092622</v>
      </c>
      <c r="Q11" s="49">
        <f t="shared" si="2"/>
        <v>0.28975553959721417</v>
      </c>
    </row>
    <row r="12" spans="1:17">
      <c r="B12">
        <v>5</v>
      </c>
      <c r="C12" s="49">
        <v>2.8174999999999999</v>
      </c>
      <c r="D12" s="49">
        <v>2.1339999999999999</v>
      </c>
      <c r="E12" s="49">
        <v>4.9079999999999995</v>
      </c>
      <c r="F12" s="49">
        <v>3.2035</v>
      </c>
      <c r="G12" s="49">
        <v>2.456</v>
      </c>
      <c r="H12" s="49">
        <v>2.9575</v>
      </c>
      <c r="I12" s="49">
        <v>3.4909999999999997</v>
      </c>
      <c r="J12" s="49">
        <v>2.85</v>
      </c>
      <c r="K12" s="49">
        <v>5.5395000000000003</v>
      </c>
      <c r="L12" s="49">
        <v>3.0474999999999999</v>
      </c>
      <c r="M12" s="49">
        <v>3.3140000000000001</v>
      </c>
      <c r="N12" s="49">
        <v>5.2344999999999997</v>
      </c>
      <c r="O12" s="64">
        <f t="shared" si="0"/>
        <v>3.496083333333333</v>
      </c>
      <c r="P12" s="49">
        <f t="shared" si="1"/>
        <v>1.112580146925755</v>
      </c>
      <c r="Q12" s="49">
        <f t="shared" si="2"/>
        <v>0.33545553605011019</v>
      </c>
    </row>
    <row r="13" spans="1:17">
      <c r="B13">
        <v>10</v>
      </c>
      <c r="C13" s="49">
        <v>3.5564999999999998</v>
      </c>
      <c r="D13" s="49">
        <v>2.3985000000000003</v>
      </c>
      <c r="E13" s="49">
        <v>4.4610000000000003</v>
      </c>
      <c r="F13" s="49">
        <v>4.0655000000000001</v>
      </c>
      <c r="G13" s="49">
        <v>2.5259999999999998</v>
      </c>
      <c r="H13" s="49">
        <v>2.8120000000000003</v>
      </c>
      <c r="I13" s="49">
        <v>3.8944999999999999</v>
      </c>
      <c r="J13" s="49">
        <v>5.0116666666666667</v>
      </c>
      <c r="K13" s="49">
        <v>6.1044999999999998</v>
      </c>
      <c r="L13" s="49">
        <v>3.2669999999999999</v>
      </c>
      <c r="M13" s="49">
        <v>4.2324999999999999</v>
      </c>
      <c r="N13" s="49">
        <v>4.7270000000000003</v>
      </c>
      <c r="O13" s="64">
        <f t="shared" si="0"/>
        <v>3.9213888888888895</v>
      </c>
      <c r="P13" s="49">
        <f t="shared" si="1"/>
        <v>1.0901027250578017</v>
      </c>
      <c r="Q13" s="49">
        <f t="shared" si="2"/>
        <v>0.32867833836006199</v>
      </c>
    </row>
    <row r="14" spans="1:17">
      <c r="B14">
        <v>15</v>
      </c>
      <c r="C14" s="49">
        <v>3.2294999999999998</v>
      </c>
      <c r="D14" s="49">
        <v>2.3410000000000002</v>
      </c>
      <c r="E14" s="49">
        <v>5.2279999999999998</v>
      </c>
      <c r="F14" s="49">
        <v>3.62</v>
      </c>
      <c r="G14" s="49">
        <v>2.9729999999999999</v>
      </c>
      <c r="H14" s="49">
        <v>3.4285000000000001</v>
      </c>
      <c r="I14" s="49">
        <v>4.3774999999999995</v>
      </c>
      <c r="J14" s="49">
        <v>4.7160000000000002</v>
      </c>
      <c r="K14" s="49">
        <v>6.0335000000000001</v>
      </c>
      <c r="L14" s="49">
        <v>3.7910000000000004</v>
      </c>
      <c r="M14" s="49">
        <v>3.53</v>
      </c>
      <c r="N14" s="49">
        <v>4.1575000000000006</v>
      </c>
      <c r="O14" s="64">
        <f t="shared" si="0"/>
        <v>3.9521250000000001</v>
      </c>
      <c r="P14" s="49">
        <f t="shared" si="1"/>
        <v>1.0194403126894502</v>
      </c>
      <c r="Q14" s="49">
        <f t="shared" si="2"/>
        <v>0.30737281939577193</v>
      </c>
    </row>
    <row r="15" spans="1:17">
      <c r="B15">
        <v>20</v>
      </c>
      <c r="C15" s="49">
        <v>4.1535000000000002</v>
      </c>
      <c r="D15" s="49">
        <v>3.5945</v>
      </c>
      <c r="E15" s="49">
        <v>5.2275</v>
      </c>
      <c r="F15" s="49">
        <v>4.8900000000000006</v>
      </c>
      <c r="G15" s="49">
        <v>3.9314999999999998</v>
      </c>
      <c r="H15" s="49">
        <v>3.8365</v>
      </c>
      <c r="I15" s="49">
        <v>5.0190000000000001</v>
      </c>
      <c r="J15" s="49">
        <v>5.5005000000000006</v>
      </c>
      <c r="K15" s="49">
        <v>5.5685000000000002</v>
      </c>
      <c r="L15" s="49">
        <v>3.746</v>
      </c>
      <c r="M15" s="49">
        <v>3.5034999999999998</v>
      </c>
      <c r="N15" s="49">
        <v>4.82</v>
      </c>
      <c r="O15" s="64">
        <f t="shared" si="0"/>
        <v>4.4825833333333343</v>
      </c>
      <c r="P15" s="49">
        <f t="shared" si="1"/>
        <v>0.76616607009818094</v>
      </c>
      <c r="Q15" s="49">
        <f t="shared" si="2"/>
        <v>0.23100776196516362</v>
      </c>
    </row>
    <row r="16" spans="1:17">
      <c r="B16">
        <v>25</v>
      </c>
      <c r="C16" s="49">
        <v>4.8414999999999999</v>
      </c>
      <c r="D16" s="49">
        <v>3.1764999999999999</v>
      </c>
      <c r="E16" s="49">
        <v>4.1189999999999998</v>
      </c>
      <c r="F16" s="49">
        <v>3.5750000000000002</v>
      </c>
      <c r="G16" s="49">
        <v>4.6035000000000004</v>
      </c>
      <c r="H16" s="49">
        <v>4.6455000000000002</v>
      </c>
      <c r="I16" s="49">
        <v>8.1304999999999996</v>
      </c>
      <c r="J16" s="49">
        <v>5.6340000000000003</v>
      </c>
      <c r="K16" s="49">
        <v>5.0845000000000002</v>
      </c>
      <c r="L16" s="49">
        <v>3.8195000000000001</v>
      </c>
      <c r="M16" s="49">
        <v>4.0964999999999998</v>
      </c>
      <c r="N16" s="49">
        <v>5.2524999999999995</v>
      </c>
      <c r="O16" s="64">
        <f t="shared" si="0"/>
        <v>4.7482083333333325</v>
      </c>
      <c r="P16" s="49">
        <f t="shared" si="1"/>
        <v>1.2849453376830253</v>
      </c>
      <c r="Q16" s="49">
        <f t="shared" si="2"/>
        <v>0.38742559647373748</v>
      </c>
    </row>
    <row r="17" spans="2:17">
      <c r="B17">
        <v>30</v>
      </c>
      <c r="C17" s="49">
        <v>7.3784999999999998</v>
      </c>
      <c r="D17" s="49">
        <v>2.9625000000000004</v>
      </c>
      <c r="E17" s="49">
        <v>4.0039999999999996</v>
      </c>
      <c r="F17" s="49">
        <v>4.6124999999999998</v>
      </c>
      <c r="G17" s="49">
        <v>4.7510000000000003</v>
      </c>
      <c r="H17" s="49">
        <v>3.3659999999999997</v>
      </c>
      <c r="I17" s="49">
        <v>8.0660000000000007</v>
      </c>
      <c r="J17" s="49">
        <v>4.6195000000000004</v>
      </c>
      <c r="K17" s="49">
        <v>5.3559999999999999</v>
      </c>
      <c r="L17" s="49">
        <v>4.0339999999999998</v>
      </c>
      <c r="M17" s="49">
        <v>5.4525000000000006</v>
      </c>
      <c r="N17" s="49">
        <v>5.6254999999999997</v>
      </c>
      <c r="O17" s="64">
        <f t="shared" si="0"/>
        <v>5.019000000000001</v>
      </c>
      <c r="P17" s="49">
        <f t="shared" si="1"/>
        <v>1.5039191376956602</v>
      </c>
      <c r="Q17" s="49">
        <f t="shared" si="2"/>
        <v>0.45344868134284932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BD43-9699-3E41-940A-E84A607B29E2}">
  <dimension ref="A1:AK51"/>
  <sheetViews>
    <sheetView tabSelected="1" topLeftCell="A7" workbookViewId="0">
      <selection activeCell="K36" sqref="K36"/>
    </sheetView>
  </sheetViews>
  <sheetFormatPr baseColWidth="10" defaultRowHeight="16"/>
  <cols>
    <col min="2" max="2" width="13.33203125" customWidth="1"/>
  </cols>
  <sheetData>
    <row r="1" spans="2:37" ht="17" thickBot="1">
      <c r="B1" s="23" t="s">
        <v>69</v>
      </c>
    </row>
    <row r="2" spans="2:37" ht="17" thickBot="1">
      <c r="B2" s="23" t="s">
        <v>79</v>
      </c>
      <c r="AC2" s="35"/>
    </row>
    <row r="3" spans="2:37" ht="17" thickBot="1">
      <c r="D3" s="23" t="s">
        <v>65</v>
      </c>
      <c r="P3" s="23" t="s">
        <v>70</v>
      </c>
      <c r="AC3" s="23" t="s">
        <v>67</v>
      </c>
    </row>
    <row r="4" spans="2:37" ht="17" thickBot="1">
      <c r="B4" t="s">
        <v>71</v>
      </c>
      <c r="C4" s="35" t="s">
        <v>64</v>
      </c>
      <c r="J4" t="s">
        <v>275</v>
      </c>
      <c r="K4" t="s">
        <v>276</v>
      </c>
      <c r="L4" t="s">
        <v>277</v>
      </c>
      <c r="N4" t="s">
        <v>71</v>
      </c>
      <c r="O4" s="35" t="s">
        <v>64</v>
      </c>
      <c r="W4" t="s">
        <v>275</v>
      </c>
      <c r="X4" t="s">
        <v>276</v>
      </c>
      <c r="Y4" t="s">
        <v>277</v>
      </c>
      <c r="AA4" s="35" t="s">
        <v>68</v>
      </c>
      <c r="AB4" s="35" t="s">
        <v>64</v>
      </c>
      <c r="AI4" t="s">
        <v>275</v>
      </c>
      <c r="AJ4" t="s">
        <v>276</v>
      </c>
      <c r="AK4" t="s">
        <v>277</v>
      </c>
    </row>
    <row r="5" spans="2:37" ht="17" thickBot="1">
      <c r="C5" s="35">
        <v>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O5" s="35">
        <v>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AA5" s="39"/>
      <c r="AB5" s="35">
        <v>0</v>
      </c>
      <c r="AC5">
        <v>100</v>
      </c>
      <c r="AD5">
        <v>100</v>
      </c>
      <c r="AE5">
        <v>100</v>
      </c>
      <c r="AF5">
        <v>100</v>
      </c>
      <c r="AG5">
        <v>100</v>
      </c>
      <c r="AH5">
        <v>100</v>
      </c>
    </row>
    <row r="6" spans="2:37" ht="17" thickBot="1">
      <c r="B6" t="s">
        <v>65</v>
      </c>
      <c r="C6" s="38">
        <v>2</v>
      </c>
      <c r="D6">
        <v>98.529401328397952</v>
      </c>
      <c r="E6">
        <v>97.566636259676798</v>
      </c>
      <c r="F6">
        <v>100.68866787423559</v>
      </c>
      <c r="G6">
        <v>98.996476505554213</v>
      </c>
      <c r="H6">
        <v>100.03658982802781</v>
      </c>
      <c r="I6">
        <v>98.249366404855294</v>
      </c>
      <c r="N6" t="s">
        <v>65</v>
      </c>
      <c r="O6" s="38">
        <v>2</v>
      </c>
      <c r="P6">
        <v>100.76745624445762</v>
      </c>
      <c r="Q6">
        <v>99.492071530983367</v>
      </c>
      <c r="R6">
        <v>98.380662672806579</v>
      </c>
      <c r="S6">
        <v>99.019336820218044</v>
      </c>
      <c r="T6">
        <v>100.99566364801086</v>
      </c>
      <c r="U6">
        <v>100.20954779664488</v>
      </c>
      <c r="V6">
        <v>99.76940834057406</v>
      </c>
      <c r="AA6" t="s">
        <v>65</v>
      </c>
      <c r="AB6" s="38">
        <v>2</v>
      </c>
      <c r="AC6">
        <v>99.494930694012382</v>
      </c>
      <c r="AD6">
        <v>100.6982201149649</v>
      </c>
      <c r="AE6">
        <v>100.13364389382359</v>
      </c>
      <c r="AF6">
        <v>99.886611351600891</v>
      </c>
      <c r="AG6">
        <v>97.586726998491727</v>
      </c>
      <c r="AH6">
        <v>99.97104446887603</v>
      </c>
    </row>
    <row r="7" spans="2:37" ht="17" thickBot="1">
      <c r="C7" s="38">
        <v>4</v>
      </c>
      <c r="D7">
        <v>98.100912458218119</v>
      </c>
      <c r="E7">
        <v>97.913541576541306</v>
      </c>
      <c r="F7">
        <v>99.441376288412926</v>
      </c>
      <c r="G7">
        <v>98.158212056359261</v>
      </c>
      <c r="H7">
        <v>102.51369194706336</v>
      </c>
      <c r="I7">
        <v>99.681726173539559</v>
      </c>
      <c r="O7" s="38">
        <v>4</v>
      </c>
      <c r="P7">
        <v>96.104111210882024</v>
      </c>
      <c r="Q7">
        <v>97.122660318091448</v>
      </c>
      <c r="R7">
        <v>95.837911517942771</v>
      </c>
      <c r="S7">
        <v>98.209173547309618</v>
      </c>
      <c r="T7">
        <v>98.988005997001494</v>
      </c>
      <c r="U7">
        <v>101.32926512141393</v>
      </c>
      <c r="V7">
        <v>99.612737757085128</v>
      </c>
      <c r="AA7" s="35"/>
      <c r="AB7" s="38">
        <v>4</v>
      </c>
      <c r="AC7">
        <v>97.689913868950299</v>
      </c>
      <c r="AD7">
        <v>98.66984564851289</v>
      </c>
      <c r="AE7">
        <v>99.151141298392474</v>
      </c>
      <c r="AF7">
        <v>99.175489442136083</v>
      </c>
      <c r="AG7">
        <v>102.24568459862579</v>
      </c>
      <c r="AH7">
        <v>96.966424419788297</v>
      </c>
    </row>
    <row r="8" spans="2:37" ht="17" thickBot="1">
      <c r="C8" s="38">
        <v>6</v>
      </c>
      <c r="D8">
        <v>96.974143568263528</v>
      </c>
      <c r="E8">
        <v>95.382431657717632</v>
      </c>
      <c r="F8">
        <v>96.809968127878776</v>
      </c>
      <c r="G8">
        <v>95.589623190466511</v>
      </c>
      <c r="H8">
        <v>94.117955413874398</v>
      </c>
      <c r="I8">
        <v>95.599943711507521</v>
      </c>
      <c r="O8" s="38">
        <v>6</v>
      </c>
      <c r="P8">
        <v>95.444345586231165</v>
      </c>
      <c r="Q8">
        <v>93.697859075220947</v>
      </c>
      <c r="R8">
        <v>93.58554379938397</v>
      </c>
      <c r="S8">
        <v>99.177290260612722</v>
      </c>
      <c r="T8">
        <v>95.894689206682784</v>
      </c>
      <c r="U8">
        <v>98.836391029360385</v>
      </c>
      <c r="V8">
        <v>94.949661705473531</v>
      </c>
      <c r="AA8" s="35"/>
      <c r="AB8" s="38">
        <v>6</v>
      </c>
      <c r="AC8">
        <v>92.950243481942294</v>
      </c>
      <c r="AD8">
        <v>96.870435619717156</v>
      </c>
      <c r="AE8">
        <v>98.831292708165137</v>
      </c>
      <c r="AF8">
        <v>97.164282699556452</v>
      </c>
      <c r="AG8">
        <v>96.296296296296319</v>
      </c>
      <c r="AH8">
        <v>96.044072612126541</v>
      </c>
    </row>
    <row r="9" spans="2:37" ht="17" thickBot="1">
      <c r="C9" s="38">
        <v>8</v>
      </c>
      <c r="D9">
        <v>95.554787967880344</v>
      </c>
      <c r="E9">
        <v>93.26212723514189</v>
      </c>
      <c r="F9">
        <v>98.031949104863799</v>
      </c>
      <c r="G9">
        <v>96.21648843393892</v>
      </c>
      <c r="H9">
        <v>94.726783419962672</v>
      </c>
      <c r="I9">
        <v>94.816935596935153</v>
      </c>
      <c r="O9" s="38">
        <v>8</v>
      </c>
      <c r="P9">
        <v>93.883610469791279</v>
      </c>
      <c r="Q9">
        <v>91.326908809151064</v>
      </c>
      <c r="R9">
        <v>94.958089447713675</v>
      </c>
      <c r="S9">
        <v>95.055729638467994</v>
      </c>
      <c r="T9">
        <v>92.876602743404419</v>
      </c>
      <c r="U9">
        <v>96.878078816959572</v>
      </c>
      <c r="V9">
        <v>93.337254625185366</v>
      </c>
      <c r="AA9" s="35" t="s">
        <v>76</v>
      </c>
      <c r="AB9" s="38">
        <v>8</v>
      </c>
      <c r="AC9">
        <v>89.901334574465906</v>
      </c>
      <c r="AD9">
        <v>93.12473667688009</v>
      </c>
      <c r="AE9">
        <v>96.901476163740966</v>
      </c>
      <c r="AF9">
        <v>97.017101966210362</v>
      </c>
      <c r="AG9">
        <v>97.40237975532095</v>
      </c>
      <c r="AH9">
        <v>94.843996086535114</v>
      </c>
    </row>
    <row r="10" spans="2:37" ht="17" thickBot="1">
      <c r="C10" s="38">
        <v>10</v>
      </c>
      <c r="D10">
        <v>93.528817976850391</v>
      </c>
      <c r="E10">
        <v>92.15666670862997</v>
      </c>
      <c r="F10">
        <v>93.907897581326267</v>
      </c>
      <c r="G10">
        <v>92.699216386760838</v>
      </c>
      <c r="H10">
        <v>91.829002701632504</v>
      </c>
      <c r="I10">
        <v>93.450976455466517</v>
      </c>
      <c r="O10" s="38">
        <v>10</v>
      </c>
      <c r="P10">
        <v>90.838380211352913</v>
      </c>
      <c r="Q10">
        <v>89.373001401600547</v>
      </c>
      <c r="R10">
        <v>90.918078488654842</v>
      </c>
      <c r="S10">
        <v>95.602071504044119</v>
      </c>
      <c r="T10">
        <v>92.878126275065071</v>
      </c>
      <c r="U10">
        <v>93.669195750577586</v>
      </c>
      <c r="V10">
        <v>95.150917448555845</v>
      </c>
      <c r="AA10" s="35"/>
      <c r="AB10" s="38">
        <v>10</v>
      </c>
      <c r="AC10">
        <v>91.012419795058676</v>
      </c>
      <c r="AD10">
        <v>91.255404879127809</v>
      </c>
      <c r="AE10">
        <v>94.364025556643767</v>
      </c>
      <c r="AF10">
        <v>94.526125602257736</v>
      </c>
      <c r="AG10">
        <v>97.586726998491727</v>
      </c>
      <c r="AH10">
        <v>91.540002922155423</v>
      </c>
    </row>
    <row r="11" spans="2:37" ht="17" thickBot="1">
      <c r="C11" s="38">
        <v>12</v>
      </c>
      <c r="D11">
        <v>89.71970366069452</v>
      </c>
      <c r="E11">
        <v>91.745346440866456</v>
      </c>
      <c r="F11">
        <v>92.950816407003543</v>
      </c>
      <c r="G11">
        <v>93.614663182260244</v>
      </c>
      <c r="H11">
        <v>89.550241676649506</v>
      </c>
      <c r="I11">
        <v>90.424738526169719</v>
      </c>
      <c r="O11" s="38">
        <v>12</v>
      </c>
      <c r="P11">
        <v>90.787197450853171</v>
      </c>
      <c r="Q11">
        <v>89.032895421762333</v>
      </c>
      <c r="R11">
        <v>91.132021752004604</v>
      </c>
      <c r="S11">
        <v>94.545702802089906</v>
      </c>
      <c r="T11">
        <v>92.677252196385126</v>
      </c>
      <c r="U11">
        <v>92.039924400592781</v>
      </c>
      <c r="V11">
        <v>90.78486981982708</v>
      </c>
      <c r="AA11" s="35"/>
      <c r="AB11" s="38">
        <v>12</v>
      </c>
      <c r="AC11">
        <v>89.155531908177025</v>
      </c>
      <c r="AD11">
        <v>88.631232412723605</v>
      </c>
      <c r="AE11">
        <v>93.119174719274966</v>
      </c>
      <c r="AF11">
        <v>90.549324857652351</v>
      </c>
      <c r="AG11">
        <v>98.826881179822365</v>
      </c>
      <c r="AH11">
        <v>90.709821473968617</v>
      </c>
    </row>
    <row r="12" spans="2:37" ht="17" thickBot="1">
      <c r="C12" s="38">
        <v>14</v>
      </c>
      <c r="D12">
        <v>92.109929351614525</v>
      </c>
      <c r="E12">
        <v>91.059948544871489</v>
      </c>
      <c r="F12">
        <v>86.268267389238673</v>
      </c>
      <c r="G12">
        <v>91.487187266406067</v>
      </c>
      <c r="H12">
        <v>88.807459813842982</v>
      </c>
      <c r="I12">
        <v>91.839059051670034</v>
      </c>
      <c r="O12" s="38">
        <v>14</v>
      </c>
      <c r="P12">
        <v>88.436106338844638</v>
      </c>
      <c r="Q12">
        <v>88.150278205394187</v>
      </c>
      <c r="R12">
        <v>93.027341006533973</v>
      </c>
      <c r="S12">
        <v>92.279828685982096</v>
      </c>
      <c r="T12">
        <v>89.806228197428766</v>
      </c>
      <c r="U12">
        <v>89.704597380616718</v>
      </c>
      <c r="V12">
        <v>90.082844231720372</v>
      </c>
      <c r="AA12" s="35"/>
      <c r="AB12" s="38">
        <v>14</v>
      </c>
      <c r="AC12">
        <v>90.233086394433158</v>
      </c>
      <c r="AD12">
        <v>82.347836131202072</v>
      </c>
      <c r="AE12">
        <v>90.837265910125012</v>
      </c>
      <c r="AF12">
        <v>91.28917324890817</v>
      </c>
      <c r="AG12">
        <v>94.905312552371385</v>
      </c>
      <c r="AH12">
        <v>89.519430920547094</v>
      </c>
    </row>
    <row r="13" spans="2:37" ht="17" thickBot="1">
      <c r="C13" s="38">
        <v>16</v>
      </c>
      <c r="D13">
        <v>90.345576374275936</v>
      </c>
      <c r="E13">
        <v>89.910406344676318</v>
      </c>
      <c r="F13">
        <v>87.60778268772259</v>
      </c>
      <c r="G13">
        <v>87.389797278013177</v>
      </c>
      <c r="H13">
        <v>87.07382874958023</v>
      </c>
      <c r="I13">
        <v>90.306847412597847</v>
      </c>
      <c r="O13" s="38">
        <v>16</v>
      </c>
      <c r="P13">
        <v>90.001452699190054</v>
      </c>
      <c r="Q13">
        <v>89.311272020355545</v>
      </c>
      <c r="R13">
        <v>90.289075879658014</v>
      </c>
      <c r="S13">
        <v>92.39361565248312</v>
      </c>
      <c r="T13">
        <v>88.863429907783484</v>
      </c>
      <c r="U13">
        <v>89.589934037748009</v>
      </c>
      <c r="V13">
        <v>90.308088050289712</v>
      </c>
      <c r="AA13" s="35"/>
      <c r="AB13" s="38">
        <v>16</v>
      </c>
      <c r="AC13">
        <v>89.071881013078851</v>
      </c>
      <c r="AD13">
        <v>85.995355838676332</v>
      </c>
      <c r="AE13">
        <v>90.117974580289754</v>
      </c>
      <c r="AF13">
        <v>90.442462311660393</v>
      </c>
      <c r="AG13">
        <v>94.905312552371385</v>
      </c>
      <c r="AH13">
        <v>88.657034387089382</v>
      </c>
    </row>
    <row r="14" spans="2:37" ht="17" thickBot="1">
      <c r="C14" s="38">
        <v>18</v>
      </c>
      <c r="D14">
        <v>87.81523400428091</v>
      </c>
      <c r="E14">
        <v>91.524180747348183</v>
      </c>
      <c r="F14">
        <v>83.319827628263909</v>
      </c>
      <c r="G14">
        <v>88.28786700368066</v>
      </c>
      <c r="H14">
        <v>85.321902771303542</v>
      </c>
      <c r="I14">
        <v>89.548880525026519</v>
      </c>
      <c r="O14" s="38">
        <v>18</v>
      </c>
      <c r="P14">
        <v>89.684272082449965</v>
      </c>
      <c r="Q14">
        <v>86.916327544160339</v>
      </c>
      <c r="R14">
        <v>89.373311517394868</v>
      </c>
      <c r="S14">
        <v>91.442379045116837</v>
      </c>
      <c r="T14">
        <v>83.440776039417571</v>
      </c>
      <c r="U14">
        <v>82.339903942527002</v>
      </c>
      <c r="V14">
        <v>92.409866673905441</v>
      </c>
      <c r="AB14" s="38">
        <v>18</v>
      </c>
      <c r="AC14">
        <v>85.538280403820281</v>
      </c>
      <c r="AD14">
        <v>81.703719845961686</v>
      </c>
      <c r="AE14">
        <v>88.256206991936835</v>
      </c>
      <c r="AF14">
        <v>90.250294331408455</v>
      </c>
      <c r="AG14">
        <v>94.955589073236155</v>
      </c>
      <c r="AH14">
        <v>88.733712655438254</v>
      </c>
    </row>
    <row r="15" spans="2:37" ht="17" thickBot="1">
      <c r="C15" s="38">
        <v>20</v>
      </c>
      <c r="D15">
        <v>87.516572259096904</v>
      </c>
      <c r="E15">
        <v>90.489436562503926</v>
      </c>
      <c r="F15">
        <v>77.651761828737364</v>
      </c>
      <c r="G15">
        <v>84.460091321125432</v>
      </c>
      <c r="H15">
        <v>85.853896315454449</v>
      </c>
      <c r="I15">
        <v>88.567125434709709</v>
      </c>
      <c r="O15" s="38">
        <v>20</v>
      </c>
      <c r="P15">
        <v>88.14539997148546</v>
      </c>
      <c r="Q15">
        <v>88.333896549722084</v>
      </c>
      <c r="R15">
        <v>86.472867339175323</v>
      </c>
      <c r="S15">
        <v>91.550246738269749</v>
      </c>
      <c r="T15">
        <v>83.235968154379464</v>
      </c>
      <c r="U15">
        <v>82.330146974712648</v>
      </c>
      <c r="V15">
        <v>91.088337888995596</v>
      </c>
      <c r="AB15" s="38">
        <v>20</v>
      </c>
      <c r="AC15">
        <v>87.753138530352629</v>
      </c>
      <c r="AD15">
        <v>79.115699940155764</v>
      </c>
      <c r="AE15">
        <v>87.855107515391921</v>
      </c>
      <c r="AF15">
        <v>83.951660955263009</v>
      </c>
      <c r="AG15">
        <v>89.827383945031016</v>
      </c>
      <c r="AH15">
        <v>86.651611435590468</v>
      </c>
    </row>
    <row r="16" spans="2:37" ht="17" thickBot="1">
      <c r="C16" s="38">
        <v>22</v>
      </c>
      <c r="D16">
        <v>84.793196306954798</v>
      </c>
      <c r="E16">
        <v>88.883898029625996</v>
      </c>
      <c r="F16">
        <v>83.446380672452079</v>
      </c>
      <c r="G16">
        <v>87.15346391790365</v>
      </c>
      <c r="H16">
        <v>85.510657831643357</v>
      </c>
      <c r="I16">
        <v>87.255039264486996</v>
      </c>
      <c r="J16" s="23"/>
      <c r="O16" s="38">
        <v>22</v>
      </c>
      <c r="P16">
        <v>89.585484791434681</v>
      </c>
      <c r="Q16">
        <v>83.716155056361245</v>
      </c>
      <c r="R16">
        <v>83.906594937350306</v>
      </c>
      <c r="S16">
        <v>91.019148953711664</v>
      </c>
      <c r="T16">
        <v>82.316338258308122</v>
      </c>
      <c r="U16">
        <v>84.621432418826458</v>
      </c>
      <c r="V16">
        <v>86.621622722193408</v>
      </c>
      <c r="AB16" s="38">
        <v>22</v>
      </c>
      <c r="AC16">
        <v>84.930834102965889</v>
      </c>
      <c r="AD16">
        <v>78.28728811162091</v>
      </c>
      <c r="AE16">
        <v>86.771734728195341</v>
      </c>
      <c r="AF16">
        <v>84.959557218595961</v>
      </c>
      <c r="AG16">
        <v>92.441763029998327</v>
      </c>
      <c r="AH16">
        <v>85.167041837561015</v>
      </c>
    </row>
    <row r="17" spans="1:37" ht="17" thickBot="1">
      <c r="A17" s="23" t="s">
        <v>379</v>
      </c>
      <c r="C17" s="48">
        <v>24</v>
      </c>
      <c r="D17" s="5">
        <v>83.882007044287064</v>
      </c>
      <c r="E17" s="5">
        <v>89.512288253446414</v>
      </c>
      <c r="F17" s="5">
        <v>77.518316063486438</v>
      </c>
      <c r="G17" s="5">
        <v>82.805007724762717</v>
      </c>
      <c r="H17" s="5">
        <v>84.293774549853225</v>
      </c>
      <c r="I17" s="5">
        <v>86.86418167565634</v>
      </c>
      <c r="J17" s="49">
        <f>AVERAGE(D17:I17)</f>
        <v>84.145929218582054</v>
      </c>
      <c r="K17" s="51">
        <f>STDEV(D17:I17)</f>
        <v>4.0497295083426783</v>
      </c>
      <c r="L17" s="51">
        <f>K17/SQRT(COUNT(D17:I17))</f>
        <v>1.6532951486219591</v>
      </c>
      <c r="O17" s="38">
        <v>24</v>
      </c>
      <c r="P17" s="5">
        <v>87.631458711363607</v>
      </c>
      <c r="Q17" s="5">
        <v>77.360990915550346</v>
      </c>
      <c r="R17" s="5">
        <v>84.543672335965638</v>
      </c>
      <c r="S17" s="5">
        <v>89.404781206602323</v>
      </c>
      <c r="T17" s="5">
        <v>83.156577871750059</v>
      </c>
      <c r="U17" s="5">
        <v>83.915288976405222</v>
      </c>
      <c r="V17" s="5">
        <v>88.42105018697292</v>
      </c>
      <c r="W17" s="49">
        <f>AVERAGE(P17:V17)</f>
        <v>84.919117172087155</v>
      </c>
      <c r="X17" s="51">
        <f>STDEV(P17:V17)</f>
        <v>4.1053209469210934</v>
      </c>
      <c r="Y17" s="51">
        <f>X17/SQRT(COUNT(P17:V17))</f>
        <v>1.5516654682367728</v>
      </c>
      <c r="AB17" s="38">
        <v>24</v>
      </c>
      <c r="AC17" s="5">
        <v>86.087624501711787</v>
      </c>
      <c r="AD17" s="5">
        <v>79.904745801076544</v>
      </c>
      <c r="AE17" s="5">
        <v>85.824390688888542</v>
      </c>
      <c r="AF17" s="5">
        <v>83.600415543631129</v>
      </c>
      <c r="AG17" s="5">
        <v>91.53678565443272</v>
      </c>
      <c r="AH17" s="5">
        <v>84.327540390512468</v>
      </c>
      <c r="AI17" s="52">
        <f>AVERAGE(AC17:AH17)</f>
        <v>85.213583763375539</v>
      </c>
      <c r="AJ17" s="51">
        <f>STDEV(AC17:AH17)</f>
        <v>3.8129007210083503</v>
      </c>
      <c r="AK17" s="51">
        <f>AJ17/SQRT(COUNT(AC17:AH17))</f>
        <v>1.55661020106009</v>
      </c>
    </row>
    <row r="18" spans="1:37" ht="17" thickBot="1">
      <c r="C18" s="38">
        <v>26</v>
      </c>
      <c r="D18">
        <v>82.831602764115729</v>
      </c>
      <c r="E18">
        <v>89.503521837211963</v>
      </c>
      <c r="F18">
        <v>77.679813860724977</v>
      </c>
      <c r="G18">
        <v>84.508850660683109</v>
      </c>
      <c r="H18">
        <v>81.551772100506753</v>
      </c>
      <c r="I18">
        <v>86.538814208911703</v>
      </c>
      <c r="J18" s="51">
        <f>100-(AVERAGE(D17:I17))</f>
        <v>15.854070781417946</v>
      </c>
      <c r="K18" s="50"/>
      <c r="L18" s="50"/>
      <c r="N18" t="s">
        <v>66</v>
      </c>
      <c r="O18" s="38">
        <v>26</v>
      </c>
      <c r="P18">
        <v>87.660555399011798</v>
      </c>
      <c r="Q18">
        <v>76.925850357963398</v>
      </c>
      <c r="R18">
        <v>82.452821893199413</v>
      </c>
      <c r="S18">
        <v>90.310347962267556</v>
      </c>
      <c r="T18">
        <v>84.206053134118875</v>
      </c>
      <c r="U18">
        <v>82.860753007554123</v>
      </c>
      <c r="V18">
        <v>86.827037085165045</v>
      </c>
      <c r="W18" s="51">
        <f>100-(AVERAGE(P17:V17))</f>
        <v>15.080882827912845</v>
      </c>
      <c r="X18" s="50"/>
      <c r="Y18" s="50"/>
      <c r="AA18" t="s">
        <v>66</v>
      </c>
      <c r="AB18" s="38">
        <v>26</v>
      </c>
      <c r="AC18">
        <v>86.548981124868874</v>
      </c>
      <c r="AD18">
        <v>78.872341503837717</v>
      </c>
      <c r="AE18">
        <v>85.529492682434892</v>
      </c>
      <c r="AF18">
        <v>85.671771508001711</v>
      </c>
      <c r="AG18">
        <v>88.503435562259099</v>
      </c>
      <c r="AH18">
        <v>85.99547996365304</v>
      </c>
      <c r="AI18" s="51">
        <f>100-(AVERAGE(AC17:AH17))</f>
        <v>14.786416236624461</v>
      </c>
      <c r="AJ18" s="50"/>
      <c r="AK18" s="50"/>
    </row>
    <row r="19" spans="1:37" ht="17" thickBot="1">
      <c r="C19" s="38">
        <v>28</v>
      </c>
      <c r="D19">
        <v>84.740060637846085</v>
      </c>
      <c r="E19">
        <v>90.756335397705641</v>
      </c>
      <c r="F19">
        <v>79.921682575872524</v>
      </c>
      <c r="G19">
        <v>84.423504792145181</v>
      </c>
      <c r="H19">
        <v>82.484770946005767</v>
      </c>
      <c r="I19">
        <v>85.212268852843223</v>
      </c>
      <c r="J19" s="50"/>
      <c r="K19" s="50"/>
      <c r="L19" s="50"/>
      <c r="O19" s="38">
        <v>28</v>
      </c>
      <c r="P19">
        <v>87.70795713577543</v>
      </c>
      <c r="Q19">
        <v>75.827602484874433</v>
      </c>
      <c r="R19">
        <v>81.951455812370895</v>
      </c>
      <c r="S19">
        <v>88.379185747832338</v>
      </c>
      <c r="T19">
        <v>85.493925393606787</v>
      </c>
      <c r="U19">
        <v>83.894517024754222</v>
      </c>
      <c r="V19">
        <v>87.475462466643805</v>
      </c>
      <c r="W19" s="50"/>
      <c r="X19" s="50"/>
      <c r="Y19" s="50"/>
      <c r="AA19" s="40"/>
      <c r="AB19" s="38">
        <v>28</v>
      </c>
      <c r="AC19">
        <v>85.338742105482851</v>
      </c>
      <c r="AD19">
        <v>77.723570400771536</v>
      </c>
      <c r="AE19">
        <v>84.351228797381964</v>
      </c>
      <c r="AF19">
        <v>85.810742892249749</v>
      </c>
      <c r="AG19">
        <v>89.324618736383457</v>
      </c>
      <c r="AH19">
        <v>84.55885883942976</v>
      </c>
      <c r="AI19" s="50"/>
      <c r="AJ19" s="50"/>
      <c r="AK19" s="50"/>
    </row>
    <row r="20" spans="1:37" ht="17" thickBot="1">
      <c r="C20" s="38">
        <v>30</v>
      </c>
      <c r="D20">
        <v>85.008632687242851</v>
      </c>
      <c r="E20">
        <v>89.055742942595231</v>
      </c>
      <c r="F20">
        <v>78.812838453864202</v>
      </c>
      <c r="G20">
        <v>84.484565492181261</v>
      </c>
      <c r="H20">
        <v>81.535022647265706</v>
      </c>
      <c r="I20">
        <v>83.619767315473013</v>
      </c>
      <c r="J20" s="50"/>
      <c r="K20" s="50"/>
      <c r="L20" s="50"/>
      <c r="O20" s="38">
        <v>30</v>
      </c>
      <c r="P20">
        <v>88.04631996614178</v>
      </c>
      <c r="Q20">
        <v>77.611707060661601</v>
      </c>
      <c r="R20">
        <v>85.483744806787783</v>
      </c>
      <c r="S20">
        <v>92.252402657657484</v>
      </c>
      <c r="T20">
        <v>86.345347491386093</v>
      </c>
      <c r="U20">
        <v>85.648458473854063</v>
      </c>
      <c r="V20">
        <v>88.603752697959109</v>
      </c>
      <c r="W20" s="50"/>
      <c r="X20" s="50"/>
      <c r="Y20" s="50"/>
      <c r="AB20" s="38">
        <v>30</v>
      </c>
      <c r="AC20">
        <v>87.018160530929777</v>
      </c>
      <c r="AD20">
        <v>79.112088315089238</v>
      </c>
      <c r="AE20">
        <v>84.493951340032169</v>
      </c>
      <c r="AF20">
        <v>82.960988937423508</v>
      </c>
      <c r="AG20">
        <v>82.235629294452835</v>
      </c>
      <c r="AH20">
        <v>82.966945887720868</v>
      </c>
      <c r="AI20" s="50"/>
      <c r="AJ20" s="50"/>
      <c r="AK20" s="50"/>
    </row>
    <row r="21" spans="1:37" ht="17" thickBot="1">
      <c r="C21" s="38">
        <v>32</v>
      </c>
      <c r="D21">
        <v>84.660146622194432</v>
      </c>
      <c r="E21">
        <v>88.177012186994332</v>
      </c>
      <c r="F21">
        <v>79.767167015554719</v>
      </c>
      <c r="G21">
        <v>83.696985009934849</v>
      </c>
      <c r="H21">
        <v>83.489487525207721</v>
      </c>
      <c r="I21">
        <v>82.163986807645813</v>
      </c>
      <c r="J21" s="50"/>
      <c r="K21" s="50"/>
      <c r="L21" s="50"/>
      <c r="O21" s="38">
        <v>32</v>
      </c>
      <c r="P21">
        <v>87.25554626618019</v>
      </c>
      <c r="Q21">
        <v>77.966532973330672</v>
      </c>
      <c r="R21">
        <v>84.442338979351177</v>
      </c>
      <c r="S21">
        <v>92.152177229586428</v>
      </c>
      <c r="T21">
        <v>84.709187562458851</v>
      </c>
      <c r="U21">
        <v>86.178538521892435</v>
      </c>
      <c r="V21">
        <v>89.861703628327604</v>
      </c>
      <c r="W21" s="50"/>
      <c r="X21" s="50"/>
      <c r="Y21" s="50"/>
      <c r="AB21" s="38">
        <v>32</v>
      </c>
      <c r="AC21">
        <v>85.63588098796555</v>
      </c>
      <c r="AD21">
        <v>78.972539580302097</v>
      </c>
      <c r="AE21">
        <v>83.486642410004578</v>
      </c>
      <c r="AF21">
        <v>83.958767918014559</v>
      </c>
      <c r="AG21">
        <v>85.319255907491211</v>
      </c>
      <c r="AH21">
        <v>82.664232569128686</v>
      </c>
      <c r="AI21" s="50"/>
      <c r="AJ21" s="50"/>
      <c r="AK21" s="50"/>
    </row>
    <row r="22" spans="1:37" ht="17" thickBot="1">
      <c r="C22" s="38">
        <v>34</v>
      </c>
      <c r="D22">
        <v>82.011058287403145</v>
      </c>
      <c r="E22">
        <v>88.665828835448679</v>
      </c>
      <c r="F22">
        <v>74.186077061516642</v>
      </c>
      <c r="G22">
        <v>81.534033847812566</v>
      </c>
      <c r="H22">
        <v>81.189507741505395</v>
      </c>
      <c r="I22">
        <v>81.013181152845078</v>
      </c>
      <c r="J22" s="50"/>
      <c r="K22" s="50"/>
      <c r="L22" s="50"/>
      <c r="O22" s="38">
        <v>34</v>
      </c>
      <c r="P22">
        <v>90.509290885932955</v>
      </c>
      <c r="Q22">
        <v>77.943755260223284</v>
      </c>
      <c r="R22">
        <v>86.92007082813943</v>
      </c>
      <c r="S22">
        <v>94.030660216893381</v>
      </c>
      <c r="T22">
        <v>85.339078634706141</v>
      </c>
      <c r="U22">
        <v>87.190468111271485</v>
      </c>
      <c r="V22">
        <v>93.57799533697731</v>
      </c>
      <c r="W22" s="50"/>
      <c r="X22" s="50"/>
      <c r="Y22" s="50"/>
      <c r="AB22" s="38">
        <v>34</v>
      </c>
      <c r="AC22">
        <v>83.234680843587341</v>
      </c>
      <c r="AD22">
        <v>77.876410777006257</v>
      </c>
      <c r="AE22">
        <v>82.553864927105025</v>
      </c>
      <c r="AF22">
        <v>85.911608661976629</v>
      </c>
      <c r="AG22">
        <v>88.972683090330165</v>
      </c>
      <c r="AH22">
        <v>82.231832703514243</v>
      </c>
      <c r="AI22" s="50"/>
      <c r="AJ22" s="50"/>
      <c r="AK22" s="50"/>
    </row>
    <row r="23" spans="1:37" ht="17" thickBot="1">
      <c r="C23" s="38">
        <v>36</v>
      </c>
      <c r="D23">
        <v>82.347204985568666</v>
      </c>
      <c r="E23">
        <v>85.865369861254436</v>
      </c>
      <c r="F23">
        <v>71.253157112415352</v>
      </c>
      <c r="G23">
        <v>81.503209030004896</v>
      </c>
      <c r="H23">
        <v>73.325806521677379</v>
      </c>
      <c r="I23">
        <v>82.053295203878093</v>
      </c>
      <c r="J23" s="50"/>
      <c r="K23" s="50"/>
      <c r="L23" s="50"/>
      <c r="O23" s="38">
        <v>36</v>
      </c>
      <c r="P23">
        <v>91.025756053326049</v>
      </c>
      <c r="Q23">
        <v>80.032468097818864</v>
      </c>
      <c r="R23">
        <v>85.449596455944345</v>
      </c>
      <c r="S23">
        <v>96.941106276839605</v>
      </c>
      <c r="T23">
        <v>89.001904652627644</v>
      </c>
      <c r="U23">
        <v>87.368026689310938</v>
      </c>
      <c r="V23">
        <v>94.429349372996398</v>
      </c>
      <c r="W23" s="50"/>
      <c r="X23" s="50"/>
      <c r="Y23" s="50"/>
      <c r="AB23" s="38">
        <v>36</v>
      </c>
      <c r="AC23">
        <v>86.255453263391033</v>
      </c>
      <c r="AD23">
        <v>78.923034008733907</v>
      </c>
      <c r="AE23">
        <v>81.858546249537056</v>
      </c>
      <c r="AF23">
        <v>84.633931069729726</v>
      </c>
      <c r="AG23">
        <v>83.29143623261271</v>
      </c>
      <c r="AH23">
        <v>81.788287733274274</v>
      </c>
      <c r="AI23" s="50"/>
      <c r="AJ23" s="50"/>
      <c r="AK23" s="50"/>
    </row>
    <row r="24" spans="1:37" ht="17" thickBot="1">
      <c r="C24" s="38">
        <v>38</v>
      </c>
      <c r="D24">
        <v>81.156317177813492</v>
      </c>
      <c r="E24">
        <v>87.870101385459662</v>
      </c>
      <c r="F24">
        <v>66.459985740123827</v>
      </c>
      <c r="G24">
        <v>78.973506307987904</v>
      </c>
      <c r="H24">
        <v>75.494067101400603</v>
      </c>
      <c r="I24">
        <v>81.407295048046436</v>
      </c>
      <c r="J24" s="50"/>
      <c r="K24" s="50"/>
      <c r="L24" s="50"/>
      <c r="O24" s="38">
        <v>38</v>
      </c>
      <c r="P24">
        <v>90.091392881542973</v>
      </c>
      <c r="Q24">
        <v>86.608601500586303</v>
      </c>
      <c r="R24">
        <v>86.647822124887398</v>
      </c>
      <c r="S24">
        <v>98.331335537211686</v>
      </c>
      <c r="T24">
        <v>89.001904652627644</v>
      </c>
      <c r="U24">
        <v>89.288027668223805</v>
      </c>
      <c r="V24">
        <v>95.546382531858313</v>
      </c>
      <c r="W24" s="50"/>
      <c r="X24" s="50"/>
      <c r="Y24" s="50"/>
      <c r="AB24" s="38">
        <v>38</v>
      </c>
      <c r="AC24">
        <v>84.632111355455109</v>
      </c>
      <c r="AD24">
        <v>78.148459398835527</v>
      </c>
      <c r="AE24">
        <v>81.812554882584124</v>
      </c>
      <c r="AF24">
        <v>91.607778139436604</v>
      </c>
      <c r="AG24">
        <v>85.235461706049961</v>
      </c>
      <c r="AH24">
        <v>81.666672192183597</v>
      </c>
      <c r="AI24" s="50"/>
      <c r="AJ24" s="50"/>
      <c r="AK24" s="50"/>
    </row>
    <row r="25" spans="1:37" ht="17" thickBot="1">
      <c r="C25" s="38">
        <v>40</v>
      </c>
      <c r="D25">
        <v>75.995992927803727</v>
      </c>
      <c r="E25">
        <v>87.944372063424012</v>
      </c>
      <c r="F25">
        <v>72.117790784431946</v>
      </c>
      <c r="G25">
        <v>77.184855743373191</v>
      </c>
      <c r="H25">
        <v>78.466531167349174</v>
      </c>
      <c r="I25">
        <v>78.702026438014784</v>
      </c>
      <c r="J25" s="50"/>
      <c r="K25" s="50"/>
      <c r="L25" s="50"/>
      <c r="O25" s="38">
        <v>40</v>
      </c>
      <c r="P25">
        <v>89.784169775729026</v>
      </c>
      <c r="Q25">
        <v>89.365000272920597</v>
      </c>
      <c r="R25">
        <v>86.227533643982113</v>
      </c>
      <c r="S25">
        <v>99.585185388544673</v>
      </c>
      <c r="T25">
        <v>90.104780889961503</v>
      </c>
      <c r="U25">
        <v>91.24254911721107</v>
      </c>
      <c r="V25">
        <v>94.8706957992909</v>
      </c>
      <c r="W25" s="50"/>
      <c r="X25" s="50"/>
      <c r="Y25" s="50"/>
      <c r="AB25" s="38">
        <v>40</v>
      </c>
      <c r="AC25">
        <v>85.234348441755799</v>
      </c>
      <c r="AD25">
        <v>77.913654179760996</v>
      </c>
      <c r="AE25">
        <v>81.166922956997695</v>
      </c>
      <c r="AF25">
        <v>85.249637389432337</v>
      </c>
      <c r="AG25">
        <v>82.637841461370883</v>
      </c>
      <c r="AH25">
        <v>81.318618493328728</v>
      </c>
      <c r="AI25" s="50"/>
      <c r="AJ25" s="50"/>
      <c r="AK25" s="50"/>
    </row>
    <row r="26" spans="1:37" ht="17" thickBot="1">
      <c r="C26" s="38">
        <v>42</v>
      </c>
      <c r="D26">
        <v>80.501355592770949</v>
      </c>
      <c r="E26">
        <v>84.570419565381513</v>
      </c>
      <c r="F26">
        <v>67.71141743437704</v>
      </c>
      <c r="G26">
        <v>80.344310549362135</v>
      </c>
      <c r="H26">
        <v>72.733811507250294</v>
      </c>
      <c r="I26">
        <v>80.860812571541317</v>
      </c>
      <c r="J26" s="50"/>
      <c r="K26" s="50"/>
      <c r="L26" s="50"/>
      <c r="O26" s="38">
        <v>42</v>
      </c>
      <c r="P26">
        <v>92.050547642213886</v>
      </c>
      <c r="Q26">
        <v>92.26825321714</v>
      </c>
      <c r="R26">
        <v>88.83868663453363</v>
      </c>
      <c r="S26">
        <v>98.230897423089147</v>
      </c>
      <c r="T26">
        <v>93.055647470009035</v>
      </c>
      <c r="U26">
        <v>94.292572092895725</v>
      </c>
      <c r="V26">
        <v>95.293967127931012</v>
      </c>
      <c r="W26" s="50"/>
      <c r="X26" s="50"/>
      <c r="Y26" s="50"/>
      <c r="AB26" s="38">
        <v>42</v>
      </c>
      <c r="AC26">
        <v>84.445610859542299</v>
      </c>
      <c r="AD26">
        <v>81.42645702068404</v>
      </c>
      <c r="AE26">
        <v>79.892029777491828</v>
      </c>
      <c r="AF26">
        <v>87.006763971927654</v>
      </c>
      <c r="AG26">
        <v>81.498240321769742</v>
      </c>
      <c r="AH26">
        <v>79.755010677429098</v>
      </c>
      <c r="AI26" s="50"/>
      <c r="AJ26" s="50"/>
      <c r="AK26" s="50"/>
    </row>
    <row r="27" spans="1:37" ht="17" thickBot="1">
      <c r="C27" s="38">
        <v>44</v>
      </c>
      <c r="D27">
        <v>78.832430006494903</v>
      </c>
      <c r="E27">
        <v>86.444147333555691</v>
      </c>
      <c r="F27">
        <v>66.334685917947084</v>
      </c>
      <c r="G27">
        <v>77.727964992904717</v>
      </c>
      <c r="H27">
        <v>80.294518877176813</v>
      </c>
      <c r="I27">
        <v>80.678471943086691</v>
      </c>
      <c r="J27" s="50"/>
      <c r="K27" s="50"/>
      <c r="L27" s="50"/>
      <c r="O27" s="38">
        <v>44</v>
      </c>
      <c r="P27">
        <v>93.650750148738794</v>
      </c>
      <c r="Q27">
        <v>93.943674945721483</v>
      </c>
      <c r="R27">
        <v>88.022918055501577</v>
      </c>
      <c r="S27">
        <v>99.86916332759229</v>
      </c>
      <c r="T27">
        <v>94.70181747805043</v>
      </c>
      <c r="U27">
        <v>94.814935768683085</v>
      </c>
      <c r="V27">
        <v>96.432081329722848</v>
      </c>
      <c r="W27" s="50"/>
      <c r="X27" s="50"/>
      <c r="Y27" s="50"/>
      <c r="AB27" s="38">
        <v>44</v>
      </c>
      <c r="AC27">
        <v>82.066991618172437</v>
      </c>
      <c r="AD27">
        <v>78.783719369335344</v>
      </c>
      <c r="AE27">
        <v>79.593098513834065</v>
      </c>
      <c r="AF27">
        <v>88.894052044609666</v>
      </c>
      <c r="AG27">
        <v>78.749790514496397</v>
      </c>
      <c r="AH27">
        <v>80.291837909122108</v>
      </c>
      <c r="AI27" s="50"/>
      <c r="AJ27" s="50"/>
      <c r="AK27" s="50"/>
    </row>
    <row r="28" spans="1:37" ht="17" thickBot="1">
      <c r="C28" s="38">
        <v>46</v>
      </c>
      <c r="D28">
        <v>77.309797881588793</v>
      </c>
      <c r="E28">
        <v>86.972246023500475</v>
      </c>
      <c r="F28">
        <v>71.769809076102348</v>
      </c>
      <c r="G28">
        <v>76.363361222224285</v>
      </c>
      <c r="H28">
        <v>78.793751159095578</v>
      </c>
      <c r="I28">
        <v>77.847925859940844</v>
      </c>
      <c r="J28" s="50"/>
      <c r="K28" s="50"/>
      <c r="L28" s="50"/>
      <c r="O28" s="38">
        <v>46</v>
      </c>
      <c r="P28">
        <v>92.828561154056487</v>
      </c>
      <c r="Q28">
        <v>96.258251109450626</v>
      </c>
      <c r="R28">
        <v>90.163570386342982</v>
      </c>
      <c r="S28">
        <v>99.195939563940556</v>
      </c>
      <c r="T28">
        <v>92.89538503215843</v>
      </c>
      <c r="U28">
        <v>95.321689743655696</v>
      </c>
      <c r="V28">
        <v>96.678736108354769</v>
      </c>
      <c r="W28" s="50"/>
      <c r="X28" s="50"/>
      <c r="Y28" s="50"/>
      <c r="AB28" s="38">
        <v>46</v>
      </c>
      <c r="AC28">
        <v>84.427061729387049</v>
      </c>
      <c r="AD28">
        <v>77.288616977521258</v>
      </c>
      <c r="AE28">
        <v>79.505177681332825</v>
      </c>
      <c r="AF28">
        <v>90.14869888475836</v>
      </c>
      <c r="AG28">
        <v>80.593262946204135</v>
      </c>
      <c r="AH28">
        <v>80.299800071389171</v>
      </c>
      <c r="AI28" s="50"/>
      <c r="AJ28" s="50"/>
      <c r="AK28" s="50"/>
    </row>
    <row r="29" spans="1:37" ht="17" thickBot="1">
      <c r="C29" s="38">
        <v>48</v>
      </c>
      <c r="D29">
        <v>77.377201461544615</v>
      </c>
      <c r="E29">
        <v>86.644846302625652</v>
      </c>
      <c r="F29">
        <v>65.690742404243764</v>
      </c>
      <c r="G29">
        <v>74.881488961114215</v>
      </c>
      <c r="H29">
        <v>75.15753257580694</v>
      </c>
      <c r="I29">
        <v>80.028348768548994</v>
      </c>
      <c r="J29" s="50"/>
      <c r="K29" s="50"/>
      <c r="L29" s="50"/>
      <c r="O29" s="38">
        <v>48</v>
      </c>
      <c r="P29">
        <v>93.654727069903757</v>
      </c>
      <c r="Q29">
        <v>96.749306828884187</v>
      </c>
      <c r="R29">
        <v>92.371723926671464</v>
      </c>
      <c r="S29">
        <v>100.5184170278404</v>
      </c>
      <c r="T29">
        <v>90.659215485937565</v>
      </c>
      <c r="U29">
        <v>97.328666074403941</v>
      </c>
      <c r="V29">
        <v>97.248583313975587</v>
      </c>
      <c r="W29" s="50"/>
      <c r="X29" s="50"/>
      <c r="Y29" s="50"/>
      <c r="AA29" s="39"/>
      <c r="AB29" s="38">
        <v>48</v>
      </c>
      <c r="AC29">
        <v>83.319679920028264</v>
      </c>
      <c r="AD29">
        <v>79.030076573757512</v>
      </c>
      <c r="AE29">
        <v>79.433551747378971</v>
      </c>
      <c r="AF29">
        <v>87.685873605947947</v>
      </c>
      <c r="AG29">
        <v>79.688285570638513</v>
      </c>
      <c r="AH29">
        <v>78.312362989292552</v>
      </c>
      <c r="AI29" s="50"/>
      <c r="AJ29" s="50"/>
      <c r="AK29" s="50"/>
    </row>
    <row r="30" spans="1:37" ht="17" thickBot="1">
      <c r="C30" s="38">
        <v>50</v>
      </c>
      <c r="D30" s="5">
        <v>76.115503789043302</v>
      </c>
      <c r="E30" s="5">
        <v>86.644846302625652</v>
      </c>
      <c r="F30" s="5">
        <v>67.891601666964306</v>
      </c>
      <c r="G30" s="5">
        <v>74.881488961114215</v>
      </c>
      <c r="H30" s="5">
        <v>75.422391136907777</v>
      </c>
      <c r="I30" s="5">
        <v>81.197184468572672</v>
      </c>
      <c r="J30" s="52">
        <f>AVERAGE(D30:I30)</f>
        <v>77.02550272087133</v>
      </c>
      <c r="K30" s="51">
        <f>STDEV(D30:I30)</f>
        <v>6.3459862561953377</v>
      </c>
      <c r="L30" s="51">
        <f>K30/SQRT(COUNT(D30:I30))</f>
        <v>2.5907380403989171</v>
      </c>
      <c r="O30" s="38">
        <v>50</v>
      </c>
      <c r="P30" s="5">
        <v>93.669691266640982</v>
      </c>
      <c r="Q30" s="5">
        <v>93.488963006934341</v>
      </c>
      <c r="R30" s="5">
        <v>92.371723926671464</v>
      </c>
      <c r="S30" s="5">
        <v>98.667825422641087</v>
      </c>
      <c r="T30" s="5">
        <v>90.949983883891647</v>
      </c>
      <c r="U30" s="5">
        <v>96.523138684560422</v>
      </c>
      <c r="V30" s="5">
        <v>96.64027713059302</v>
      </c>
      <c r="W30" s="49">
        <f>AVERAGE(P30:V30)</f>
        <v>94.615943331704713</v>
      </c>
      <c r="X30" s="51">
        <f>STDEV(P30:V30)</f>
        <v>2.7323471886554938</v>
      </c>
      <c r="Y30" s="51">
        <f>X30/SQRT(COUNT(P30:V30))</f>
        <v>1.0327301652384173</v>
      </c>
      <c r="AB30" s="38">
        <v>50</v>
      </c>
      <c r="AC30" s="5">
        <v>81.900975828412669</v>
      </c>
      <c r="AD30" s="5">
        <v>78.691287074288027</v>
      </c>
      <c r="AE30" s="5">
        <v>79.516457867573521</v>
      </c>
      <c r="AF30" s="5">
        <v>87.592936802973981</v>
      </c>
      <c r="AG30" s="5">
        <v>79.654767890062018</v>
      </c>
      <c r="AH30" s="5">
        <v>78.450337805786873</v>
      </c>
      <c r="AI30" s="52">
        <f>AVERAGE(AC30:AH30)</f>
        <v>80.96779387818286</v>
      </c>
      <c r="AJ30" s="51">
        <f>STDEV(AC30:AH30)</f>
        <v>3.467386020965638</v>
      </c>
      <c r="AK30" s="51">
        <f>AJ30/SQRT(COUNT(AC30:AH30))</f>
        <v>1.4155544154375181</v>
      </c>
    </row>
    <row r="31" spans="1:37">
      <c r="J31" s="51">
        <f>100-(AVERAGE(D30:I30))</f>
        <v>22.97449727912867</v>
      </c>
      <c r="W31" s="51">
        <f>100-(AVERAGE(P30:V30))</f>
        <v>5.3840566682952868</v>
      </c>
      <c r="AI31" s="51">
        <f>100-(AVERAGE(AC30:AH30))</f>
        <v>19.03220612181714</v>
      </c>
    </row>
    <row r="36" spans="2:12">
      <c r="B36" t="s">
        <v>283</v>
      </c>
      <c r="C36" s="46" t="s">
        <v>269</v>
      </c>
      <c r="D36" s="2"/>
      <c r="K36" s="46" t="s">
        <v>365</v>
      </c>
      <c r="L36" s="47" t="s">
        <v>366</v>
      </c>
    </row>
    <row r="37" spans="2:12">
      <c r="C37" s="45" t="s">
        <v>270</v>
      </c>
      <c r="D37" s="2">
        <v>29.39</v>
      </c>
      <c r="K37" s="45" t="s">
        <v>298</v>
      </c>
      <c r="L37" s="2">
        <v>2.0894699999999999E-4</v>
      </c>
    </row>
    <row r="38" spans="2:12">
      <c r="C38" s="45" t="s">
        <v>271</v>
      </c>
      <c r="D38" s="2">
        <v>4.3908999999999998E-6</v>
      </c>
      <c r="K38" s="45" t="s">
        <v>299</v>
      </c>
      <c r="L38" s="2" t="s">
        <v>264</v>
      </c>
    </row>
    <row r="39" spans="2:12">
      <c r="C39" s="45" t="s">
        <v>272</v>
      </c>
      <c r="D39" s="2" t="s">
        <v>257</v>
      </c>
    </row>
    <row r="40" spans="2:12">
      <c r="C40" s="45" t="s">
        <v>273</v>
      </c>
      <c r="D40" s="2" t="s">
        <v>256</v>
      </c>
    </row>
    <row r="41" spans="2:12">
      <c r="C41" s="45" t="s">
        <v>274</v>
      </c>
      <c r="D41" s="2">
        <v>0.78600000000000003</v>
      </c>
    </row>
    <row r="43" spans="2:12">
      <c r="B43" t="s">
        <v>283</v>
      </c>
      <c r="C43" s="46" t="s">
        <v>248</v>
      </c>
      <c r="D43" s="2" t="s">
        <v>249</v>
      </c>
      <c r="E43" s="2" t="s">
        <v>250</v>
      </c>
      <c r="F43" s="2" t="s">
        <v>251</v>
      </c>
      <c r="G43" s="2" t="s">
        <v>252</v>
      </c>
      <c r="H43" s="47" t="s">
        <v>253</v>
      </c>
    </row>
    <row r="44" spans="2:12">
      <c r="C44" s="45" t="s">
        <v>254</v>
      </c>
      <c r="D44" s="2">
        <v>-17.59</v>
      </c>
      <c r="E44" s="2" t="s">
        <v>255</v>
      </c>
      <c r="F44" s="2" t="s">
        <v>256</v>
      </c>
      <c r="G44" s="2" t="s">
        <v>257</v>
      </c>
      <c r="H44" s="47">
        <v>6.0606E-6</v>
      </c>
    </row>
    <row r="45" spans="2:12">
      <c r="C45" s="45" t="s">
        <v>258</v>
      </c>
      <c r="D45" s="2">
        <v>-3.9420000000000002</v>
      </c>
      <c r="E45" s="2" t="s">
        <v>259</v>
      </c>
      <c r="F45" s="2" t="s">
        <v>260</v>
      </c>
      <c r="G45" s="2" t="s">
        <v>261</v>
      </c>
      <c r="H45" s="47">
        <v>0.35983832830000001</v>
      </c>
    </row>
    <row r="46" spans="2:12">
      <c r="C46" s="45" t="s">
        <v>262</v>
      </c>
      <c r="D46" s="2">
        <v>13.65</v>
      </c>
      <c r="E46" s="2" t="s">
        <v>263</v>
      </c>
      <c r="F46" s="2" t="s">
        <v>256</v>
      </c>
      <c r="G46" s="2" t="s">
        <v>264</v>
      </c>
      <c r="H46" s="47">
        <v>1.179747E-4</v>
      </c>
    </row>
    <row r="47" spans="2:12">
      <c r="C47" s="45"/>
      <c r="D47" s="2"/>
      <c r="E47" s="2"/>
      <c r="F47" s="2"/>
      <c r="G47" s="2"/>
      <c r="H47" s="2"/>
    </row>
    <row r="48" spans="2:12">
      <c r="C48" s="45" t="s">
        <v>265</v>
      </c>
      <c r="D48" s="2" t="s">
        <v>266</v>
      </c>
      <c r="E48" s="2" t="s">
        <v>267</v>
      </c>
      <c r="F48" s="2" t="s">
        <v>249</v>
      </c>
      <c r="G48" s="2" t="s">
        <v>268</v>
      </c>
      <c r="H48" s="2"/>
    </row>
    <row r="49" spans="3:8">
      <c r="C49" s="45" t="s">
        <v>254</v>
      </c>
      <c r="D49" s="2">
        <v>77.03</v>
      </c>
      <c r="E49" s="2">
        <v>94.62</v>
      </c>
      <c r="F49" s="2">
        <v>-17.59</v>
      </c>
      <c r="G49" s="2">
        <v>2.4340000000000002</v>
      </c>
      <c r="H49" s="2"/>
    </row>
    <row r="50" spans="3:8">
      <c r="C50" s="45" t="s">
        <v>258</v>
      </c>
      <c r="D50" s="2">
        <v>77.03</v>
      </c>
      <c r="E50" s="2">
        <v>80.97</v>
      </c>
      <c r="F50" s="2">
        <v>-3.9420000000000002</v>
      </c>
      <c r="G50" s="2">
        <v>2.5259999999999998</v>
      </c>
      <c r="H50" s="2"/>
    </row>
    <row r="51" spans="3:8">
      <c r="C51" s="45" t="s">
        <v>262</v>
      </c>
      <c r="D51" s="2">
        <v>94.62</v>
      </c>
      <c r="E51" s="2">
        <v>80.97</v>
      </c>
      <c r="F51" s="2">
        <v>13.65</v>
      </c>
      <c r="G51" s="2">
        <v>2.4340000000000002</v>
      </c>
      <c r="H5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E0BB-FB3E-4348-917D-C2AAA1895EE1}">
  <dimension ref="A1:AJ51"/>
  <sheetViews>
    <sheetView topLeftCell="L20" workbookViewId="0">
      <selection activeCell="P32" sqref="P32"/>
    </sheetView>
  </sheetViews>
  <sheetFormatPr baseColWidth="10" defaultRowHeight="16"/>
  <cols>
    <col min="2" max="2" width="12.33203125" customWidth="1"/>
    <col min="27" max="27" width="18" customWidth="1"/>
  </cols>
  <sheetData>
    <row r="1" spans="2:36">
      <c r="B1" s="23" t="s">
        <v>69</v>
      </c>
    </row>
    <row r="2" spans="2:36">
      <c r="B2" s="23" t="s">
        <v>380</v>
      </c>
    </row>
    <row r="3" spans="2:36" ht="17" thickBot="1">
      <c r="D3" s="23" t="s">
        <v>65</v>
      </c>
      <c r="P3" s="23" t="s">
        <v>70</v>
      </c>
      <c r="AC3" s="23" t="s">
        <v>382</v>
      </c>
    </row>
    <row r="4" spans="2:36" ht="17" thickBot="1">
      <c r="B4" t="s">
        <v>71</v>
      </c>
      <c r="C4" s="35" t="s">
        <v>64</v>
      </c>
      <c r="J4" t="s">
        <v>275</v>
      </c>
      <c r="K4" t="s">
        <v>276</v>
      </c>
      <c r="L4" t="s">
        <v>277</v>
      </c>
      <c r="N4" t="s">
        <v>71</v>
      </c>
      <c r="O4" s="35" t="s">
        <v>64</v>
      </c>
      <c r="W4" t="s">
        <v>275</v>
      </c>
      <c r="X4" t="s">
        <v>276</v>
      </c>
      <c r="Y4" t="s">
        <v>277</v>
      </c>
      <c r="AA4" t="s">
        <v>71</v>
      </c>
      <c r="AB4" s="35" t="s">
        <v>64</v>
      </c>
      <c r="AH4" t="s">
        <v>275</v>
      </c>
      <c r="AI4" t="s">
        <v>276</v>
      </c>
      <c r="AJ4" t="s">
        <v>277</v>
      </c>
    </row>
    <row r="5" spans="2:36" ht="17" thickBot="1">
      <c r="C5" s="35">
        <v>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O5" s="35">
        <v>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AB5" s="35">
        <v>0</v>
      </c>
      <c r="AC5">
        <v>100</v>
      </c>
      <c r="AD5">
        <v>100</v>
      </c>
      <c r="AE5">
        <v>100</v>
      </c>
      <c r="AF5">
        <v>100</v>
      </c>
      <c r="AG5">
        <v>100</v>
      </c>
    </row>
    <row r="6" spans="2:36" ht="17" thickBot="1">
      <c r="B6" t="s">
        <v>65</v>
      </c>
      <c r="C6" s="38">
        <v>2</v>
      </c>
      <c r="D6">
        <v>98.529401328397952</v>
      </c>
      <c r="E6">
        <v>97.566636259676798</v>
      </c>
      <c r="F6">
        <v>100.68866787423559</v>
      </c>
      <c r="G6">
        <v>98.996476505554213</v>
      </c>
      <c r="H6">
        <v>100.03658982802781</v>
      </c>
      <c r="I6">
        <v>98.249366404855294</v>
      </c>
      <c r="N6" t="s">
        <v>65</v>
      </c>
      <c r="O6" s="38">
        <v>2</v>
      </c>
      <c r="P6">
        <v>100.76745624445762</v>
      </c>
      <c r="Q6">
        <v>99.492071530983367</v>
      </c>
      <c r="R6">
        <v>98.380662672806579</v>
      </c>
      <c r="S6">
        <v>99.019336820218044</v>
      </c>
      <c r="T6">
        <v>100.99566364801086</v>
      </c>
      <c r="U6">
        <v>100.20954779664488</v>
      </c>
      <c r="V6">
        <v>99.76940834057406</v>
      </c>
      <c r="AA6" t="s">
        <v>65</v>
      </c>
      <c r="AB6" s="38">
        <v>2</v>
      </c>
      <c r="AC6">
        <v>101.20144519808933</v>
      </c>
      <c r="AD6">
        <v>99.405732941833918</v>
      </c>
      <c r="AE6">
        <v>99.379925981305291</v>
      </c>
      <c r="AF6">
        <v>98.957249976762071</v>
      </c>
      <c r="AG6">
        <v>100.04567704955076</v>
      </c>
    </row>
    <row r="7" spans="2:36" ht="17" thickBot="1">
      <c r="C7" s="38">
        <v>4</v>
      </c>
      <c r="D7">
        <v>98.100912458218119</v>
      </c>
      <c r="E7">
        <v>97.913541576541306</v>
      </c>
      <c r="F7">
        <v>99.441376288412926</v>
      </c>
      <c r="G7">
        <v>98.158212056359261</v>
      </c>
      <c r="H7">
        <v>102.51369194706336</v>
      </c>
      <c r="I7">
        <v>99.681726173539559</v>
      </c>
      <c r="O7" s="38">
        <v>4</v>
      </c>
      <c r="P7">
        <v>96.104111210882024</v>
      </c>
      <c r="Q7">
        <v>97.122660318091448</v>
      </c>
      <c r="R7">
        <v>95.837911517942771</v>
      </c>
      <c r="S7">
        <v>98.209173547309618</v>
      </c>
      <c r="T7">
        <v>98.988005997001494</v>
      </c>
      <c r="U7">
        <v>101.32926512141393</v>
      </c>
      <c r="V7">
        <v>99.612737757085128</v>
      </c>
      <c r="AB7" s="38">
        <v>4</v>
      </c>
      <c r="AC7">
        <v>100.87105209627831</v>
      </c>
      <c r="AD7">
        <v>100.10258622945366</v>
      </c>
      <c r="AE7">
        <v>96.141069918284686</v>
      </c>
      <c r="AF7">
        <v>96.470471786819772</v>
      </c>
      <c r="AG7">
        <v>99.51257377525252</v>
      </c>
    </row>
    <row r="8" spans="2:36" ht="17" thickBot="1">
      <c r="C8" s="38">
        <v>6</v>
      </c>
      <c r="D8">
        <v>96.974143568263528</v>
      </c>
      <c r="E8">
        <v>95.382431657717632</v>
      </c>
      <c r="F8">
        <v>96.809968127878776</v>
      </c>
      <c r="G8">
        <v>95.589623190466511</v>
      </c>
      <c r="H8">
        <v>94.117955413874398</v>
      </c>
      <c r="I8">
        <v>95.599943711507521</v>
      </c>
      <c r="O8" s="38">
        <v>6</v>
      </c>
      <c r="P8">
        <v>95.444345586231165</v>
      </c>
      <c r="Q8">
        <v>93.697859075220947</v>
      </c>
      <c r="R8">
        <v>93.58554379938397</v>
      </c>
      <c r="S8">
        <v>99.177290260612722</v>
      </c>
      <c r="T8">
        <v>95.894689206682784</v>
      </c>
      <c r="U8">
        <v>98.836391029360385</v>
      </c>
      <c r="V8">
        <v>94.949661705473531</v>
      </c>
      <c r="AB8" s="38">
        <v>6</v>
      </c>
      <c r="AC8">
        <v>99.081295026651773</v>
      </c>
      <c r="AD8">
        <v>97.195969881414584</v>
      </c>
      <c r="AE8">
        <v>94.978900338829732</v>
      </c>
      <c r="AF8">
        <v>94.444018435758736</v>
      </c>
      <c r="AG8">
        <v>98.803406818242166</v>
      </c>
    </row>
    <row r="9" spans="2:36" ht="17" thickBot="1">
      <c r="C9" s="38">
        <v>8</v>
      </c>
      <c r="D9">
        <v>95.554787967880344</v>
      </c>
      <c r="E9">
        <v>93.26212723514189</v>
      </c>
      <c r="F9">
        <v>98.031949104863799</v>
      </c>
      <c r="G9">
        <v>96.21648843393892</v>
      </c>
      <c r="H9">
        <v>94.726783419962672</v>
      </c>
      <c r="I9">
        <v>94.816935596935153</v>
      </c>
      <c r="O9" s="38">
        <v>8</v>
      </c>
      <c r="P9">
        <v>93.883610469791279</v>
      </c>
      <c r="Q9">
        <v>91.326908809151064</v>
      </c>
      <c r="R9">
        <v>94.958089447713675</v>
      </c>
      <c r="S9">
        <v>95.055729638467994</v>
      </c>
      <c r="T9">
        <v>92.876602743404419</v>
      </c>
      <c r="U9">
        <v>96.878078816959572</v>
      </c>
      <c r="V9">
        <v>93.337254625185366</v>
      </c>
      <c r="AB9" s="38">
        <v>8</v>
      </c>
      <c r="AC9">
        <v>95.529955457741963</v>
      </c>
      <c r="AD9">
        <v>93.09995476596265</v>
      </c>
      <c r="AE9">
        <v>91.904692758262968</v>
      </c>
      <c r="AF9">
        <v>90.73910304137803</v>
      </c>
      <c r="AG9">
        <v>92.717007731891755</v>
      </c>
    </row>
    <row r="10" spans="2:36" ht="17" thickBot="1">
      <c r="C10" s="38">
        <v>10</v>
      </c>
      <c r="D10">
        <v>93.528817976850391</v>
      </c>
      <c r="E10">
        <v>92.15666670862997</v>
      </c>
      <c r="F10">
        <v>93.907897581326267</v>
      </c>
      <c r="G10">
        <v>92.699216386760838</v>
      </c>
      <c r="H10">
        <v>91.829002701632504</v>
      </c>
      <c r="I10">
        <v>93.450976455466517</v>
      </c>
      <c r="O10" s="38">
        <v>10</v>
      </c>
      <c r="P10">
        <v>90.838380211352913</v>
      </c>
      <c r="Q10">
        <v>89.373001401600547</v>
      </c>
      <c r="R10">
        <v>90.918078488654842</v>
      </c>
      <c r="S10">
        <v>95.602071504044119</v>
      </c>
      <c r="T10">
        <v>92.878126275065071</v>
      </c>
      <c r="U10">
        <v>93.669195750577586</v>
      </c>
      <c r="V10">
        <v>95.150917448555845</v>
      </c>
      <c r="AB10" s="38">
        <v>10</v>
      </c>
      <c r="AC10">
        <v>93.381418556483169</v>
      </c>
      <c r="AD10">
        <v>92.341538644996433</v>
      </c>
      <c r="AE10">
        <v>91.138943576428986</v>
      </c>
      <c r="AF10">
        <v>91.047042127410023</v>
      </c>
      <c r="AG10">
        <v>92.325448766463438</v>
      </c>
    </row>
    <row r="11" spans="2:36" ht="17" thickBot="1">
      <c r="C11" s="38">
        <v>12</v>
      </c>
      <c r="D11">
        <v>89.71970366069452</v>
      </c>
      <c r="E11">
        <v>91.745346440866456</v>
      </c>
      <c r="F11">
        <v>92.950816407003543</v>
      </c>
      <c r="G11">
        <v>93.614663182260244</v>
      </c>
      <c r="H11">
        <v>89.550241676649506</v>
      </c>
      <c r="I11">
        <v>90.424738526169719</v>
      </c>
      <c r="O11" s="38">
        <v>12</v>
      </c>
      <c r="P11">
        <v>90.787197450853171</v>
      </c>
      <c r="Q11">
        <v>89.032895421762333</v>
      </c>
      <c r="R11">
        <v>91.132021752004604</v>
      </c>
      <c r="S11">
        <v>94.545702802089906</v>
      </c>
      <c r="T11">
        <v>92.677252196385126</v>
      </c>
      <c r="U11">
        <v>92.039924400592781</v>
      </c>
      <c r="V11">
        <v>90.78486981982708</v>
      </c>
      <c r="AA11" t="s">
        <v>381</v>
      </c>
      <c r="AB11" s="38">
        <v>12</v>
      </c>
      <c r="AC11">
        <v>90.967780777063851</v>
      </c>
      <c r="AD11">
        <v>90.704612190730757</v>
      </c>
      <c r="AE11">
        <v>88.771147855164855</v>
      </c>
      <c r="AF11">
        <v>87.598880888987182</v>
      </c>
      <c r="AG11">
        <v>88.797029898361899</v>
      </c>
    </row>
    <row r="12" spans="2:36" ht="17" thickBot="1">
      <c r="C12" s="38">
        <v>14</v>
      </c>
      <c r="D12">
        <v>92.109929351614525</v>
      </c>
      <c r="E12">
        <v>91.059948544871489</v>
      </c>
      <c r="F12">
        <v>86.268267389238673</v>
      </c>
      <c r="G12">
        <v>91.487187266406067</v>
      </c>
      <c r="H12">
        <v>88.807459813842982</v>
      </c>
      <c r="I12">
        <v>91.839059051670034</v>
      </c>
      <c r="O12" s="38">
        <v>14</v>
      </c>
      <c r="P12">
        <v>88.436106338844638</v>
      </c>
      <c r="Q12">
        <v>88.150278205394187</v>
      </c>
      <c r="R12">
        <v>93.027341006533973</v>
      </c>
      <c r="S12">
        <v>92.279828685982096</v>
      </c>
      <c r="T12">
        <v>89.806228197428766</v>
      </c>
      <c r="U12">
        <v>89.704597380616718</v>
      </c>
      <c r="V12">
        <v>90.082844231720372</v>
      </c>
      <c r="AB12" s="38">
        <v>14</v>
      </c>
      <c r="AC12">
        <v>88.345356730785625</v>
      </c>
      <c r="AD12">
        <v>91.953407950458995</v>
      </c>
      <c r="AE12">
        <v>86.878866647038166</v>
      </c>
      <c r="AF12">
        <v>86.805987427287107</v>
      </c>
      <c r="AG12">
        <v>87.586680768196089</v>
      </c>
    </row>
    <row r="13" spans="2:36" ht="17" thickBot="1">
      <c r="C13" s="38">
        <v>16</v>
      </c>
      <c r="D13">
        <v>90.345576374275936</v>
      </c>
      <c r="E13">
        <v>89.910406344676318</v>
      </c>
      <c r="F13">
        <v>87.60778268772259</v>
      </c>
      <c r="G13">
        <v>87.389797278013177</v>
      </c>
      <c r="H13">
        <v>87.07382874958023</v>
      </c>
      <c r="I13">
        <v>90.306847412597847</v>
      </c>
      <c r="O13" s="38">
        <v>16</v>
      </c>
      <c r="P13">
        <v>90.001452699190054</v>
      </c>
      <c r="Q13">
        <v>89.311272020355545</v>
      </c>
      <c r="R13">
        <v>90.289075879658014</v>
      </c>
      <c r="S13">
        <v>92.39361565248312</v>
      </c>
      <c r="T13">
        <v>88.863429907783484</v>
      </c>
      <c r="U13">
        <v>89.589934037748009</v>
      </c>
      <c r="V13">
        <v>90.308088050289712</v>
      </c>
      <c r="AB13" s="38">
        <v>16</v>
      </c>
      <c r="AC13">
        <v>88.64529410577498</v>
      </c>
      <c r="AD13">
        <v>90.491878791716388</v>
      </c>
      <c r="AE13">
        <v>86.753675816361906</v>
      </c>
      <c r="AF13">
        <v>85.241935882212843</v>
      </c>
      <c r="AG13">
        <v>85.3520230987248</v>
      </c>
    </row>
    <row r="14" spans="2:36" ht="17" thickBot="1">
      <c r="C14" s="38">
        <v>18</v>
      </c>
      <c r="D14">
        <v>87.81523400428091</v>
      </c>
      <c r="E14">
        <v>91.524180747348183</v>
      </c>
      <c r="F14">
        <v>83.319827628263909</v>
      </c>
      <c r="G14">
        <v>88.28786700368066</v>
      </c>
      <c r="H14">
        <v>85.321902771303542</v>
      </c>
      <c r="I14">
        <v>89.548880525026519</v>
      </c>
      <c r="O14" s="38">
        <v>18</v>
      </c>
      <c r="P14">
        <v>89.684272082449965</v>
      </c>
      <c r="Q14">
        <v>86.916327544160339</v>
      </c>
      <c r="R14">
        <v>89.373311517394868</v>
      </c>
      <c r="S14">
        <v>91.442379045116837</v>
      </c>
      <c r="T14">
        <v>83.440776039417571</v>
      </c>
      <c r="U14">
        <v>82.339903942527002</v>
      </c>
      <c r="V14">
        <v>92.409866673905441</v>
      </c>
      <c r="AB14" s="38">
        <v>18</v>
      </c>
      <c r="AC14">
        <v>85.521546356685093</v>
      </c>
      <c r="AD14">
        <v>90.798093345770383</v>
      </c>
      <c r="AE14">
        <v>86.792795544769973</v>
      </c>
      <c r="AF14">
        <v>84.127036468662013</v>
      </c>
      <c r="AG14">
        <v>85.700129275101403</v>
      </c>
    </row>
    <row r="15" spans="2:36" ht="17" thickBot="1">
      <c r="C15" s="38">
        <v>20</v>
      </c>
      <c r="D15">
        <v>87.516572259096904</v>
      </c>
      <c r="E15">
        <v>90.489436562503926</v>
      </c>
      <c r="F15">
        <v>77.651761828737364</v>
      </c>
      <c r="G15">
        <v>84.460091321125432</v>
      </c>
      <c r="H15">
        <v>85.853896315454449</v>
      </c>
      <c r="I15">
        <v>88.567125434709709</v>
      </c>
      <c r="O15" s="38">
        <v>20</v>
      </c>
      <c r="P15">
        <v>88.14539997148546</v>
      </c>
      <c r="Q15">
        <v>88.333896549722084</v>
      </c>
      <c r="R15">
        <v>86.472867339175323</v>
      </c>
      <c r="S15">
        <v>91.550246738269749</v>
      </c>
      <c r="T15">
        <v>83.235968154379464</v>
      </c>
      <c r="U15">
        <v>82.330146974712648</v>
      </c>
      <c r="V15">
        <v>91.088337888995596</v>
      </c>
      <c r="AB15" s="38">
        <v>20</v>
      </c>
      <c r="AC15">
        <v>85.489556489871362</v>
      </c>
      <c r="AD15">
        <v>90.473970591427744</v>
      </c>
      <c r="AE15">
        <v>85.658325461187815</v>
      </c>
      <c r="AF15">
        <v>82.396023407535409</v>
      </c>
      <c r="AG15">
        <v>81.986093700174962</v>
      </c>
    </row>
    <row r="16" spans="2:36" ht="17" thickBot="1">
      <c r="C16" s="38">
        <v>22</v>
      </c>
      <c r="D16">
        <v>84.793196306954798</v>
      </c>
      <c r="E16">
        <v>88.883898029625996</v>
      </c>
      <c r="F16">
        <v>83.446380672452079</v>
      </c>
      <c r="G16">
        <v>87.15346391790365</v>
      </c>
      <c r="H16">
        <v>85.510657831643357</v>
      </c>
      <c r="I16">
        <v>87.255039264486996</v>
      </c>
      <c r="J16" s="23"/>
      <c r="O16" s="38">
        <v>22</v>
      </c>
      <c r="P16">
        <v>89.585484791434681</v>
      </c>
      <c r="Q16">
        <v>83.716155056361245</v>
      </c>
      <c r="R16">
        <v>83.906594937350306</v>
      </c>
      <c r="S16">
        <v>91.019148953711664</v>
      </c>
      <c r="T16">
        <v>82.316338258308122</v>
      </c>
      <c r="U16">
        <v>84.621432418826458</v>
      </c>
      <c r="V16">
        <v>86.621622722193408</v>
      </c>
      <c r="AB16" s="38">
        <v>22</v>
      </c>
      <c r="AC16">
        <v>83.318589856699987</v>
      </c>
      <c r="AD16">
        <v>89.772800808196564</v>
      </c>
      <c r="AE16">
        <v>82.250932989884674</v>
      </c>
      <c r="AF16">
        <v>80.525485672232264</v>
      </c>
      <c r="AG16">
        <v>81.381339103699858</v>
      </c>
    </row>
    <row r="17" spans="1:36" ht="17" thickBot="1">
      <c r="A17" s="23" t="s">
        <v>379</v>
      </c>
      <c r="C17" s="48">
        <v>24</v>
      </c>
      <c r="D17" s="5">
        <v>83.882007044287064</v>
      </c>
      <c r="E17" s="5">
        <v>89.512288253446414</v>
      </c>
      <c r="F17" s="5">
        <v>77.518316063486438</v>
      </c>
      <c r="G17" s="5">
        <v>82.805007724762717</v>
      </c>
      <c r="H17" s="5">
        <v>84.293774549853225</v>
      </c>
      <c r="I17" s="5">
        <v>86.86418167565634</v>
      </c>
      <c r="J17" s="49">
        <f>AVERAGE(D17:I17)</f>
        <v>84.145929218582054</v>
      </c>
      <c r="K17" s="51">
        <f>STDEV(D17:I17)</f>
        <v>4.0497295083426783</v>
      </c>
      <c r="L17" s="51">
        <f>K17/SQRT(COUNT(D17:I17))</f>
        <v>1.6532951486219591</v>
      </c>
      <c r="O17" s="38">
        <v>24</v>
      </c>
      <c r="P17" s="5">
        <v>87.631458711363607</v>
      </c>
      <c r="Q17" s="5">
        <v>77.360990915550346</v>
      </c>
      <c r="R17" s="5">
        <v>84.543672335965638</v>
      </c>
      <c r="S17" s="5">
        <v>89.404781206602323</v>
      </c>
      <c r="T17" s="5">
        <v>83.156577871750059</v>
      </c>
      <c r="U17" s="5">
        <v>83.915288976405222</v>
      </c>
      <c r="V17" s="5">
        <v>88.42105018697292</v>
      </c>
      <c r="W17" s="49">
        <f>AVERAGE(P17:V17)</f>
        <v>84.919117172087155</v>
      </c>
      <c r="X17" s="51">
        <f>STDEV(P17:V17)</f>
        <v>4.1053209469210934</v>
      </c>
      <c r="Y17" s="51">
        <f>X17/SQRT(COUNT(P17:V17))</f>
        <v>1.5516654682367728</v>
      </c>
      <c r="AB17" s="38">
        <v>24</v>
      </c>
      <c r="AC17" s="5">
        <v>83.824342729383105</v>
      </c>
      <c r="AD17" s="5">
        <v>89.98408834266165</v>
      </c>
      <c r="AE17" s="5">
        <v>83.385840694981397</v>
      </c>
      <c r="AF17" s="5">
        <v>82.250163891365446</v>
      </c>
      <c r="AG17" s="5">
        <v>82.034806647809376</v>
      </c>
      <c r="AH17" s="49">
        <f>AVERAGE(AC17:AG17)</f>
        <v>84.295848461240197</v>
      </c>
      <c r="AI17" s="51">
        <f>STDEV(AC17:AG17)</f>
        <v>3.2674011147977056</v>
      </c>
      <c r="AJ17" s="51">
        <f>AI17/SQRT(COUNT(AC17:AG17))</f>
        <v>1.4612262004892527</v>
      </c>
    </row>
    <row r="18" spans="1:36" ht="17" thickBot="1">
      <c r="C18" s="38">
        <v>26</v>
      </c>
      <c r="D18">
        <v>82.831602764115729</v>
      </c>
      <c r="E18">
        <v>89.503521837211963</v>
      </c>
      <c r="F18">
        <v>77.679813860724977</v>
      </c>
      <c r="G18">
        <v>84.508850660683109</v>
      </c>
      <c r="H18">
        <v>81.551772100506753</v>
      </c>
      <c r="I18">
        <v>86.538814208911703</v>
      </c>
      <c r="J18" s="51">
        <f>100-(AVERAGE(D17:I17))</f>
        <v>15.854070781417946</v>
      </c>
      <c r="K18" s="50"/>
      <c r="L18" s="50"/>
      <c r="N18" t="s">
        <v>66</v>
      </c>
      <c r="O18" s="38">
        <v>26</v>
      </c>
      <c r="P18">
        <v>87.660555399011798</v>
      </c>
      <c r="Q18">
        <v>76.925850357963398</v>
      </c>
      <c r="R18">
        <v>82.452821893199413</v>
      </c>
      <c r="S18">
        <v>90.310347962267556</v>
      </c>
      <c r="T18">
        <v>84.206053134118875</v>
      </c>
      <c r="U18">
        <v>82.860753007554123</v>
      </c>
      <c r="V18">
        <v>86.827037085165045</v>
      </c>
      <c r="W18" s="51">
        <f>100-(AVERAGE(P17:V17))</f>
        <v>15.080882827912845</v>
      </c>
      <c r="X18" s="50"/>
      <c r="Y18" s="50"/>
      <c r="AA18" t="s">
        <v>66</v>
      </c>
      <c r="AB18" s="38">
        <v>26</v>
      </c>
      <c r="AC18">
        <v>85.071036304260303</v>
      </c>
      <c r="AD18">
        <v>90.50682292292953</v>
      </c>
      <c r="AE18">
        <v>81.790766863440666</v>
      </c>
      <c r="AF18">
        <v>81.777610778955065</v>
      </c>
      <c r="AG18">
        <v>81.017374423501508</v>
      </c>
      <c r="AH18" s="51">
        <f>100-(AVERAGE(AC17:AG17))</f>
        <v>15.704151538759803</v>
      </c>
    </row>
    <row r="19" spans="1:36" ht="17" thickBot="1">
      <c r="C19" s="38">
        <v>28</v>
      </c>
      <c r="D19">
        <v>84.740060637846085</v>
      </c>
      <c r="E19">
        <v>90.756335397705641</v>
      </c>
      <c r="F19">
        <v>79.921682575872524</v>
      </c>
      <c r="G19">
        <v>84.423504792145181</v>
      </c>
      <c r="H19">
        <v>82.484770946005767</v>
      </c>
      <c r="I19">
        <v>85.212268852843223</v>
      </c>
      <c r="J19" s="50"/>
      <c r="K19" s="50"/>
      <c r="L19" s="50"/>
      <c r="O19" s="38">
        <v>28</v>
      </c>
      <c r="P19">
        <v>87.70795713577543</v>
      </c>
      <c r="Q19">
        <v>75.827602484874433</v>
      </c>
      <c r="R19">
        <v>81.951455812370895</v>
      </c>
      <c r="S19">
        <v>88.379185747832338</v>
      </c>
      <c r="T19">
        <v>85.493925393606787</v>
      </c>
      <c r="U19">
        <v>83.894517024754222</v>
      </c>
      <c r="V19">
        <v>87.475462466643805</v>
      </c>
      <c r="W19" s="50"/>
      <c r="X19" s="50"/>
      <c r="Y19" s="50"/>
      <c r="AB19" s="38">
        <v>28</v>
      </c>
      <c r="AC19">
        <v>83.875368019059167</v>
      </c>
      <c r="AD19">
        <v>88.886784007105319</v>
      </c>
      <c r="AE19">
        <v>80.131250579949153</v>
      </c>
      <c r="AF19">
        <v>78.69912654789843</v>
      </c>
      <c r="AG19">
        <v>79.52549760119102</v>
      </c>
    </row>
    <row r="20" spans="1:36" ht="17" thickBot="1">
      <c r="C20" s="38">
        <v>30</v>
      </c>
      <c r="D20">
        <v>85.008632687242851</v>
      </c>
      <c r="E20">
        <v>89.055742942595231</v>
      </c>
      <c r="F20">
        <v>78.812838453864202</v>
      </c>
      <c r="G20">
        <v>84.484565492181261</v>
      </c>
      <c r="H20">
        <v>81.535022647265706</v>
      </c>
      <c r="I20">
        <v>83.619767315473013</v>
      </c>
      <c r="J20" s="50"/>
      <c r="K20" s="50"/>
      <c r="L20" s="50"/>
      <c r="O20" s="38">
        <v>30</v>
      </c>
      <c r="P20">
        <v>88.04631996614178</v>
      </c>
      <c r="Q20">
        <v>77.611707060661601</v>
      </c>
      <c r="R20">
        <v>85.483744806787783</v>
      </c>
      <c r="S20">
        <v>92.252402657657484</v>
      </c>
      <c r="T20">
        <v>86.345347491386093</v>
      </c>
      <c r="U20">
        <v>85.648458473854063</v>
      </c>
      <c r="V20">
        <v>88.603752697959109</v>
      </c>
      <c r="W20" s="50"/>
      <c r="X20" s="50"/>
      <c r="Y20" s="50"/>
      <c r="AB20" s="38">
        <v>30</v>
      </c>
      <c r="AC20">
        <v>84.476443958348369</v>
      </c>
      <c r="AD20">
        <v>87.392442642832108</v>
      </c>
      <c r="AE20">
        <v>80.274880707803348</v>
      </c>
      <c r="AF20">
        <v>79.700570312143341</v>
      </c>
      <c r="AG20">
        <v>80.646995432060876</v>
      </c>
    </row>
    <row r="21" spans="1:36" ht="17" thickBot="1">
      <c r="C21" s="38">
        <v>32</v>
      </c>
      <c r="D21">
        <v>84.660146622194432</v>
      </c>
      <c r="E21">
        <v>88.177012186994332</v>
      </c>
      <c r="F21">
        <v>79.767167015554719</v>
      </c>
      <c r="G21">
        <v>83.696985009934849</v>
      </c>
      <c r="H21">
        <v>83.489487525207721</v>
      </c>
      <c r="I21">
        <v>82.163986807645813</v>
      </c>
      <c r="J21" s="50"/>
      <c r="K21" s="50"/>
      <c r="L21" s="50"/>
      <c r="O21" s="38">
        <v>32</v>
      </c>
      <c r="P21">
        <v>87.25554626618019</v>
      </c>
      <c r="Q21">
        <v>77.966532973330672</v>
      </c>
      <c r="R21">
        <v>84.442338979351177</v>
      </c>
      <c r="S21">
        <v>92.152177229586428</v>
      </c>
      <c r="T21">
        <v>84.709187562458851</v>
      </c>
      <c r="U21">
        <v>86.178538521892435</v>
      </c>
      <c r="V21">
        <v>89.861703628327604</v>
      </c>
      <c r="W21" s="50"/>
      <c r="X21" s="50"/>
      <c r="Y21" s="50"/>
      <c r="AB21" s="38">
        <v>32</v>
      </c>
      <c r="AC21">
        <v>83.255437442374244</v>
      </c>
      <c r="AD21">
        <v>86.244103587040101</v>
      </c>
      <c r="AE21">
        <v>80.113149275879849</v>
      </c>
      <c r="AF21">
        <v>78.574910668793095</v>
      </c>
      <c r="AG21">
        <v>80.803232885324178</v>
      </c>
    </row>
    <row r="22" spans="1:36" ht="17" thickBot="1">
      <c r="C22" s="38">
        <v>34</v>
      </c>
      <c r="D22">
        <v>82.011058287403145</v>
      </c>
      <c r="E22">
        <v>88.665828835448679</v>
      </c>
      <c r="F22">
        <v>74.186077061516642</v>
      </c>
      <c r="G22">
        <v>81.534033847812566</v>
      </c>
      <c r="H22">
        <v>81.189507741505395</v>
      </c>
      <c r="I22">
        <v>81.013181152845078</v>
      </c>
      <c r="J22" s="50"/>
      <c r="K22" s="50"/>
      <c r="L22" s="50"/>
      <c r="O22" s="38">
        <v>34</v>
      </c>
      <c r="P22">
        <v>90.509290885932955</v>
      </c>
      <c r="Q22">
        <v>77.943755260223284</v>
      </c>
      <c r="R22">
        <v>86.92007082813943</v>
      </c>
      <c r="S22">
        <v>94.030660216893381</v>
      </c>
      <c r="T22">
        <v>85.339078634706141</v>
      </c>
      <c r="U22">
        <v>87.190468111271485</v>
      </c>
      <c r="V22">
        <v>93.57799533697731</v>
      </c>
      <c r="W22" s="50"/>
      <c r="X22" s="50"/>
      <c r="Y22" s="50"/>
      <c r="AB22" s="38">
        <v>34</v>
      </c>
      <c r="AC22">
        <v>82.409857813050763</v>
      </c>
      <c r="AD22">
        <v>88.679392224412396</v>
      </c>
      <c r="AE22">
        <v>79.570393955914952</v>
      </c>
      <c r="AF22">
        <v>77.063675419259297</v>
      </c>
      <c r="AG22">
        <v>79.838780290691858</v>
      </c>
    </row>
    <row r="23" spans="1:36" ht="17" thickBot="1">
      <c r="C23" s="38">
        <v>36</v>
      </c>
      <c r="D23">
        <v>82.347204985568666</v>
      </c>
      <c r="E23">
        <v>85.865369861254436</v>
      </c>
      <c r="F23">
        <v>71.253157112415352</v>
      </c>
      <c r="G23">
        <v>81.503209030004896</v>
      </c>
      <c r="H23">
        <v>73.325806521677379</v>
      </c>
      <c r="I23">
        <v>82.053295203878093</v>
      </c>
      <c r="J23" s="50"/>
      <c r="K23" s="50"/>
      <c r="L23" s="50"/>
      <c r="O23" s="38">
        <v>36</v>
      </c>
      <c r="P23">
        <v>91.025756053326049</v>
      </c>
      <c r="Q23">
        <v>80.032468097818864</v>
      </c>
      <c r="R23">
        <v>85.449596455944345</v>
      </c>
      <c r="S23">
        <v>96.941106276839605</v>
      </c>
      <c r="T23">
        <v>89.001904652627644</v>
      </c>
      <c r="U23">
        <v>87.368026689310938</v>
      </c>
      <c r="V23">
        <v>94.429349372996398</v>
      </c>
      <c r="W23" s="50"/>
      <c r="X23" s="50"/>
      <c r="Y23" s="50"/>
      <c r="AB23" s="38">
        <v>36</v>
      </c>
      <c r="AC23">
        <v>80.209304871502312</v>
      </c>
      <c r="AD23">
        <v>87.658640896488905</v>
      </c>
      <c r="AE23">
        <v>81.154280936761225</v>
      </c>
      <c r="AF23">
        <v>77.625102460836743</v>
      </c>
      <c r="AG23">
        <v>79.045152482361729</v>
      </c>
    </row>
    <row r="24" spans="1:36" ht="17" thickBot="1">
      <c r="C24" s="38">
        <v>38</v>
      </c>
      <c r="D24">
        <v>81.156317177813492</v>
      </c>
      <c r="E24">
        <v>87.870101385459662</v>
      </c>
      <c r="F24">
        <v>66.459985740123827</v>
      </c>
      <c r="G24">
        <v>78.973506307987904</v>
      </c>
      <c r="H24">
        <v>75.494067101400603</v>
      </c>
      <c r="I24">
        <v>81.407295048046436</v>
      </c>
      <c r="J24" s="50"/>
      <c r="K24" s="50"/>
      <c r="L24" s="50"/>
      <c r="O24" s="38">
        <v>38</v>
      </c>
      <c r="P24">
        <v>90.091392881542973</v>
      </c>
      <c r="Q24">
        <v>86.608601500586303</v>
      </c>
      <c r="R24">
        <v>86.647822124887398</v>
      </c>
      <c r="S24">
        <v>98.331335537211686</v>
      </c>
      <c r="T24">
        <v>89.001904652627644</v>
      </c>
      <c r="U24">
        <v>89.288027668223805</v>
      </c>
      <c r="V24">
        <v>95.546382531858313</v>
      </c>
      <c r="W24" s="50"/>
      <c r="X24" s="50"/>
      <c r="Y24" s="50"/>
      <c r="AB24" s="38">
        <v>38</v>
      </c>
      <c r="AC24">
        <v>81.373763582014988</v>
      </c>
      <c r="AD24">
        <v>87.642403218440506</v>
      </c>
      <c r="AE24">
        <v>79.610919412516765</v>
      </c>
      <c r="AF24">
        <v>77.746593077660961</v>
      </c>
      <c r="AG24">
        <v>79.440519747039119</v>
      </c>
    </row>
    <row r="25" spans="1:36" ht="17" thickBot="1">
      <c r="C25" s="38">
        <v>40</v>
      </c>
      <c r="D25">
        <v>75.995992927803727</v>
      </c>
      <c r="E25">
        <v>87.944372063424012</v>
      </c>
      <c r="F25">
        <v>72.117790784431946</v>
      </c>
      <c r="G25">
        <v>77.184855743373191</v>
      </c>
      <c r="H25">
        <v>78.466531167349174</v>
      </c>
      <c r="I25">
        <v>78.702026438014784</v>
      </c>
      <c r="J25" s="50"/>
      <c r="K25" s="50"/>
      <c r="L25" s="50"/>
      <c r="O25" s="38">
        <v>40</v>
      </c>
      <c r="P25">
        <v>89.784169775729026</v>
      </c>
      <c r="Q25">
        <v>89.365000272920597</v>
      </c>
      <c r="R25">
        <v>86.227533643982113</v>
      </c>
      <c r="S25">
        <v>99.585185388544673</v>
      </c>
      <c r="T25">
        <v>90.104780889961503</v>
      </c>
      <c r="U25">
        <v>91.24254911721107</v>
      </c>
      <c r="V25">
        <v>94.8706957992909</v>
      </c>
      <c r="W25" s="50"/>
      <c r="X25" s="50"/>
      <c r="Y25" s="50"/>
      <c r="AB25" s="38">
        <v>40</v>
      </c>
      <c r="AC25">
        <v>81.636556423245139</v>
      </c>
      <c r="AD25">
        <v>86.958458261490065</v>
      </c>
      <c r="AE25">
        <v>81.606971445826701</v>
      </c>
      <c r="AF25">
        <v>78.104007665006478</v>
      </c>
      <c r="AG25">
        <v>80.316252458923799</v>
      </c>
    </row>
    <row r="26" spans="1:36" ht="17" thickBot="1">
      <c r="C26" s="38">
        <v>42</v>
      </c>
      <c r="D26">
        <v>80.501355592770949</v>
      </c>
      <c r="E26">
        <v>84.570419565381513</v>
      </c>
      <c r="F26">
        <v>67.71141743437704</v>
      </c>
      <c r="G26">
        <v>80.344310549362135</v>
      </c>
      <c r="H26">
        <v>72.733811507250294</v>
      </c>
      <c r="I26">
        <v>80.860812571541317</v>
      </c>
      <c r="J26" s="50"/>
      <c r="K26" s="50"/>
      <c r="L26" s="50"/>
      <c r="O26" s="38">
        <v>42</v>
      </c>
      <c r="P26">
        <v>92.050547642213886</v>
      </c>
      <c r="Q26">
        <v>92.26825321714</v>
      </c>
      <c r="R26">
        <v>88.83868663453363</v>
      </c>
      <c r="S26">
        <v>98.230897423089147</v>
      </c>
      <c r="T26">
        <v>93.055647470009035</v>
      </c>
      <c r="U26">
        <v>94.292572092895725</v>
      </c>
      <c r="V26">
        <v>95.293967127931012</v>
      </c>
      <c r="W26" s="50"/>
      <c r="X26" s="50"/>
      <c r="Y26" s="50"/>
      <c r="AB26" s="38">
        <v>42</v>
      </c>
      <c r="AC26">
        <v>81.587905970082787</v>
      </c>
      <c r="AD26">
        <v>86.264083349916788</v>
      </c>
      <c r="AE26">
        <v>79.746054309225798</v>
      </c>
      <c r="AF26">
        <v>76.483112609765158</v>
      </c>
      <c r="AG26">
        <v>79.599128734303605</v>
      </c>
    </row>
    <row r="27" spans="1:36" ht="17" thickBot="1">
      <c r="C27" s="38">
        <v>44</v>
      </c>
      <c r="D27">
        <v>78.832430006494903</v>
      </c>
      <c r="E27">
        <v>86.444147333555691</v>
      </c>
      <c r="F27">
        <v>66.334685917947084</v>
      </c>
      <c r="G27">
        <v>77.727964992904717</v>
      </c>
      <c r="H27">
        <v>80.294518877176813</v>
      </c>
      <c r="I27">
        <v>80.678471943086691</v>
      </c>
      <c r="J27" s="50"/>
      <c r="K27" s="50"/>
      <c r="L27" s="50"/>
      <c r="O27" s="38">
        <v>44</v>
      </c>
      <c r="P27">
        <v>93.650750148738794</v>
      </c>
      <c r="Q27">
        <v>93.943674945721483</v>
      </c>
      <c r="R27">
        <v>88.022918055501577</v>
      </c>
      <c r="S27">
        <v>99.86916332759229</v>
      </c>
      <c r="T27">
        <v>94.70181747805043</v>
      </c>
      <c r="U27">
        <v>94.814935768683085</v>
      </c>
      <c r="V27">
        <v>96.432081329722848</v>
      </c>
      <c r="W27" s="50"/>
      <c r="X27" s="50"/>
      <c r="Y27" s="50"/>
      <c r="AB27" s="38">
        <v>44</v>
      </c>
      <c r="AC27">
        <v>80.904403236695231</v>
      </c>
      <c r="AD27">
        <v>86.98275362535324</v>
      </c>
      <c r="AE27">
        <v>80.966363945705226</v>
      </c>
      <c r="AF27">
        <v>76.183316178685217</v>
      </c>
      <c r="AG27">
        <v>78.542541308872075</v>
      </c>
    </row>
    <row r="28" spans="1:36" ht="17" thickBot="1">
      <c r="C28" s="38">
        <v>46</v>
      </c>
      <c r="D28">
        <v>77.309797881588793</v>
      </c>
      <c r="E28">
        <v>86.972246023500475</v>
      </c>
      <c r="F28">
        <v>71.769809076102348</v>
      </c>
      <c r="G28">
        <v>76.363361222224285</v>
      </c>
      <c r="H28">
        <v>78.793751159095578</v>
      </c>
      <c r="I28">
        <v>77.847925859940844</v>
      </c>
      <c r="J28" s="50"/>
      <c r="K28" s="50"/>
      <c r="L28" s="50"/>
      <c r="O28" s="38">
        <v>46</v>
      </c>
      <c r="P28">
        <v>92.828561154056487</v>
      </c>
      <c r="Q28">
        <v>96.258251109450626</v>
      </c>
      <c r="R28">
        <v>90.163570386342982</v>
      </c>
      <c r="S28">
        <v>99.195939563940556</v>
      </c>
      <c r="T28">
        <v>92.89538503215843</v>
      </c>
      <c r="U28">
        <v>95.321689743655696</v>
      </c>
      <c r="V28">
        <v>96.678736108354769</v>
      </c>
      <c r="W28" s="50"/>
      <c r="X28" s="50"/>
      <c r="Y28" s="50"/>
      <c r="AB28" s="38">
        <v>46</v>
      </c>
      <c r="AC28">
        <v>80.062393369642635</v>
      </c>
      <c r="AD28">
        <v>88.639077694980017</v>
      </c>
      <c r="AE28">
        <v>80.39058029781819</v>
      </c>
      <c r="AF28">
        <v>76.136327811652734</v>
      </c>
      <c r="AG28">
        <v>77.889608228215678</v>
      </c>
    </row>
    <row r="29" spans="1:36" ht="17" thickBot="1">
      <c r="C29" s="38">
        <v>48</v>
      </c>
      <c r="D29">
        <v>77.377201461544615</v>
      </c>
      <c r="E29">
        <v>86.644846302625652</v>
      </c>
      <c r="F29">
        <v>65.690742404243764</v>
      </c>
      <c r="G29">
        <v>74.881488961114215</v>
      </c>
      <c r="H29">
        <v>75.15753257580694</v>
      </c>
      <c r="I29">
        <v>80.028348768548994</v>
      </c>
      <c r="J29" s="50"/>
      <c r="K29" s="50"/>
      <c r="L29" s="50"/>
      <c r="O29" s="38">
        <v>48</v>
      </c>
      <c r="P29">
        <v>93.654727069903757</v>
      </c>
      <c r="Q29">
        <v>96.749306828884187</v>
      </c>
      <c r="R29">
        <v>92.371723926671464</v>
      </c>
      <c r="S29">
        <v>100.5184170278404</v>
      </c>
      <c r="T29">
        <v>90.659215485937565</v>
      </c>
      <c r="U29">
        <v>97.328666074403941</v>
      </c>
      <c r="V29">
        <v>97.248583313975587</v>
      </c>
      <c r="W29" s="50"/>
      <c r="X29" s="50"/>
      <c r="Y29" s="50"/>
      <c r="AB29" s="38">
        <v>48</v>
      </c>
      <c r="AC29">
        <v>80.913279133413909</v>
      </c>
      <c r="AD29">
        <v>87.366522343582474</v>
      </c>
      <c r="AE29">
        <v>78.852147469997675</v>
      </c>
      <c r="AF29">
        <v>74.826928980836541</v>
      </c>
      <c r="AG29">
        <v>79.483588545429029</v>
      </c>
    </row>
    <row r="30" spans="1:36" ht="17" thickBot="1">
      <c r="C30" s="38">
        <v>50</v>
      </c>
      <c r="D30" s="5">
        <v>76.115503789043302</v>
      </c>
      <c r="E30" s="5">
        <v>86.644846302625652</v>
      </c>
      <c r="F30" s="5">
        <v>67.891601666964306</v>
      </c>
      <c r="G30" s="5">
        <v>74.881488961114215</v>
      </c>
      <c r="H30" s="5">
        <v>75.422391136907777</v>
      </c>
      <c r="I30" s="5">
        <v>81.197184468572672</v>
      </c>
      <c r="J30" s="52">
        <f>AVERAGE(D30:I30)</f>
        <v>77.02550272087133</v>
      </c>
      <c r="K30" s="51">
        <f>STDEV(D30:I30)</f>
        <v>6.3459862561953377</v>
      </c>
      <c r="L30" s="51">
        <f>K30/SQRT(COUNT(D30:I30))</f>
        <v>2.5907380403989171</v>
      </c>
      <c r="O30" s="38">
        <v>50</v>
      </c>
      <c r="P30" s="5">
        <v>93.669691266640982</v>
      </c>
      <c r="Q30" s="5">
        <v>93.488963006934341</v>
      </c>
      <c r="R30" s="5">
        <v>92.371723926671464</v>
      </c>
      <c r="S30" s="5">
        <v>98.667825422641087</v>
      </c>
      <c r="T30" s="5">
        <v>90.949983883891647</v>
      </c>
      <c r="U30" s="5">
        <v>96.523138684560422</v>
      </c>
      <c r="V30" s="5">
        <v>96.64027713059302</v>
      </c>
      <c r="W30" s="49">
        <f>AVERAGE(P30:V30)</f>
        <v>94.615943331704713</v>
      </c>
      <c r="X30" s="51">
        <f>STDEV(P30:V30)</f>
        <v>2.7323471886554938</v>
      </c>
      <c r="Y30" s="51">
        <f>X30/SQRT(COUNT(P30:V30))</f>
        <v>1.0327301652384173</v>
      </c>
      <c r="AB30" s="38">
        <v>50</v>
      </c>
      <c r="AC30" s="5">
        <v>81.952382028496942</v>
      </c>
      <c r="AD30" s="5">
        <v>88.150845765607741</v>
      </c>
      <c r="AE30" s="5">
        <v>79.450916324968503</v>
      </c>
      <c r="AF30" s="5">
        <v>77.144061782510789</v>
      </c>
      <c r="AG30" s="5">
        <v>79.651673464205913</v>
      </c>
      <c r="AH30" s="49">
        <f>AVERAGE(AC30:AG30)</f>
        <v>81.269975873157975</v>
      </c>
      <c r="AI30" s="51">
        <f>STDEV(AC30:AG30)</f>
        <v>4.2060401819213071</v>
      </c>
      <c r="AJ30" s="51">
        <f>AI30/SQRT(COUNT(AC30:AG30))</f>
        <v>1.8809983525743248</v>
      </c>
    </row>
    <row r="31" spans="1:36">
      <c r="J31" s="51">
        <f>100-(AVERAGE(D30:I30))</f>
        <v>22.97449727912867</v>
      </c>
      <c r="W31" s="51">
        <f>100-(AVERAGE(P30:V30))</f>
        <v>5.3840566682952868</v>
      </c>
      <c r="AH31" s="51">
        <f>100-(AVERAGE(AC30:AG30))</f>
        <v>18.730024126842025</v>
      </c>
    </row>
    <row r="36" spans="3:10">
      <c r="C36" s="46" t="s">
        <v>269</v>
      </c>
      <c r="D36" s="2"/>
    </row>
    <row r="37" spans="3:10">
      <c r="C37" s="45" t="s">
        <v>270</v>
      </c>
      <c r="D37" s="2">
        <v>25.99</v>
      </c>
    </row>
    <row r="38" spans="3:10">
      <c r="C38" s="45" t="s">
        <v>271</v>
      </c>
      <c r="D38" s="2">
        <v>1.33595E-5</v>
      </c>
    </row>
    <row r="39" spans="3:10">
      <c r="C39" s="45" t="s">
        <v>272</v>
      </c>
      <c r="D39" s="2" t="s">
        <v>257</v>
      </c>
    </row>
    <row r="40" spans="3:10">
      <c r="C40" s="45" t="s">
        <v>273</v>
      </c>
      <c r="D40" s="2" t="s">
        <v>256</v>
      </c>
    </row>
    <row r="41" spans="3:10">
      <c r="C41" s="45" t="s">
        <v>274</v>
      </c>
      <c r="D41" s="2">
        <v>0.77610000000000001</v>
      </c>
    </row>
    <row r="43" spans="3:10">
      <c r="C43" s="46" t="s">
        <v>248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  <c r="I43" s="2"/>
    </row>
    <row r="44" spans="3:10">
      <c r="C44" s="45" t="s">
        <v>254</v>
      </c>
      <c r="D44" s="2">
        <v>-17.59</v>
      </c>
      <c r="E44" s="2" t="s">
        <v>383</v>
      </c>
      <c r="F44" s="2" t="s">
        <v>256</v>
      </c>
      <c r="G44" s="2" t="s">
        <v>257</v>
      </c>
      <c r="H44" s="47">
        <v>1.5738899999999999E-5</v>
      </c>
      <c r="I44" s="47"/>
    </row>
    <row r="45" spans="3:10">
      <c r="C45" s="45" t="s">
        <v>384</v>
      </c>
      <c r="D45" s="2">
        <v>-4.2439999999999998</v>
      </c>
      <c r="E45" s="2" t="s">
        <v>385</v>
      </c>
      <c r="F45" s="2" t="s">
        <v>260</v>
      </c>
      <c r="G45" s="2" t="s">
        <v>261</v>
      </c>
      <c r="H45" s="47">
        <v>0.3816842661</v>
      </c>
      <c r="I45" s="47"/>
    </row>
    <row r="46" spans="3:10">
      <c r="C46" s="45" t="s">
        <v>386</v>
      </c>
      <c r="D46" s="2">
        <v>13.35</v>
      </c>
      <c r="E46" s="2" t="s">
        <v>387</v>
      </c>
      <c r="F46" s="2" t="s">
        <v>256</v>
      </c>
      <c r="G46" s="2" t="s">
        <v>264</v>
      </c>
      <c r="H46" s="47">
        <v>5.1465989999999997E-4</v>
      </c>
      <c r="I46" s="47"/>
    </row>
    <row r="47" spans="3:10">
      <c r="C47" s="45"/>
      <c r="D47" s="2"/>
      <c r="E47" s="2"/>
      <c r="F47" s="2"/>
      <c r="G47" s="2"/>
      <c r="H47" s="2"/>
      <c r="J47" s="2"/>
    </row>
    <row r="48" spans="3:10">
      <c r="C48" s="46" t="s">
        <v>265</v>
      </c>
      <c r="D48" s="2" t="s">
        <v>266</v>
      </c>
      <c r="E48" s="2" t="s">
        <v>267</v>
      </c>
      <c r="F48" s="2" t="s">
        <v>249</v>
      </c>
      <c r="G48" s="2" t="s">
        <v>268</v>
      </c>
      <c r="H48" s="2" t="s">
        <v>388</v>
      </c>
      <c r="J48" s="2"/>
    </row>
    <row r="49" spans="3:10">
      <c r="C49" s="45" t="s">
        <v>254</v>
      </c>
      <c r="D49" s="2">
        <v>77.03</v>
      </c>
      <c r="E49" s="2">
        <v>94.62</v>
      </c>
      <c r="F49" s="2">
        <v>-17.59</v>
      </c>
      <c r="G49" s="2">
        <v>2.5569999999999999</v>
      </c>
      <c r="H49" s="2">
        <v>6</v>
      </c>
      <c r="J49" s="2"/>
    </row>
    <row r="50" spans="3:10">
      <c r="C50" s="45" t="s">
        <v>384</v>
      </c>
      <c r="D50" s="2">
        <v>77.03</v>
      </c>
      <c r="E50" s="2">
        <v>81.27</v>
      </c>
      <c r="F50" s="2">
        <v>-4.2439999999999998</v>
      </c>
      <c r="G50" s="2">
        <v>2.7829999999999999</v>
      </c>
      <c r="H50" s="2">
        <v>6</v>
      </c>
      <c r="J50" s="2"/>
    </row>
    <row r="51" spans="3:10">
      <c r="C51" s="45" t="s">
        <v>386</v>
      </c>
      <c r="D51" s="2">
        <v>94.62</v>
      </c>
      <c r="E51" s="2">
        <v>81.27</v>
      </c>
      <c r="F51" s="2">
        <v>13.35</v>
      </c>
      <c r="G51" s="2">
        <v>2.6909999999999998</v>
      </c>
      <c r="H51" s="2">
        <v>7</v>
      </c>
      <c r="J5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D96B-D4E2-8D41-B7CC-80741F19FEE7}">
  <dimension ref="A1:R50"/>
  <sheetViews>
    <sheetView topLeftCell="A25" workbookViewId="0">
      <selection activeCell="A16" sqref="A16"/>
    </sheetView>
  </sheetViews>
  <sheetFormatPr baseColWidth="10" defaultRowHeight="16"/>
  <sheetData>
    <row r="1" spans="1:18">
      <c r="B1" s="23" t="s">
        <v>69</v>
      </c>
    </row>
    <row r="2" spans="1:18">
      <c r="B2" s="23" t="s">
        <v>78</v>
      </c>
    </row>
    <row r="3" spans="1:18" ht="17" thickBot="1">
      <c r="D3" s="23" t="s">
        <v>72</v>
      </c>
      <c r="N3" s="23" t="s">
        <v>73</v>
      </c>
    </row>
    <row r="4" spans="1:18" ht="17" thickBot="1">
      <c r="B4" t="s">
        <v>71</v>
      </c>
      <c r="C4" s="35" t="s">
        <v>64</v>
      </c>
      <c r="H4" t="s">
        <v>275</v>
      </c>
      <c r="I4" t="s">
        <v>276</v>
      </c>
      <c r="J4" t="s">
        <v>277</v>
      </c>
      <c r="L4" t="s">
        <v>71</v>
      </c>
      <c r="M4" s="35" t="s">
        <v>64</v>
      </c>
      <c r="P4" t="s">
        <v>275</v>
      </c>
      <c r="Q4" t="s">
        <v>276</v>
      </c>
      <c r="R4" t="s">
        <v>277</v>
      </c>
    </row>
    <row r="5" spans="1:18" ht="17" thickBot="1">
      <c r="C5" s="35">
        <v>0</v>
      </c>
      <c r="D5" s="2">
        <v>100</v>
      </c>
      <c r="E5" s="2">
        <v>100</v>
      </c>
      <c r="F5" s="2">
        <v>100</v>
      </c>
      <c r="G5" s="2">
        <v>100</v>
      </c>
      <c r="H5" s="2"/>
      <c r="I5" s="2"/>
      <c r="J5" s="2"/>
      <c r="K5" s="2"/>
      <c r="M5" s="35">
        <v>0</v>
      </c>
      <c r="N5" s="2">
        <v>100</v>
      </c>
      <c r="O5" s="2">
        <v>100</v>
      </c>
    </row>
    <row r="6" spans="1:18" ht="17" thickBot="1">
      <c r="B6" t="s">
        <v>74</v>
      </c>
      <c r="C6" s="38">
        <v>2</v>
      </c>
      <c r="D6" s="2">
        <v>97.909267229999998</v>
      </c>
      <c r="E6" s="2">
        <v>98.95900786</v>
      </c>
      <c r="F6" s="2">
        <v>100.1709522</v>
      </c>
      <c r="G6" s="2">
        <v>95.034988339999998</v>
      </c>
      <c r="H6" s="2"/>
      <c r="I6" s="2"/>
      <c r="J6" s="2"/>
      <c r="K6" s="2"/>
      <c r="L6" t="s">
        <v>74</v>
      </c>
      <c r="M6" s="38">
        <v>2</v>
      </c>
      <c r="N6" s="2">
        <v>99.277713790000007</v>
      </c>
      <c r="O6" s="2">
        <v>99.714445920000003</v>
      </c>
    </row>
    <row r="7" spans="1:18" ht="17" thickBot="1">
      <c r="C7" s="38">
        <v>4</v>
      </c>
      <c r="D7" s="2">
        <v>94.753433810000004</v>
      </c>
      <c r="E7" s="2">
        <v>91.696627460000002</v>
      </c>
      <c r="F7" s="2">
        <v>95.742266959999995</v>
      </c>
      <c r="G7" s="2">
        <v>82.005998000000005</v>
      </c>
      <c r="H7" s="2"/>
      <c r="I7" s="2"/>
      <c r="J7" s="2"/>
      <c r="K7" s="2"/>
      <c r="M7" s="38">
        <v>4</v>
      </c>
      <c r="N7" s="2">
        <v>93.55480077</v>
      </c>
      <c r="O7" s="2">
        <v>92.868314459999993</v>
      </c>
    </row>
    <row r="8" spans="1:18" ht="17" thickBot="1">
      <c r="C8" s="38">
        <v>6</v>
      </c>
      <c r="D8" s="2">
        <v>92.690202249999999</v>
      </c>
      <c r="E8" s="2">
        <v>88.119909449999994</v>
      </c>
      <c r="F8" s="2">
        <v>87.98492555</v>
      </c>
      <c r="G8" s="2">
        <v>78.10729757</v>
      </c>
      <c r="H8" s="2"/>
      <c r="I8" s="2"/>
      <c r="J8" s="2"/>
      <c r="K8" s="2"/>
      <c r="M8" s="38">
        <v>6</v>
      </c>
      <c r="N8" s="2">
        <v>95.216638209999999</v>
      </c>
      <c r="O8" s="2">
        <v>85.472752740000004</v>
      </c>
    </row>
    <row r="9" spans="1:18" ht="17" thickBot="1">
      <c r="C9" s="38">
        <v>8</v>
      </c>
      <c r="D9" s="2">
        <v>91.981925939999996</v>
      </c>
      <c r="E9" s="2">
        <v>86.362179830000002</v>
      </c>
      <c r="F9" s="2">
        <v>84.420110039999997</v>
      </c>
      <c r="G9" s="2">
        <v>77.640786399999996</v>
      </c>
      <c r="H9" s="2"/>
      <c r="I9" s="2"/>
      <c r="J9" s="2"/>
      <c r="K9" s="2"/>
      <c r="M9" s="38">
        <v>8</v>
      </c>
      <c r="N9" s="2">
        <v>91.897756830000006</v>
      </c>
      <c r="O9" s="2">
        <v>80.313940779999996</v>
      </c>
    </row>
    <row r="10" spans="1:18" ht="17" thickBot="1">
      <c r="C10" s="38">
        <v>10</v>
      </c>
      <c r="D10" s="2">
        <v>82.699844490000004</v>
      </c>
      <c r="E10" s="2">
        <v>85.042881149999999</v>
      </c>
      <c r="F10" s="2">
        <v>82.128503249999994</v>
      </c>
      <c r="G10" s="2">
        <v>80.73975342</v>
      </c>
      <c r="H10" s="2"/>
      <c r="I10" s="2"/>
      <c r="J10" s="2"/>
      <c r="K10" s="2"/>
      <c r="M10" s="38">
        <v>10</v>
      </c>
      <c r="N10" s="2">
        <v>89.065667509999997</v>
      </c>
      <c r="O10" s="2">
        <v>78.368111020000001</v>
      </c>
    </row>
    <row r="11" spans="1:18" ht="17" thickBot="1">
      <c r="C11" s="38">
        <v>12</v>
      </c>
      <c r="D11" s="2">
        <v>78.563179610000006</v>
      </c>
      <c r="E11" s="2">
        <v>82.297956229999997</v>
      </c>
      <c r="F11" s="2">
        <v>81.557918659999999</v>
      </c>
      <c r="G11" s="2">
        <v>75.608130619999997</v>
      </c>
      <c r="H11" s="2"/>
      <c r="I11" s="2"/>
      <c r="J11" s="2"/>
      <c r="K11" s="2"/>
      <c r="M11" s="38">
        <v>12</v>
      </c>
      <c r="N11" s="2">
        <v>84.736141829999994</v>
      </c>
      <c r="O11" s="2">
        <v>76.349338099999997</v>
      </c>
    </row>
    <row r="12" spans="1:18" ht="17" thickBot="1">
      <c r="C12" s="38">
        <v>14</v>
      </c>
      <c r="D12" s="2">
        <v>78.431077700000003</v>
      </c>
      <c r="E12" s="2">
        <v>83.621645709999996</v>
      </c>
      <c r="F12" s="2">
        <v>80.858181049999999</v>
      </c>
      <c r="G12" s="2">
        <v>66.744418530000004</v>
      </c>
      <c r="H12" s="2"/>
      <c r="I12" s="2"/>
      <c r="J12" s="2"/>
      <c r="K12" s="2"/>
      <c r="M12" s="38">
        <v>14</v>
      </c>
      <c r="N12" s="2">
        <v>77.311338899999996</v>
      </c>
      <c r="O12" s="2">
        <v>72.412188420000007</v>
      </c>
    </row>
    <row r="13" spans="1:18" ht="17" thickBot="1">
      <c r="C13" s="38">
        <v>16</v>
      </c>
      <c r="D13" s="2">
        <v>76.414216789999998</v>
      </c>
      <c r="E13" s="2">
        <v>77.375414910000003</v>
      </c>
      <c r="F13" s="2">
        <v>81.264491370000002</v>
      </c>
      <c r="G13" s="2">
        <v>71.542819059999999</v>
      </c>
      <c r="H13" s="2"/>
      <c r="I13" s="2"/>
      <c r="J13" s="2"/>
      <c r="K13" s="2"/>
      <c r="M13" s="38">
        <v>16</v>
      </c>
      <c r="N13" s="2">
        <v>77.157658229999996</v>
      </c>
      <c r="O13" s="2">
        <v>73.103768900000006</v>
      </c>
    </row>
    <row r="14" spans="1:18" ht="17" thickBot="1">
      <c r="C14" s="38">
        <v>18</v>
      </c>
      <c r="D14" s="2">
        <v>69.730478120000001</v>
      </c>
      <c r="E14" s="2">
        <v>81.43654583</v>
      </c>
      <c r="F14" s="2">
        <v>80.418398379999999</v>
      </c>
      <c r="G14" s="2">
        <v>71.109630120000006</v>
      </c>
      <c r="H14" s="2"/>
      <c r="I14" s="2"/>
      <c r="J14" s="2"/>
      <c r="K14" s="2"/>
      <c r="M14" s="38">
        <v>18</v>
      </c>
      <c r="N14" s="2">
        <v>72.209222670000003</v>
      </c>
      <c r="O14" s="2">
        <v>70.831410430000005</v>
      </c>
    </row>
    <row r="15" spans="1:18" ht="17" thickBot="1">
      <c r="C15" s="38">
        <v>20</v>
      </c>
      <c r="D15" s="2">
        <v>64.840274629999996</v>
      </c>
      <c r="E15" s="2">
        <v>79.054914539999999</v>
      </c>
      <c r="F15" s="2">
        <v>82.046209439999998</v>
      </c>
      <c r="G15" s="2">
        <v>70.209930020000002</v>
      </c>
      <c r="H15" s="2"/>
      <c r="I15" s="2"/>
      <c r="J15" s="2"/>
      <c r="K15" s="2"/>
      <c r="M15" s="38">
        <v>20</v>
      </c>
      <c r="N15" s="2">
        <v>73.983933649999997</v>
      </c>
      <c r="O15" s="2">
        <v>67.310049019999994</v>
      </c>
    </row>
    <row r="16" spans="1:18" ht="17" thickBot="1">
      <c r="A16" s="65" t="s">
        <v>379</v>
      </c>
      <c r="C16" s="38">
        <v>22</v>
      </c>
      <c r="D16" s="6">
        <v>64.330492109999994</v>
      </c>
      <c r="E16" s="6">
        <v>78.412360100000001</v>
      </c>
      <c r="F16" s="6">
        <v>80.998100600000001</v>
      </c>
      <c r="G16" s="6">
        <v>73.908697099999998</v>
      </c>
      <c r="H16" s="53">
        <f>AVERAGE(D16:G16)</f>
        <v>74.412412477499998</v>
      </c>
      <c r="I16" s="54">
        <f>STDEV(D16:G16)</f>
        <v>7.3318873538292166</v>
      </c>
      <c r="J16" s="54">
        <f>I16/SQRT(COUNT(D16:G16))</f>
        <v>3.6659436769146083</v>
      </c>
      <c r="K16" s="6"/>
      <c r="M16" s="38">
        <v>22</v>
      </c>
      <c r="N16" s="6">
        <v>72.872676999999996</v>
      </c>
      <c r="O16" s="6">
        <v>71.595606090000004</v>
      </c>
      <c r="P16" s="53">
        <f>AVERAGE(N16:O16)</f>
        <v>72.234141545</v>
      </c>
      <c r="Q16" s="54">
        <f>STDEV(N16:O16)</f>
        <v>0.90302550051706942</v>
      </c>
      <c r="R16" s="54">
        <f>Q16/SQRT(COUNT(N16:O16))</f>
        <v>0.63853545499999598</v>
      </c>
    </row>
    <row r="17" spans="2:18" ht="17" thickBot="1">
      <c r="B17" t="s">
        <v>75</v>
      </c>
      <c r="C17" s="38">
        <v>24</v>
      </c>
      <c r="D17" s="2">
        <v>67.039270439999996</v>
      </c>
      <c r="E17" s="2">
        <v>76.759847019999995</v>
      </c>
      <c r="F17" s="2">
        <v>78.977189980000006</v>
      </c>
      <c r="G17" s="2">
        <v>67.077640790000004</v>
      </c>
      <c r="H17" s="54">
        <f>100-AVERAGE(D16:G16)</f>
        <v>25.587587522500002</v>
      </c>
      <c r="I17" s="55"/>
      <c r="J17" s="55"/>
      <c r="K17" s="2"/>
      <c r="L17" t="s">
        <v>75</v>
      </c>
      <c r="M17" s="38">
        <v>24</v>
      </c>
      <c r="N17" s="2">
        <v>77.184895490000002</v>
      </c>
      <c r="O17" s="2">
        <v>75.010872620000001</v>
      </c>
      <c r="P17" s="54">
        <f>100-AVERAGE(N16:O16)</f>
        <v>27.765858455</v>
      </c>
      <c r="Q17" s="50"/>
      <c r="R17" s="50"/>
    </row>
    <row r="18" spans="2:18" ht="17" thickBot="1">
      <c r="C18" s="38">
        <v>26</v>
      </c>
      <c r="D18" s="2">
        <v>68.397668300000007</v>
      </c>
      <c r="E18" s="2">
        <v>77.917816729999998</v>
      </c>
      <c r="F18" s="2">
        <v>77.474215049999998</v>
      </c>
      <c r="G18" s="2">
        <v>66.744418530000004</v>
      </c>
      <c r="H18" s="55"/>
      <c r="I18" s="55"/>
      <c r="J18" s="55"/>
      <c r="K18" s="2"/>
      <c r="M18" s="38">
        <v>26</v>
      </c>
      <c r="N18" s="2">
        <v>77.123756819999997</v>
      </c>
      <c r="O18" s="2">
        <v>79.422422119999993</v>
      </c>
      <c r="P18" s="50"/>
      <c r="Q18" s="50"/>
      <c r="R18" s="50"/>
    </row>
    <row r="19" spans="2:18" ht="17" thickBot="1">
      <c r="C19" s="38">
        <v>28</v>
      </c>
      <c r="D19" s="2">
        <v>68.18862</v>
      </c>
      <c r="E19" s="2">
        <v>73.684071729999999</v>
      </c>
      <c r="F19" s="2">
        <v>76.997471989999994</v>
      </c>
      <c r="G19" s="2">
        <v>63.012329219999998</v>
      </c>
      <c r="H19" s="55"/>
      <c r="I19" s="55"/>
      <c r="J19" s="55"/>
      <c r="K19" s="2"/>
      <c r="M19" s="38">
        <v>28</v>
      </c>
      <c r="N19" s="2">
        <v>75.51916636</v>
      </c>
      <c r="O19" s="2">
        <v>78.197247630000007</v>
      </c>
      <c r="P19" s="50"/>
      <c r="Q19" s="50"/>
      <c r="R19" s="50"/>
    </row>
    <row r="20" spans="2:18" ht="17" thickBot="1">
      <c r="C20" s="38">
        <v>30</v>
      </c>
      <c r="D20" s="2">
        <v>66.883349940000002</v>
      </c>
      <c r="E20" s="2">
        <v>73.822281340000004</v>
      </c>
      <c r="F20" s="2">
        <v>79.46229812</v>
      </c>
      <c r="G20" s="2">
        <v>68.110629790000004</v>
      </c>
      <c r="H20" s="55"/>
      <c r="I20" s="55"/>
      <c r="J20" s="55"/>
      <c r="K20" s="2"/>
      <c r="M20" s="38">
        <v>30</v>
      </c>
      <c r="N20" s="2">
        <v>76.015758340000005</v>
      </c>
      <c r="O20" s="2">
        <v>83.509733510000004</v>
      </c>
      <c r="P20" s="50"/>
      <c r="Q20" s="50"/>
      <c r="R20" s="50"/>
    </row>
    <row r="21" spans="2:18" ht="17" thickBot="1">
      <c r="C21" s="38">
        <v>32</v>
      </c>
      <c r="D21" s="2">
        <v>67.126761139999999</v>
      </c>
      <c r="E21" s="2">
        <v>72.502565509999997</v>
      </c>
      <c r="F21" s="2">
        <v>78.315313470000007</v>
      </c>
      <c r="G21" s="2">
        <v>64.345218259999996</v>
      </c>
      <c r="H21" s="55"/>
      <c r="I21" s="55"/>
      <c r="J21" s="55"/>
      <c r="K21" s="2"/>
      <c r="M21" s="38">
        <v>32</v>
      </c>
      <c r="N21" s="2">
        <v>80.399723460000004</v>
      </c>
      <c r="O21" s="2">
        <v>86.166998609999993</v>
      </c>
      <c r="P21" s="50"/>
      <c r="Q21" s="50"/>
      <c r="R21" s="50"/>
    </row>
    <row r="22" spans="2:18" ht="17" thickBot="1">
      <c r="C22" s="38">
        <v>34</v>
      </c>
      <c r="D22" s="2">
        <v>66.29491548</v>
      </c>
      <c r="E22" s="2">
        <v>69.768065289999996</v>
      </c>
      <c r="F22" s="2">
        <v>76.616954179999993</v>
      </c>
      <c r="G22" s="2">
        <v>66.211262910000002</v>
      </c>
      <c r="H22" s="55"/>
      <c r="I22" s="55"/>
      <c r="J22" s="55"/>
      <c r="K22" s="2"/>
      <c r="M22" s="38">
        <v>34</v>
      </c>
      <c r="N22" s="2">
        <v>81.585388199999997</v>
      </c>
      <c r="O22" s="2">
        <v>87.498650940000005</v>
      </c>
      <c r="P22" s="50"/>
      <c r="Q22" s="50"/>
      <c r="R22" s="50"/>
    </row>
    <row r="23" spans="2:18" ht="17" thickBot="1">
      <c r="C23" s="38">
        <v>36</v>
      </c>
      <c r="D23" s="2">
        <v>63.846635470000002</v>
      </c>
      <c r="E23" s="2">
        <v>72.205971980000001</v>
      </c>
      <c r="F23" s="2">
        <v>76.513976420000006</v>
      </c>
      <c r="G23" s="2">
        <v>59.580139950000003</v>
      </c>
      <c r="H23" s="55"/>
      <c r="I23" s="55"/>
      <c r="J23" s="55"/>
      <c r="K23" s="2"/>
      <c r="M23" s="38">
        <v>36</v>
      </c>
      <c r="N23" s="2">
        <v>83.893212050000002</v>
      </c>
      <c r="O23" s="2">
        <v>89.713289380000006</v>
      </c>
      <c r="P23" s="50"/>
      <c r="Q23" s="50"/>
      <c r="R23" s="50"/>
    </row>
    <row r="24" spans="2:18" ht="17" thickBot="1">
      <c r="C24" s="38">
        <v>38</v>
      </c>
      <c r="D24" s="2">
        <v>60.76678562</v>
      </c>
      <c r="E24" s="2">
        <v>69.490748980000006</v>
      </c>
      <c r="F24" s="2">
        <v>73.417003280000003</v>
      </c>
      <c r="G24" s="2">
        <v>58.713762080000002</v>
      </c>
      <c r="H24" s="55"/>
      <c r="I24" s="55"/>
      <c r="J24" s="55"/>
      <c r="K24" s="2"/>
      <c r="M24" s="38">
        <v>38</v>
      </c>
      <c r="N24" s="2">
        <v>86.827735020000006</v>
      </c>
      <c r="O24" s="2">
        <v>89.713289380000006</v>
      </c>
      <c r="P24" s="50"/>
      <c r="Q24" s="50"/>
      <c r="R24" s="50"/>
    </row>
    <row r="25" spans="2:18" ht="17" thickBot="1">
      <c r="C25" s="38">
        <v>40</v>
      </c>
      <c r="D25" s="2">
        <v>62.241536289999999</v>
      </c>
      <c r="E25" s="2">
        <v>69.677014110000002</v>
      </c>
      <c r="F25" s="2">
        <v>75.922289300000003</v>
      </c>
      <c r="G25" s="2">
        <v>62.645784740000003</v>
      </c>
      <c r="H25" s="55"/>
      <c r="I25" s="55"/>
      <c r="J25" s="55"/>
      <c r="K25" s="2"/>
      <c r="M25" s="38">
        <v>40</v>
      </c>
      <c r="N25" s="2">
        <v>93.289822709999996</v>
      </c>
      <c r="O25" s="2">
        <v>89.713289380000006</v>
      </c>
      <c r="P25" s="50"/>
      <c r="Q25" s="50"/>
      <c r="R25" s="50"/>
    </row>
    <row r="26" spans="2:18" ht="17" thickBot="1">
      <c r="C26" s="38">
        <v>42</v>
      </c>
      <c r="D26" s="6">
        <v>63.203213490000003</v>
      </c>
      <c r="E26" s="6">
        <v>70.419783280000004</v>
      </c>
      <c r="F26" s="6">
        <v>76.119620620000006</v>
      </c>
      <c r="G26" s="6">
        <v>65.178273910000001</v>
      </c>
      <c r="H26" s="53">
        <f>AVERAGE(D26:G26)</f>
        <v>68.730222824999998</v>
      </c>
      <c r="I26" s="54">
        <f>STDEV(D26:G26)</f>
        <v>5.7914300936181426</v>
      </c>
      <c r="J26" s="54">
        <f>I26/SQRT(COUNT(D26:G26))</f>
        <v>2.8957150468090713</v>
      </c>
      <c r="K26" s="6"/>
      <c r="M26" s="38">
        <v>42</v>
      </c>
      <c r="N26" s="6">
        <v>95.297964899999997</v>
      </c>
      <c r="O26" s="6">
        <v>89.713289380000006</v>
      </c>
      <c r="P26" s="53">
        <f>AVERAGE(N26:O26)</f>
        <v>92.505627140000001</v>
      </c>
      <c r="Q26" s="54">
        <f>STDEV(N26:O26)</f>
        <v>3.948961930918502</v>
      </c>
      <c r="R26" s="54">
        <f>Q26/SQRT(COUNT(N26:O26))</f>
        <v>2.7923377599999952</v>
      </c>
    </row>
    <row r="27" spans="2:18">
      <c r="H27" s="54">
        <f>100-AVERAGE(D26:G26)</f>
        <v>31.269777175000002</v>
      </c>
      <c r="I27" s="50"/>
      <c r="J27" s="50"/>
      <c r="P27" s="54">
        <f>100-AVERAGE(N26:O26)</f>
        <v>7.4943728599999986</v>
      </c>
      <c r="Q27" s="50"/>
      <c r="R27" s="50"/>
    </row>
    <row r="32" spans="2:18">
      <c r="B32" t="s">
        <v>313</v>
      </c>
      <c r="C32" s="45" t="s">
        <v>314</v>
      </c>
      <c r="D32" s="2" t="s">
        <v>315</v>
      </c>
    </row>
    <row r="33" spans="3:4">
      <c r="C33" s="45"/>
      <c r="D33" s="2"/>
    </row>
    <row r="34" spans="3:4">
      <c r="C34" s="45" t="s">
        <v>316</v>
      </c>
      <c r="D34" s="2" t="s">
        <v>73</v>
      </c>
    </row>
    <row r="35" spans="3:4">
      <c r="C35" s="45" t="s">
        <v>317</v>
      </c>
      <c r="D35" s="2" t="s">
        <v>317</v>
      </c>
    </row>
    <row r="36" spans="3:4">
      <c r="C36" s="45" t="s">
        <v>318</v>
      </c>
      <c r="D36" s="2" t="s">
        <v>319</v>
      </c>
    </row>
    <row r="37" spans="3:4">
      <c r="C37" s="45"/>
      <c r="D37" s="2"/>
    </row>
    <row r="38" spans="3:4">
      <c r="C38" s="46" t="s">
        <v>297</v>
      </c>
      <c r="D38" s="2"/>
    </row>
    <row r="39" spans="3:4">
      <c r="C39" s="45" t="s">
        <v>298</v>
      </c>
      <c r="D39" s="47">
        <v>7.0156033000000001E-3</v>
      </c>
    </row>
    <row r="40" spans="3:4">
      <c r="C40" s="45" t="s">
        <v>299</v>
      </c>
      <c r="D40" s="2" t="s">
        <v>286</v>
      </c>
    </row>
    <row r="41" spans="3:4">
      <c r="C41" s="45" t="s">
        <v>300</v>
      </c>
      <c r="D41" s="2" t="s">
        <v>256</v>
      </c>
    </row>
    <row r="42" spans="3:4">
      <c r="C42" s="45" t="s">
        <v>301</v>
      </c>
      <c r="D42" s="2" t="s">
        <v>302</v>
      </c>
    </row>
    <row r="43" spans="3:4">
      <c r="C43" s="45" t="s">
        <v>303</v>
      </c>
      <c r="D43" s="2" t="s">
        <v>304</v>
      </c>
    </row>
    <row r="44" spans="3:4">
      <c r="C44" s="45"/>
      <c r="D44" s="2"/>
    </row>
    <row r="45" spans="3:4">
      <c r="C45" s="45" t="s">
        <v>305</v>
      </c>
      <c r="D45" s="2"/>
    </row>
    <row r="46" spans="3:4">
      <c r="C46" s="45" t="s">
        <v>306</v>
      </c>
      <c r="D46" s="2">
        <v>68.730199999999996</v>
      </c>
    </row>
    <row r="47" spans="3:4">
      <c r="C47" s="45" t="s">
        <v>307</v>
      </c>
      <c r="D47" s="2">
        <v>92.505600000000001</v>
      </c>
    </row>
    <row r="48" spans="3:4">
      <c r="C48" s="45" t="s">
        <v>308</v>
      </c>
      <c r="D48" s="2" t="s">
        <v>309</v>
      </c>
    </row>
    <row r="49" spans="3:4">
      <c r="C49" s="45" t="s">
        <v>310</v>
      </c>
      <c r="D49" s="2" t="s">
        <v>311</v>
      </c>
    </row>
    <row r="50" spans="3:4">
      <c r="C50" s="45" t="s">
        <v>312</v>
      </c>
      <c r="D50" s="2">
        <v>0.86640399999999995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A98E-BCD3-7946-83D5-5714100D86FB}">
  <dimension ref="A1:V54"/>
  <sheetViews>
    <sheetView topLeftCell="A27" workbookViewId="0">
      <selection activeCell="A17" sqref="A17"/>
    </sheetView>
  </sheetViews>
  <sheetFormatPr baseColWidth="10" defaultRowHeight="16"/>
  <sheetData>
    <row r="1" spans="2:22">
      <c r="B1" s="23" t="s">
        <v>69</v>
      </c>
    </row>
    <row r="2" spans="2:22">
      <c r="B2" s="23" t="s">
        <v>77</v>
      </c>
    </row>
    <row r="3" spans="2:22" ht="17" thickBot="1">
      <c r="D3" s="23" t="s">
        <v>73</v>
      </c>
      <c r="Q3" s="23" t="s">
        <v>72</v>
      </c>
    </row>
    <row r="4" spans="2:22" ht="17" thickBot="1">
      <c r="B4" t="s">
        <v>71</v>
      </c>
      <c r="C4" s="35" t="s">
        <v>64</v>
      </c>
      <c r="K4" t="s">
        <v>275</v>
      </c>
      <c r="L4" t="s">
        <v>276</v>
      </c>
      <c r="M4" t="s">
        <v>277</v>
      </c>
      <c r="O4" t="s">
        <v>71</v>
      </c>
      <c r="P4" s="35" t="s">
        <v>64</v>
      </c>
      <c r="T4" t="s">
        <v>275</v>
      </c>
      <c r="U4" t="s">
        <v>276</v>
      </c>
      <c r="V4" t="s">
        <v>277</v>
      </c>
    </row>
    <row r="5" spans="2:22" ht="17" thickBot="1">
      <c r="C5" s="35">
        <v>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P5" s="35">
        <v>0</v>
      </c>
      <c r="Q5">
        <v>100</v>
      </c>
      <c r="R5">
        <v>100</v>
      </c>
      <c r="S5">
        <v>100</v>
      </c>
    </row>
    <row r="6" spans="2:22" ht="17" thickBot="1">
      <c r="B6" t="s">
        <v>65</v>
      </c>
      <c r="C6" s="38">
        <v>2</v>
      </c>
      <c r="D6">
        <v>100.76745624445762</v>
      </c>
      <c r="E6">
        <v>99.492071530983367</v>
      </c>
      <c r="F6">
        <v>98.380662672806579</v>
      </c>
      <c r="G6">
        <v>99.019336820218044</v>
      </c>
      <c r="H6">
        <v>100.99566364801086</v>
      </c>
      <c r="I6">
        <v>100.20954779664488</v>
      </c>
      <c r="J6">
        <v>99.76940834057406</v>
      </c>
      <c r="O6" t="s">
        <v>65</v>
      </c>
      <c r="P6" s="38">
        <v>2</v>
      </c>
      <c r="Q6">
        <v>99.546791882629435</v>
      </c>
      <c r="R6">
        <v>99.419497358418568</v>
      </c>
      <c r="S6">
        <v>96.324705240550998</v>
      </c>
    </row>
    <row r="7" spans="2:22" ht="17" thickBot="1">
      <c r="C7" s="38">
        <v>4</v>
      </c>
      <c r="D7">
        <v>96.104111210882024</v>
      </c>
      <c r="E7">
        <v>97.122660318091448</v>
      </c>
      <c r="F7">
        <v>95.837911517942771</v>
      </c>
      <c r="G7">
        <v>98.209173547309618</v>
      </c>
      <c r="H7">
        <v>98.988005997001494</v>
      </c>
      <c r="I7">
        <v>101.32926512141393</v>
      </c>
      <c r="J7">
        <v>99.612737757085128</v>
      </c>
      <c r="P7" s="38">
        <v>4</v>
      </c>
      <c r="Q7">
        <v>98.409503920577848</v>
      </c>
      <c r="R7">
        <v>97.587661574317792</v>
      </c>
      <c r="S7">
        <v>96.172648281450378</v>
      </c>
    </row>
    <row r="8" spans="2:22" ht="17" thickBot="1">
      <c r="C8" s="38">
        <v>6</v>
      </c>
      <c r="D8">
        <v>95.444345586231165</v>
      </c>
      <c r="E8">
        <v>93.697859075220947</v>
      </c>
      <c r="F8">
        <v>93.58554379938397</v>
      </c>
      <c r="G8">
        <v>99.177290260612722</v>
      </c>
      <c r="H8">
        <v>95.894689206682784</v>
      </c>
      <c r="I8">
        <v>98.836391029360385</v>
      </c>
      <c r="J8">
        <v>94.949661705473531</v>
      </c>
      <c r="P8" s="38">
        <v>6</v>
      </c>
      <c r="Q8">
        <v>95.947203775533325</v>
      </c>
      <c r="R8">
        <v>91.438594944450983</v>
      </c>
      <c r="S8">
        <v>92.989543476925064</v>
      </c>
    </row>
    <row r="9" spans="2:22" ht="17" thickBot="1">
      <c r="C9" s="38">
        <v>8</v>
      </c>
      <c r="D9">
        <v>93.883610469791279</v>
      </c>
      <c r="E9">
        <v>91.326908809151064</v>
      </c>
      <c r="F9">
        <v>94.958089447713675</v>
      </c>
      <c r="G9">
        <v>95.055729638467994</v>
      </c>
      <c r="H9">
        <v>92.876602743404419</v>
      </c>
      <c r="I9">
        <v>96.878078816959572</v>
      </c>
      <c r="J9">
        <v>93.337254625185366</v>
      </c>
      <c r="P9" s="38">
        <v>8</v>
      </c>
      <c r="Q9">
        <v>94.93217410628165</v>
      </c>
      <c r="R9">
        <v>92.190894082891646</v>
      </c>
      <c r="S9">
        <v>92.232955507696644</v>
      </c>
    </row>
    <row r="10" spans="2:22" ht="17" thickBot="1">
      <c r="C10" s="38">
        <v>10</v>
      </c>
      <c r="D10">
        <v>90.838380211352913</v>
      </c>
      <c r="E10">
        <v>89.373001401600547</v>
      </c>
      <c r="F10">
        <v>90.918078488654842</v>
      </c>
      <c r="G10">
        <v>95.602071504044119</v>
      </c>
      <c r="H10">
        <v>92.878126275065071</v>
      </c>
      <c r="I10">
        <v>93.669195750577586</v>
      </c>
      <c r="J10">
        <v>95.150917448555845</v>
      </c>
      <c r="P10" s="38">
        <v>10</v>
      </c>
      <c r="Q10">
        <v>91.585859975536337</v>
      </c>
      <c r="R10">
        <v>91.401060380708032</v>
      </c>
      <c r="S10">
        <v>89.46570619123483</v>
      </c>
    </row>
    <row r="11" spans="2:22" ht="17" thickBot="1">
      <c r="C11" s="38">
        <v>12</v>
      </c>
      <c r="D11">
        <v>90.787197450853171</v>
      </c>
      <c r="E11">
        <v>89.032895421762333</v>
      </c>
      <c r="F11">
        <v>91.132021752004604</v>
      </c>
      <c r="G11">
        <v>94.545702802089906</v>
      </c>
      <c r="H11">
        <v>92.677252196385126</v>
      </c>
      <c r="I11">
        <v>92.039924400592781</v>
      </c>
      <c r="J11">
        <v>90.78486981982708</v>
      </c>
      <c r="P11" s="38">
        <v>12</v>
      </c>
      <c r="Q11">
        <v>91.122320162961515</v>
      </c>
      <c r="R11">
        <v>90.13491572665211</v>
      </c>
      <c r="S11">
        <v>89.384276098969025</v>
      </c>
    </row>
    <row r="12" spans="2:22" ht="17" thickBot="1">
      <c r="C12" s="38">
        <v>14</v>
      </c>
      <c r="D12">
        <v>88.436106338844638</v>
      </c>
      <c r="E12">
        <v>88.150278205394187</v>
      </c>
      <c r="F12">
        <v>93.027341006533973</v>
      </c>
      <c r="G12">
        <v>92.279828685982096</v>
      </c>
      <c r="H12">
        <v>89.806228197428766</v>
      </c>
      <c r="I12">
        <v>89.704597380616718</v>
      </c>
      <c r="J12">
        <v>90.082844231720372</v>
      </c>
      <c r="P12" s="38">
        <v>14</v>
      </c>
      <c r="Q12">
        <v>92.68097078708908</v>
      </c>
      <c r="R12">
        <v>87.380762540484085</v>
      </c>
      <c r="S12">
        <v>85.696404636619462</v>
      </c>
    </row>
    <row r="13" spans="2:22" ht="17" thickBot="1">
      <c r="C13" s="38">
        <v>16</v>
      </c>
      <c r="D13">
        <v>90.001452699190054</v>
      </c>
      <c r="E13">
        <v>89.311272020355545</v>
      </c>
      <c r="F13">
        <v>90.289075879658014</v>
      </c>
      <c r="G13">
        <v>92.39361565248312</v>
      </c>
      <c r="H13">
        <v>88.863429907783484</v>
      </c>
      <c r="I13">
        <v>89.589934037748009</v>
      </c>
      <c r="J13">
        <v>90.308088050289712</v>
      </c>
      <c r="P13" s="38">
        <v>16</v>
      </c>
      <c r="Q13">
        <v>89.159640509693574</v>
      </c>
      <c r="R13">
        <v>88.599714801204172</v>
      </c>
      <c r="S13">
        <v>84.390825476328573</v>
      </c>
    </row>
    <row r="14" spans="2:22" ht="17" thickBot="1">
      <c r="C14" s="38">
        <v>18</v>
      </c>
      <c r="D14">
        <v>89.684272082449965</v>
      </c>
      <c r="E14">
        <v>86.916327544160339</v>
      </c>
      <c r="F14">
        <v>89.373311517394868</v>
      </c>
      <c r="G14">
        <v>91.442379045116837</v>
      </c>
      <c r="H14">
        <v>83.440776039417571</v>
      </c>
      <c r="I14">
        <v>82.339903942527002</v>
      </c>
      <c r="J14">
        <v>92.409866673905441</v>
      </c>
      <c r="P14" s="38">
        <v>18</v>
      </c>
      <c r="Q14">
        <v>90.905815781784597</v>
      </c>
      <c r="R14">
        <v>88.316943772904068</v>
      </c>
      <c r="S14">
        <v>87.338857091187208</v>
      </c>
    </row>
    <row r="15" spans="2:22" ht="17" thickBot="1">
      <c r="C15" s="38">
        <v>20</v>
      </c>
      <c r="D15">
        <v>88.14539997148546</v>
      </c>
      <c r="E15">
        <v>88.333896549722084</v>
      </c>
      <c r="F15">
        <v>86.472867339175323</v>
      </c>
      <c r="G15">
        <v>91.550246738269749</v>
      </c>
      <c r="H15">
        <v>83.235968154379464</v>
      </c>
      <c r="I15">
        <v>82.330146974712648</v>
      </c>
      <c r="J15">
        <v>91.088337888995596</v>
      </c>
      <c r="P15" s="38">
        <v>20</v>
      </c>
      <c r="Q15">
        <v>89.192932829562992</v>
      </c>
      <c r="R15">
        <v>85.485144618278284</v>
      </c>
      <c r="S15">
        <v>89.116768254453561</v>
      </c>
    </row>
    <row r="16" spans="2:22" ht="17" thickBot="1">
      <c r="C16" s="38">
        <v>22</v>
      </c>
      <c r="D16">
        <v>89.585484791434681</v>
      </c>
      <c r="E16">
        <v>83.716155056361245</v>
      </c>
      <c r="F16">
        <v>83.906594937350306</v>
      </c>
      <c r="G16">
        <v>91.019148953711664</v>
      </c>
      <c r="H16">
        <v>82.316338258308122</v>
      </c>
      <c r="I16">
        <v>84.621432418826458</v>
      </c>
      <c r="J16">
        <v>86.621622722193408</v>
      </c>
      <c r="P16" s="38">
        <v>22</v>
      </c>
      <c r="Q16">
        <v>86.541745014212765</v>
      </c>
      <c r="R16">
        <v>86.334820660386839</v>
      </c>
      <c r="S16">
        <v>86.352366493365452</v>
      </c>
    </row>
    <row r="17" spans="1:22" ht="17" thickBot="1">
      <c r="A17" s="65" t="s">
        <v>379</v>
      </c>
      <c r="C17" s="38">
        <v>24</v>
      </c>
      <c r="D17" s="5">
        <v>87.631458711363607</v>
      </c>
      <c r="E17" s="5">
        <v>77.360990915550346</v>
      </c>
      <c r="F17" s="5">
        <v>84.543672335965638</v>
      </c>
      <c r="G17" s="5">
        <v>89.404781206602323</v>
      </c>
      <c r="H17" s="5">
        <v>83.156577871750059</v>
      </c>
      <c r="I17" s="5">
        <v>83.915288976405222</v>
      </c>
      <c r="J17" s="5">
        <v>88.42105018697292</v>
      </c>
      <c r="K17" s="49">
        <f>AVERAGE(D17:J17)</f>
        <v>84.919117172087155</v>
      </c>
      <c r="L17" s="51">
        <f>STDEV(D17:J17)</f>
        <v>4.1053209469210934</v>
      </c>
      <c r="M17" s="51">
        <f>L17/SQRT(COUNT(D17:J17))</f>
        <v>1.5516654682367728</v>
      </c>
      <c r="P17" s="38">
        <v>24</v>
      </c>
      <c r="Q17">
        <v>84.300020220968889</v>
      </c>
      <c r="R17">
        <v>86.307359202261154</v>
      </c>
      <c r="S17">
        <v>86.659927452282218</v>
      </c>
      <c r="T17" s="49">
        <f>AVERAGE(Q17:S17)</f>
        <v>85.755768958504078</v>
      </c>
      <c r="U17" s="51">
        <f>STDEV(Q17:S17)</f>
        <v>1.2729805115779349</v>
      </c>
      <c r="V17" s="51">
        <f>U17/SQRT(COUNT(Q17:S17))</f>
        <v>0.73495564103266831</v>
      </c>
    </row>
    <row r="18" spans="1:22" ht="17" thickBot="1">
      <c r="B18" t="s">
        <v>66</v>
      </c>
      <c r="C18" s="38">
        <v>26</v>
      </c>
      <c r="D18" s="15">
        <v>87.631458711363607</v>
      </c>
      <c r="E18" s="15">
        <v>77.360990915550346</v>
      </c>
      <c r="F18" s="15">
        <v>84.543672335965638</v>
      </c>
      <c r="G18" s="15">
        <v>89.404781206602323</v>
      </c>
      <c r="H18" s="15">
        <v>83.156577871750059</v>
      </c>
      <c r="I18" s="15">
        <v>83.915288976405222</v>
      </c>
      <c r="J18" s="15">
        <v>88.42105018697292</v>
      </c>
      <c r="K18" s="51">
        <f>100-(AVERAGE(D17:J17))</f>
        <v>15.080882827912845</v>
      </c>
      <c r="O18" t="s">
        <v>66</v>
      </c>
      <c r="P18" s="38">
        <v>26</v>
      </c>
      <c r="Q18">
        <v>87.234743841547029</v>
      </c>
      <c r="R18">
        <v>87.439806272669813</v>
      </c>
      <c r="S18">
        <v>86.101007285245629</v>
      </c>
      <c r="T18" s="51">
        <f>100-(AVERAGE(Q17:S17))</f>
        <v>14.244231041495922</v>
      </c>
    </row>
    <row r="19" spans="1:22" ht="17" thickBot="1">
      <c r="C19" s="38">
        <v>28</v>
      </c>
      <c r="D19">
        <v>87.70795713577543</v>
      </c>
      <c r="E19">
        <v>75.827602484874433</v>
      </c>
      <c r="F19">
        <v>81.951455812370895</v>
      </c>
      <c r="G19">
        <v>88.379185747832338</v>
      </c>
      <c r="H19">
        <v>85.493925393606787</v>
      </c>
      <c r="I19">
        <v>83.894517024754222</v>
      </c>
      <c r="J19">
        <v>87.475462466643805</v>
      </c>
      <c r="P19" s="38">
        <v>28</v>
      </c>
      <c r="Q19">
        <v>86.21389477422791</v>
      </c>
      <c r="R19">
        <v>84.665123543552454</v>
      </c>
      <c r="S19">
        <v>83.436632151298113</v>
      </c>
    </row>
    <row r="20" spans="1:22" ht="17" thickBot="1">
      <c r="C20" s="38">
        <v>30</v>
      </c>
      <c r="D20">
        <v>88.04631996614178</v>
      </c>
      <c r="E20">
        <v>77.611707060661601</v>
      </c>
      <c r="F20">
        <v>85.483744806787783</v>
      </c>
      <c r="G20">
        <v>92.252402657657484</v>
      </c>
      <c r="H20">
        <v>86.345347491386093</v>
      </c>
      <c r="I20">
        <v>85.648458473854063</v>
      </c>
      <c r="J20">
        <v>88.603752697959109</v>
      </c>
      <c r="P20" s="38">
        <v>30</v>
      </c>
      <c r="Q20">
        <v>85.082238413842589</v>
      </c>
      <c r="R20">
        <v>83.188018669106356</v>
      </c>
      <c r="S20">
        <v>84.54466840217674</v>
      </c>
    </row>
    <row r="21" spans="1:22" ht="17" thickBot="1">
      <c r="C21" s="38">
        <v>32</v>
      </c>
      <c r="D21">
        <v>87.25554626618019</v>
      </c>
      <c r="E21">
        <v>77.966532973330672</v>
      </c>
      <c r="F21">
        <v>84.442338979351177</v>
      </c>
      <c r="G21">
        <v>92.152177229586428</v>
      </c>
      <c r="H21">
        <v>84.709187562458851</v>
      </c>
      <c r="I21">
        <v>86.178538521892435</v>
      </c>
      <c r="J21">
        <v>89.861703628327604</v>
      </c>
      <c r="P21" s="38">
        <v>32</v>
      </c>
      <c r="Q21">
        <v>85.422225358864196</v>
      </c>
      <c r="R21">
        <v>85.723715370238807</v>
      </c>
      <c r="S21">
        <v>84.209243864142636</v>
      </c>
    </row>
    <row r="22" spans="1:22" ht="17" thickBot="1">
      <c r="C22" s="38">
        <v>34</v>
      </c>
      <c r="D22">
        <v>90.509290885932955</v>
      </c>
      <c r="E22">
        <v>77.943755260223284</v>
      </c>
      <c r="F22">
        <v>86.92007082813943</v>
      </c>
      <c r="G22">
        <v>94.030660216893381</v>
      </c>
      <c r="H22">
        <v>85.339078634706141</v>
      </c>
      <c r="I22">
        <v>87.190468111271485</v>
      </c>
      <c r="J22">
        <v>93.57799533697731</v>
      </c>
      <c r="P22" s="38">
        <v>34</v>
      </c>
      <c r="Q22">
        <v>82.67196368677422</v>
      </c>
      <c r="R22">
        <v>86.15010801435875</v>
      </c>
      <c r="S22">
        <v>80.518662228476856</v>
      </c>
    </row>
    <row r="23" spans="1:22" ht="17" thickBot="1">
      <c r="C23" s="38">
        <v>36</v>
      </c>
      <c r="D23">
        <v>91.025756053326049</v>
      </c>
      <c r="E23">
        <v>80.032468097818864</v>
      </c>
      <c r="F23">
        <v>85.449596455944345</v>
      </c>
      <c r="G23">
        <v>96.941106276839605</v>
      </c>
      <c r="H23">
        <v>89.001904652627644</v>
      </c>
      <c r="I23">
        <v>87.368026689310938</v>
      </c>
      <c r="J23">
        <v>94.429349372996398</v>
      </c>
      <c r="P23" s="38">
        <v>36</v>
      </c>
      <c r="Q23">
        <v>81.075044272481392</v>
      </c>
      <c r="R23">
        <v>87.042504246463551</v>
      </c>
      <c r="S23">
        <v>79.963376441325124</v>
      </c>
    </row>
    <row r="24" spans="1:22" ht="17" thickBot="1">
      <c r="C24" s="38">
        <v>38</v>
      </c>
      <c r="D24">
        <v>90.091392881542973</v>
      </c>
      <c r="E24">
        <v>86.608601500586303</v>
      </c>
      <c r="F24">
        <v>86.647822124887398</v>
      </c>
      <c r="G24">
        <v>98.331335537211686</v>
      </c>
      <c r="H24">
        <v>89.001904652627644</v>
      </c>
      <c r="I24">
        <v>89.288027668223805</v>
      </c>
      <c r="J24">
        <v>95.546382531858313</v>
      </c>
      <c r="P24" s="38">
        <v>38</v>
      </c>
      <c r="Q24">
        <v>84.49258283990234</v>
      </c>
      <c r="R24">
        <v>86.999517853887568</v>
      </c>
      <c r="S24">
        <v>78.749880727395521</v>
      </c>
    </row>
    <row r="25" spans="1:22" ht="17" thickBot="1">
      <c r="C25" s="38">
        <v>40</v>
      </c>
      <c r="D25">
        <v>89.784169775729026</v>
      </c>
      <c r="E25">
        <v>89.365000272920597</v>
      </c>
      <c r="F25">
        <v>86.227533643982113</v>
      </c>
      <c r="G25">
        <v>99.585185388544673</v>
      </c>
      <c r="H25">
        <v>90.104780889961503</v>
      </c>
      <c r="I25">
        <v>91.24254911721107</v>
      </c>
      <c r="J25">
        <v>94.8706957992909</v>
      </c>
      <c r="P25" s="38">
        <v>40</v>
      </c>
      <c r="Q25">
        <v>84.62485762572166</v>
      </c>
      <c r="R25">
        <v>83.589792898652206</v>
      </c>
      <c r="S25">
        <v>77.100958826847162</v>
      </c>
    </row>
    <row r="26" spans="1:22" ht="17" thickBot="1">
      <c r="C26" s="38">
        <v>42</v>
      </c>
      <c r="D26">
        <v>92.050547642213886</v>
      </c>
      <c r="E26">
        <v>92.26825321714</v>
      </c>
      <c r="F26">
        <v>88.83868663453363</v>
      </c>
      <c r="G26">
        <v>98.230897423089147</v>
      </c>
      <c r="H26">
        <v>93.055647470009035</v>
      </c>
      <c r="I26">
        <v>94.292572092895725</v>
      </c>
      <c r="J26">
        <v>95.293967127931012</v>
      </c>
      <c r="P26" s="38">
        <v>42</v>
      </c>
      <c r="Q26">
        <v>82.37857290334054</v>
      </c>
      <c r="R26">
        <v>80.403379963506822</v>
      </c>
      <c r="S26">
        <v>82.741116751269047</v>
      </c>
    </row>
    <row r="27" spans="1:22" ht="17" thickBot="1">
      <c r="C27" s="38">
        <v>44</v>
      </c>
      <c r="D27">
        <v>93.650750148738794</v>
      </c>
      <c r="E27">
        <v>93.943674945721483</v>
      </c>
      <c r="F27">
        <v>88.022918055501577</v>
      </c>
      <c r="G27">
        <v>99.86916332759229</v>
      </c>
      <c r="H27">
        <v>94.70181747805043</v>
      </c>
      <c r="I27">
        <v>94.814935768683085</v>
      </c>
      <c r="J27">
        <v>96.432081329722848</v>
      </c>
      <c r="P27" s="38">
        <v>44</v>
      </c>
      <c r="Q27">
        <v>82.611937970553441</v>
      </c>
      <c r="R27">
        <v>81.793862518506401</v>
      </c>
      <c r="S27">
        <v>83.558939650310208</v>
      </c>
    </row>
    <row r="28" spans="1:22" ht="17" thickBot="1">
      <c r="C28" s="38">
        <v>46</v>
      </c>
      <c r="D28">
        <v>92.828561154056487</v>
      </c>
      <c r="E28">
        <v>96.258251109450626</v>
      </c>
      <c r="F28">
        <v>90.163570386342982</v>
      </c>
      <c r="G28">
        <v>99.195939563940556</v>
      </c>
      <c r="H28">
        <v>92.89538503215843</v>
      </c>
      <c r="I28">
        <v>95.321689743655696</v>
      </c>
      <c r="J28">
        <v>96.678736108354769</v>
      </c>
      <c r="P28" s="38">
        <v>46</v>
      </c>
      <c r="Q28">
        <v>81.27299540023219</v>
      </c>
      <c r="R28">
        <v>80.15719581776581</v>
      </c>
      <c r="S28">
        <v>80.090242526790746</v>
      </c>
    </row>
    <row r="29" spans="1:22" ht="17" thickBot="1">
      <c r="C29" s="38">
        <v>48</v>
      </c>
      <c r="D29">
        <v>93.654727069903757</v>
      </c>
      <c r="E29">
        <v>96.749306828884187</v>
      </c>
      <c r="F29">
        <v>92.371723926671464</v>
      </c>
      <c r="G29">
        <v>100.5184170278404</v>
      </c>
      <c r="H29">
        <v>90.659215485937565</v>
      </c>
      <c r="I29">
        <v>97.328666074403941</v>
      </c>
      <c r="J29">
        <v>97.248583313975587</v>
      </c>
      <c r="P29" s="38">
        <v>48</v>
      </c>
      <c r="Q29">
        <v>81.246810333157555</v>
      </c>
      <c r="R29">
        <v>80.390612887782623</v>
      </c>
      <c r="S29">
        <v>77.636773829667234</v>
      </c>
    </row>
    <row r="30" spans="1:22" ht="17" thickBot="1">
      <c r="C30" s="38">
        <v>50</v>
      </c>
      <c r="D30">
        <v>93.669691266640982</v>
      </c>
      <c r="E30">
        <v>93.488963006934341</v>
      </c>
      <c r="F30">
        <v>92.371723926671464</v>
      </c>
      <c r="G30">
        <v>98.667825422641087</v>
      </c>
      <c r="H30">
        <v>90.949983883891647</v>
      </c>
      <c r="I30">
        <v>96.523138684560422</v>
      </c>
      <c r="J30">
        <v>96.64027713059302</v>
      </c>
      <c r="K30" s="49">
        <f>AVERAGE(D30:J30)</f>
        <v>94.615943331704713</v>
      </c>
      <c r="L30" s="51">
        <f>STDEV(D30:J30)</f>
        <v>2.7323471886554938</v>
      </c>
      <c r="M30" s="51">
        <f>L30/SQRT(COUNT(D30:J30))</f>
        <v>1.0327301652384173</v>
      </c>
      <c r="P30" s="38">
        <v>50</v>
      </c>
      <c r="Q30">
        <v>80.612477000895979</v>
      </c>
      <c r="R30">
        <v>76.907565093984417</v>
      </c>
      <c r="S30">
        <v>78.22899041173153</v>
      </c>
      <c r="T30" s="49">
        <f>AVERAGE(Q30:S30)</f>
        <v>78.583010835537308</v>
      </c>
      <c r="U30" s="51">
        <f>STDEV(Q30:S30)</f>
        <v>1.8776556939033</v>
      </c>
      <c r="V30" s="51">
        <f>U30/SQRT(COUNT(Q30:S30))</f>
        <v>1.0840650203205038</v>
      </c>
    </row>
    <row r="31" spans="1:22">
      <c r="K31" s="51">
        <f>100-(AVERAGE(D30:J30))</f>
        <v>5.3840566682952868</v>
      </c>
      <c r="T31" s="51">
        <f>100-(AVERAGE(Q30:S30))</f>
        <v>21.416989164462692</v>
      </c>
    </row>
    <row r="36" spans="2:4">
      <c r="B36" t="s">
        <v>324</v>
      </c>
      <c r="C36" s="45" t="s">
        <v>314</v>
      </c>
      <c r="D36" s="2" t="s">
        <v>320</v>
      </c>
    </row>
    <row r="37" spans="2:4">
      <c r="C37" s="45"/>
      <c r="D37" s="2"/>
    </row>
    <row r="38" spans="2:4">
      <c r="C38" s="45" t="s">
        <v>316</v>
      </c>
      <c r="D38" s="2" t="s">
        <v>73</v>
      </c>
    </row>
    <row r="39" spans="2:4">
      <c r="C39" s="45" t="s">
        <v>317</v>
      </c>
      <c r="D39" s="2" t="s">
        <v>317</v>
      </c>
    </row>
    <row r="40" spans="2:4">
      <c r="C40" s="45" t="s">
        <v>318</v>
      </c>
      <c r="D40" s="2" t="s">
        <v>319</v>
      </c>
    </row>
    <row r="41" spans="2:4">
      <c r="C41" s="45"/>
      <c r="D41" s="2"/>
    </row>
    <row r="42" spans="2:4">
      <c r="C42" s="46" t="s">
        <v>297</v>
      </c>
      <c r="D42" s="2"/>
    </row>
    <row r="43" spans="2:4">
      <c r="C43" s="45" t="s">
        <v>298</v>
      </c>
      <c r="D43" s="47">
        <v>1.6719799999999999E-5</v>
      </c>
    </row>
    <row r="44" spans="2:4">
      <c r="C44" s="45" t="s">
        <v>299</v>
      </c>
      <c r="D44" s="2" t="s">
        <v>257</v>
      </c>
    </row>
    <row r="45" spans="2:4">
      <c r="C45" s="45" t="s">
        <v>300</v>
      </c>
      <c r="D45" s="2" t="s">
        <v>256</v>
      </c>
    </row>
    <row r="46" spans="2:4">
      <c r="C46" s="45" t="s">
        <v>301</v>
      </c>
      <c r="D46" s="2" t="s">
        <v>302</v>
      </c>
    </row>
    <row r="47" spans="2:4">
      <c r="C47" s="45" t="s">
        <v>303</v>
      </c>
      <c r="D47" s="2" t="s">
        <v>321</v>
      </c>
    </row>
    <row r="48" spans="2:4">
      <c r="C48" s="45"/>
      <c r="D48" s="2"/>
    </row>
    <row r="49" spans="3:4">
      <c r="C49" s="45" t="s">
        <v>305</v>
      </c>
      <c r="D49" s="2"/>
    </row>
    <row r="50" spans="3:4">
      <c r="C50" s="45" t="s">
        <v>306</v>
      </c>
      <c r="D50" s="2">
        <v>78.582999999999998</v>
      </c>
    </row>
    <row r="51" spans="3:4">
      <c r="C51" s="45" t="s">
        <v>307</v>
      </c>
      <c r="D51" s="2">
        <v>94.615899999999996</v>
      </c>
    </row>
    <row r="52" spans="3:4">
      <c r="C52" s="45" t="s">
        <v>308</v>
      </c>
      <c r="D52" s="2" t="s">
        <v>322</v>
      </c>
    </row>
    <row r="53" spans="3:4">
      <c r="C53" s="45" t="s">
        <v>310</v>
      </c>
      <c r="D53" s="2" t="s">
        <v>323</v>
      </c>
    </row>
    <row r="54" spans="3:4">
      <c r="C54" s="45" t="s">
        <v>312</v>
      </c>
      <c r="D54" s="2">
        <v>0.91237299999999999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AC64-325A-0246-BC72-3B285560F48A}">
  <dimension ref="A1:G25"/>
  <sheetViews>
    <sheetView workbookViewId="0">
      <selection activeCell="B15" sqref="B15"/>
    </sheetView>
  </sheetViews>
  <sheetFormatPr baseColWidth="10" defaultRowHeight="16"/>
  <sheetData>
    <row r="1" spans="1:7">
      <c r="A1" s="23" t="s">
        <v>58</v>
      </c>
    </row>
    <row r="2" spans="1:7">
      <c r="A2" s="34" t="s">
        <v>63</v>
      </c>
    </row>
    <row r="4" spans="1:7">
      <c r="B4" s="61" t="s">
        <v>59</v>
      </c>
      <c r="C4" s="61" t="s">
        <v>60</v>
      </c>
      <c r="D4" s="61" t="s">
        <v>61</v>
      </c>
      <c r="E4" s="61" t="s">
        <v>62</v>
      </c>
    </row>
    <row r="5" spans="1:7">
      <c r="B5" s="62">
        <v>35.5</v>
      </c>
      <c r="C5" s="62">
        <v>10.6</v>
      </c>
      <c r="D5" s="62">
        <v>28.4</v>
      </c>
      <c r="E5" s="62">
        <v>27</v>
      </c>
    </row>
    <row r="6" spans="1:7">
      <c r="B6" s="62">
        <v>35.200000000000003</v>
      </c>
      <c r="C6" s="62">
        <v>12.5</v>
      </c>
      <c r="D6" s="62">
        <v>32.1</v>
      </c>
      <c r="E6" s="62">
        <v>40.299999999999997</v>
      </c>
    </row>
    <row r="7" spans="1:7">
      <c r="B7" s="62">
        <v>25.2</v>
      </c>
      <c r="C7" s="62">
        <v>8.1999999999999993</v>
      </c>
      <c r="D7" s="62">
        <v>26.4</v>
      </c>
      <c r="E7" s="62">
        <v>26.1</v>
      </c>
    </row>
    <row r="8" spans="1:7">
      <c r="B8" s="62">
        <v>25.3</v>
      </c>
      <c r="C8" s="62">
        <v>8.6999999999999993</v>
      </c>
      <c r="D8" s="62">
        <v>29.5</v>
      </c>
      <c r="E8" s="62">
        <v>25.1</v>
      </c>
    </row>
    <row r="9" spans="1:7">
      <c r="B9" s="62"/>
      <c r="C9" s="62"/>
      <c r="D9" s="62"/>
      <c r="E9" s="62">
        <v>26.7</v>
      </c>
    </row>
    <row r="10" spans="1:7">
      <c r="A10" t="s">
        <v>347</v>
      </c>
      <c r="B10" s="63">
        <f>AVERAGE(B5:B9)</f>
        <v>30.3</v>
      </c>
      <c r="C10" s="63">
        <f t="shared" ref="C10:E10" si="0">AVERAGE(C5:C9)</f>
        <v>10</v>
      </c>
      <c r="D10" s="63">
        <f t="shared" si="0"/>
        <v>29.1</v>
      </c>
      <c r="E10" s="63">
        <f t="shared" si="0"/>
        <v>29.04</v>
      </c>
    </row>
    <row r="11" spans="1:7">
      <c r="A11" t="s">
        <v>276</v>
      </c>
      <c r="B11" s="55">
        <f>STDEV(B5:B9)</f>
        <v>5.8326666285670727</v>
      </c>
      <c r="C11" s="55">
        <f t="shared" ref="C11:E11" si="1">STDEV(C5:C9)</f>
        <v>1.9612920911140883</v>
      </c>
      <c r="D11" s="55">
        <f t="shared" si="1"/>
        <v>2.3762715894162167</v>
      </c>
      <c r="E11" s="55">
        <f t="shared" si="1"/>
        <v>6.3362449447602751</v>
      </c>
    </row>
    <row r="12" spans="1:7">
      <c r="A12" t="s">
        <v>277</v>
      </c>
      <c r="B12" s="55">
        <f>B11/SQRT(COUNT(B5:B9))</f>
        <v>2.9163333142835364</v>
      </c>
      <c r="C12" s="55">
        <f t="shared" ref="C12:E12" si="2">C11/SQRT(COUNT(C5:C9))</f>
        <v>0.98064604555704415</v>
      </c>
      <c r="D12" s="55">
        <f t="shared" si="2"/>
        <v>1.1881357947081084</v>
      </c>
      <c r="E12" s="55">
        <f t="shared" si="2"/>
        <v>2.8336548837146749</v>
      </c>
    </row>
    <row r="15" spans="1:7">
      <c r="B15" s="46" t="s">
        <v>325</v>
      </c>
      <c r="C15" s="2" t="s">
        <v>249</v>
      </c>
      <c r="D15" s="2" t="s">
        <v>250</v>
      </c>
      <c r="E15" s="2" t="s">
        <v>251</v>
      </c>
      <c r="F15" s="2" t="s">
        <v>252</v>
      </c>
      <c r="G15" s="2" t="s">
        <v>253</v>
      </c>
    </row>
    <row r="16" spans="1:7">
      <c r="B16" s="45" t="s">
        <v>348</v>
      </c>
      <c r="C16" s="2">
        <v>20.3</v>
      </c>
      <c r="D16" s="2" t="s">
        <v>349</v>
      </c>
      <c r="E16" s="2" t="s">
        <v>256</v>
      </c>
      <c r="F16" s="2" t="s">
        <v>264</v>
      </c>
      <c r="G16" s="2">
        <v>2.0000000000000001E-4</v>
      </c>
    </row>
    <row r="17" spans="2:7">
      <c r="B17" s="45" t="s">
        <v>350</v>
      </c>
      <c r="C17" s="2">
        <v>1.2</v>
      </c>
      <c r="D17" s="2" t="s">
        <v>351</v>
      </c>
      <c r="E17" s="2" t="s">
        <v>260</v>
      </c>
      <c r="F17" s="2" t="s">
        <v>261</v>
      </c>
      <c r="G17" s="2">
        <v>0.98350000000000004</v>
      </c>
    </row>
    <row r="18" spans="2:7">
      <c r="B18" s="45" t="s">
        <v>352</v>
      </c>
      <c r="C18" s="2">
        <v>1.26</v>
      </c>
      <c r="D18" s="2" t="s">
        <v>353</v>
      </c>
      <c r="E18" s="2" t="s">
        <v>260</v>
      </c>
      <c r="F18" s="2" t="s">
        <v>261</v>
      </c>
      <c r="G18" s="2">
        <v>0.97789999999999999</v>
      </c>
    </row>
    <row r="19" spans="2:7">
      <c r="B19" s="45" t="s">
        <v>354</v>
      </c>
      <c r="C19" s="2">
        <v>-19.100000000000001</v>
      </c>
      <c r="D19" s="2" t="s">
        <v>355</v>
      </c>
      <c r="E19" s="2" t="s">
        <v>256</v>
      </c>
      <c r="F19" s="2" t="s">
        <v>264</v>
      </c>
      <c r="G19" s="2">
        <v>4.0000000000000002E-4</v>
      </c>
    </row>
    <row r="20" spans="2:7">
      <c r="B20" s="45" t="s">
        <v>356</v>
      </c>
      <c r="C20" s="2">
        <v>-19.04</v>
      </c>
      <c r="D20" s="2" t="s">
        <v>357</v>
      </c>
      <c r="E20" s="2" t="s">
        <v>256</v>
      </c>
      <c r="F20" s="2" t="s">
        <v>264</v>
      </c>
      <c r="G20" s="2">
        <v>2.0000000000000001E-4</v>
      </c>
    </row>
    <row r="21" spans="2:7">
      <c r="B21" s="45" t="s">
        <v>358</v>
      </c>
      <c r="C21" s="2">
        <v>0.06</v>
      </c>
      <c r="D21" s="2" t="s">
        <v>359</v>
      </c>
      <c r="E21" s="2" t="s">
        <v>260</v>
      </c>
      <c r="F21" s="2" t="s">
        <v>261</v>
      </c>
      <c r="G21" s="2" t="s">
        <v>360</v>
      </c>
    </row>
    <row r="22" spans="2:7">
      <c r="B22" s="45"/>
      <c r="C22" s="2"/>
      <c r="D22" s="2"/>
      <c r="E22" s="2"/>
      <c r="F22" s="2"/>
    </row>
    <row r="23" spans="2:7">
      <c r="B23" s="45"/>
      <c r="C23" s="2"/>
      <c r="D23" s="2"/>
      <c r="E23" s="2"/>
      <c r="F23" s="2"/>
    </row>
    <row r="24" spans="2:7">
      <c r="B24" s="45"/>
      <c r="C24" s="2"/>
      <c r="D24" s="2"/>
      <c r="E24" s="2"/>
      <c r="F24" s="2"/>
    </row>
    <row r="25" spans="2:7">
      <c r="B25" s="45"/>
      <c r="C25" s="2"/>
      <c r="D25" s="2"/>
      <c r="E25" s="2"/>
      <c r="F2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51B0-4C9C-4740-B87E-7ACFF496001E}">
  <dimension ref="A1:AI51"/>
  <sheetViews>
    <sheetView topLeftCell="A25" workbookViewId="0">
      <selection activeCell="C43" sqref="C43"/>
    </sheetView>
  </sheetViews>
  <sheetFormatPr baseColWidth="10" defaultRowHeight="16"/>
  <sheetData>
    <row r="1" spans="2:35">
      <c r="B1" s="23" t="s">
        <v>69</v>
      </c>
    </row>
    <row r="2" spans="2:35">
      <c r="B2" s="23" t="s">
        <v>88</v>
      </c>
    </row>
    <row r="3" spans="2:35" ht="17" thickBot="1">
      <c r="D3" s="23" t="s">
        <v>65</v>
      </c>
      <c r="P3" s="23" t="s">
        <v>70</v>
      </c>
      <c r="AC3" s="23" t="s">
        <v>86</v>
      </c>
    </row>
    <row r="4" spans="2:35" ht="17" thickBot="1">
      <c r="B4" t="s">
        <v>71</v>
      </c>
      <c r="C4" s="35" t="s">
        <v>64</v>
      </c>
      <c r="J4" t="s">
        <v>275</v>
      </c>
      <c r="K4" t="s">
        <v>276</v>
      </c>
      <c r="L4" t="s">
        <v>277</v>
      </c>
      <c r="N4" t="s">
        <v>71</v>
      </c>
      <c r="O4" s="35" t="s">
        <v>64</v>
      </c>
      <c r="W4" t="s">
        <v>275</v>
      </c>
      <c r="X4" t="s">
        <v>276</v>
      </c>
      <c r="Y4" t="s">
        <v>277</v>
      </c>
      <c r="AA4" t="s">
        <v>71</v>
      </c>
      <c r="AB4" s="35" t="s">
        <v>64</v>
      </c>
      <c r="AG4" t="s">
        <v>275</v>
      </c>
      <c r="AH4" t="s">
        <v>276</v>
      </c>
      <c r="AI4" t="s">
        <v>277</v>
      </c>
    </row>
    <row r="5" spans="2:35" ht="17" thickBot="1">
      <c r="C5" s="35">
        <v>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O5" s="35">
        <v>0</v>
      </c>
      <c r="P5">
        <v>100</v>
      </c>
      <c r="Q5">
        <v>100</v>
      </c>
      <c r="R5">
        <v>100</v>
      </c>
      <c r="S5">
        <v>100</v>
      </c>
      <c r="T5">
        <v>100</v>
      </c>
      <c r="U5">
        <v>100</v>
      </c>
      <c r="V5">
        <v>100</v>
      </c>
      <c r="AB5" s="35">
        <v>0</v>
      </c>
      <c r="AC5">
        <v>100</v>
      </c>
      <c r="AD5">
        <v>100</v>
      </c>
      <c r="AE5">
        <v>100</v>
      </c>
      <c r="AF5">
        <v>100</v>
      </c>
    </row>
    <row r="6" spans="2:35" ht="17" thickBot="1">
      <c r="B6" t="s">
        <v>65</v>
      </c>
      <c r="C6" s="38">
        <v>2</v>
      </c>
      <c r="D6">
        <v>98.529401328397952</v>
      </c>
      <c r="E6">
        <v>97.566636259676798</v>
      </c>
      <c r="F6">
        <v>100.68866787423559</v>
      </c>
      <c r="G6">
        <v>98.996476505554213</v>
      </c>
      <c r="H6">
        <v>100.03658982802781</v>
      </c>
      <c r="I6">
        <v>98.249366404855294</v>
      </c>
      <c r="N6" t="s">
        <v>65</v>
      </c>
      <c r="O6" s="38">
        <v>2</v>
      </c>
      <c r="P6">
        <v>100.76745624445762</v>
      </c>
      <c r="Q6">
        <v>99.492071530983367</v>
      </c>
      <c r="R6">
        <v>98.380662672806579</v>
      </c>
      <c r="S6">
        <v>99.019336820218044</v>
      </c>
      <c r="T6">
        <v>100.99566364801086</v>
      </c>
      <c r="U6">
        <v>100.20954779664488</v>
      </c>
      <c r="V6">
        <v>99.76940834057406</v>
      </c>
      <c r="AA6" t="s">
        <v>65</v>
      </c>
      <c r="AB6" s="38">
        <v>2</v>
      </c>
      <c r="AC6">
        <v>98.714401794399066</v>
      </c>
      <c r="AD6">
        <v>100.69535258389064</v>
      </c>
      <c r="AE6">
        <v>96.336794385404431</v>
      </c>
      <c r="AF6">
        <v>98.311899677771805</v>
      </c>
    </row>
    <row r="7" spans="2:35" ht="17" thickBot="1">
      <c r="C7" s="38">
        <v>4</v>
      </c>
      <c r="D7">
        <v>98.100912458218119</v>
      </c>
      <c r="E7">
        <v>97.913541576541306</v>
      </c>
      <c r="F7">
        <v>99.441376288412926</v>
      </c>
      <c r="G7">
        <v>98.158212056359261</v>
      </c>
      <c r="H7">
        <v>102.51369194706336</v>
      </c>
      <c r="I7">
        <v>99.681726173539559</v>
      </c>
      <c r="O7" s="38">
        <v>4</v>
      </c>
      <c r="P7">
        <v>96.104111210882024</v>
      </c>
      <c r="Q7">
        <v>97.122660318091448</v>
      </c>
      <c r="R7">
        <v>95.837911517942771</v>
      </c>
      <c r="S7">
        <v>98.209173547309618</v>
      </c>
      <c r="T7">
        <v>98.988005997001494</v>
      </c>
      <c r="U7">
        <v>101.32926512141393</v>
      </c>
      <c r="V7">
        <v>99.612737757085128</v>
      </c>
      <c r="AB7" s="38">
        <v>4</v>
      </c>
      <c r="AC7">
        <v>95.778044449590794</v>
      </c>
      <c r="AD7">
        <v>96.715922544072683</v>
      </c>
      <c r="AE7">
        <v>93.079116100548006</v>
      </c>
      <c r="AF7">
        <v>98.246973957733502</v>
      </c>
    </row>
    <row r="8" spans="2:35" ht="17" thickBot="1">
      <c r="C8" s="38">
        <v>6</v>
      </c>
      <c r="D8">
        <v>96.974143568263528</v>
      </c>
      <c r="E8">
        <v>95.382431657717632</v>
      </c>
      <c r="F8">
        <v>96.809968127878776</v>
      </c>
      <c r="G8">
        <v>95.589623190466511</v>
      </c>
      <c r="H8">
        <v>94.117955413874398</v>
      </c>
      <c r="I8">
        <v>95.599943711507521</v>
      </c>
      <c r="O8" s="38">
        <v>6</v>
      </c>
      <c r="P8">
        <v>95.444345586231165</v>
      </c>
      <c r="Q8">
        <v>93.697859075220947</v>
      </c>
      <c r="R8">
        <v>93.58554379938397</v>
      </c>
      <c r="S8">
        <v>99.177290260612722</v>
      </c>
      <c r="T8">
        <v>95.894689206682784</v>
      </c>
      <c r="U8">
        <v>98.836391029360385</v>
      </c>
      <c r="V8">
        <v>94.949661705473531</v>
      </c>
      <c r="AB8" s="38">
        <v>6</v>
      </c>
      <c r="AC8">
        <v>94.541700253779936</v>
      </c>
      <c r="AD8">
        <v>98.041205052586648</v>
      </c>
      <c r="AE8">
        <v>92.23777723544768</v>
      </c>
      <c r="AF8">
        <v>96.805022925256225</v>
      </c>
    </row>
    <row r="9" spans="2:35" ht="17" thickBot="1">
      <c r="C9" s="38">
        <v>8</v>
      </c>
      <c r="D9">
        <v>95.554787967880344</v>
      </c>
      <c r="E9">
        <v>93.26212723514189</v>
      </c>
      <c r="F9">
        <v>98.031949104863799</v>
      </c>
      <c r="G9">
        <v>96.21648843393892</v>
      </c>
      <c r="H9">
        <v>94.726783419962672</v>
      </c>
      <c r="I9">
        <v>94.816935596935153</v>
      </c>
      <c r="O9" s="38">
        <v>8</v>
      </c>
      <c r="P9">
        <v>93.883610469791279</v>
      </c>
      <c r="Q9">
        <v>91.326908809151064</v>
      </c>
      <c r="R9">
        <v>94.958089447713675</v>
      </c>
      <c r="S9">
        <v>95.055729638467994</v>
      </c>
      <c r="T9">
        <v>92.876602743404419</v>
      </c>
      <c r="U9">
        <v>96.878078816959572</v>
      </c>
      <c r="V9">
        <v>93.337254625185366</v>
      </c>
      <c r="AB9" s="38">
        <v>8</v>
      </c>
      <c r="AC9">
        <v>95.141076254597451</v>
      </c>
      <c r="AD9">
        <v>92.869769585602711</v>
      </c>
      <c r="AE9">
        <v>87.505934816852658</v>
      </c>
      <c r="AF9">
        <v>93.701838296263745</v>
      </c>
    </row>
    <row r="10" spans="2:35" ht="17" thickBot="1">
      <c r="C10" s="38">
        <v>10</v>
      </c>
      <c r="D10">
        <v>93.528817976850391</v>
      </c>
      <c r="E10">
        <v>92.15666670862997</v>
      </c>
      <c r="F10">
        <v>93.907897581326267</v>
      </c>
      <c r="G10">
        <v>92.699216386760838</v>
      </c>
      <c r="H10">
        <v>91.829002701632504</v>
      </c>
      <c r="I10">
        <v>93.450976455466517</v>
      </c>
      <c r="O10" s="38">
        <v>10</v>
      </c>
      <c r="P10">
        <v>90.838380211352913</v>
      </c>
      <c r="Q10">
        <v>89.373001401600547</v>
      </c>
      <c r="R10">
        <v>90.918078488654842</v>
      </c>
      <c r="S10">
        <v>95.602071504044119</v>
      </c>
      <c r="T10">
        <v>92.878126275065071</v>
      </c>
      <c r="U10">
        <v>93.669195750577586</v>
      </c>
      <c r="V10">
        <v>95.150917448555845</v>
      </c>
      <c r="AB10" s="38">
        <v>10</v>
      </c>
      <c r="AC10">
        <v>95.212300368895285</v>
      </c>
      <c r="AD10">
        <v>91.605556523148564</v>
      </c>
      <c r="AE10">
        <v>78.533822909502362</v>
      </c>
      <c r="AF10">
        <v>93.504925062504981</v>
      </c>
    </row>
    <row r="11" spans="2:35" ht="17" thickBot="1">
      <c r="C11" s="38">
        <v>12</v>
      </c>
      <c r="D11">
        <v>89.71970366069452</v>
      </c>
      <c r="E11">
        <v>91.745346440866456</v>
      </c>
      <c r="F11">
        <v>92.950816407003543</v>
      </c>
      <c r="G11">
        <v>93.614663182260244</v>
      </c>
      <c r="H11">
        <v>89.550241676649506</v>
      </c>
      <c r="I11">
        <v>90.424738526169719</v>
      </c>
      <c r="O11" s="38">
        <v>12</v>
      </c>
      <c r="P11">
        <v>90.787197450853171</v>
      </c>
      <c r="Q11">
        <v>89.032895421762333</v>
      </c>
      <c r="R11">
        <v>91.132021752004604</v>
      </c>
      <c r="S11">
        <v>94.545702802089906</v>
      </c>
      <c r="T11">
        <v>92.677252196385126</v>
      </c>
      <c r="U11">
        <v>92.039924400592781</v>
      </c>
      <c r="V11">
        <v>90.78486981982708</v>
      </c>
      <c r="AA11" t="s">
        <v>85</v>
      </c>
      <c r="AB11" s="38">
        <v>12</v>
      </c>
      <c r="AC11">
        <v>93.825496653643143</v>
      </c>
      <c r="AD11">
        <v>91.605845643137414</v>
      </c>
      <c r="AE11">
        <v>80.596328918273329</v>
      </c>
      <c r="AF11">
        <v>92.255382475844925</v>
      </c>
    </row>
    <row r="12" spans="2:35" ht="17" thickBot="1">
      <c r="C12" s="38">
        <v>14</v>
      </c>
      <c r="D12">
        <v>92.109929351614525</v>
      </c>
      <c r="E12">
        <v>91.059948544871489</v>
      </c>
      <c r="F12">
        <v>86.268267389238673</v>
      </c>
      <c r="G12">
        <v>91.487187266406067</v>
      </c>
      <c r="H12">
        <v>88.807459813842982</v>
      </c>
      <c r="I12">
        <v>91.839059051670034</v>
      </c>
      <c r="O12" s="38">
        <v>14</v>
      </c>
      <c r="P12">
        <v>88.436106338844638</v>
      </c>
      <c r="Q12">
        <v>88.150278205394187</v>
      </c>
      <c r="R12">
        <v>93.027341006533973</v>
      </c>
      <c r="S12">
        <v>92.279828685982096</v>
      </c>
      <c r="T12">
        <v>89.806228197428766</v>
      </c>
      <c r="U12">
        <v>89.704597380616718</v>
      </c>
      <c r="V12">
        <v>90.082844231720372</v>
      </c>
      <c r="AB12" s="38">
        <v>14</v>
      </c>
      <c r="AC12">
        <v>94.547873806467834</v>
      </c>
      <c r="AD12">
        <v>90.835404616791351</v>
      </c>
      <c r="AE12">
        <v>77.153728396157362</v>
      </c>
      <c r="AF12">
        <v>89.612335809895313</v>
      </c>
    </row>
    <row r="13" spans="2:35" ht="17" thickBot="1">
      <c r="C13" s="38">
        <v>16</v>
      </c>
      <c r="D13">
        <v>90.345576374275936</v>
      </c>
      <c r="E13">
        <v>89.910406344676318</v>
      </c>
      <c r="F13">
        <v>87.60778268772259</v>
      </c>
      <c r="G13">
        <v>87.389797278013177</v>
      </c>
      <c r="H13">
        <v>87.07382874958023</v>
      </c>
      <c r="I13">
        <v>90.306847412597847</v>
      </c>
      <c r="O13" s="38">
        <v>16</v>
      </c>
      <c r="P13">
        <v>90.001452699190054</v>
      </c>
      <c r="Q13">
        <v>89.311272020355545</v>
      </c>
      <c r="R13">
        <v>90.289075879658014</v>
      </c>
      <c r="S13">
        <v>92.39361565248312</v>
      </c>
      <c r="T13">
        <v>88.863429907783484</v>
      </c>
      <c r="U13">
        <v>89.589934037748009</v>
      </c>
      <c r="V13">
        <v>90.308088050289712</v>
      </c>
      <c r="AB13" s="38">
        <v>16</v>
      </c>
      <c r="AC13">
        <v>92.102481168590487</v>
      </c>
      <c r="AD13">
        <v>89.920125661397975</v>
      </c>
      <c r="AE13">
        <v>74.070249003468447</v>
      </c>
      <c r="AF13">
        <v>88.016464043300601</v>
      </c>
    </row>
    <row r="14" spans="2:35" ht="17" thickBot="1">
      <c r="C14" s="38">
        <v>18</v>
      </c>
      <c r="D14">
        <v>87.81523400428091</v>
      </c>
      <c r="E14">
        <v>91.524180747348183</v>
      </c>
      <c r="F14">
        <v>83.319827628263909</v>
      </c>
      <c r="G14">
        <v>88.28786700368066</v>
      </c>
      <c r="H14">
        <v>85.321902771303542</v>
      </c>
      <c r="I14">
        <v>89.548880525026519</v>
      </c>
      <c r="O14" s="38">
        <v>18</v>
      </c>
      <c r="P14">
        <v>89.684272082449965</v>
      </c>
      <c r="Q14">
        <v>86.916327544160339</v>
      </c>
      <c r="R14">
        <v>89.373311517394868</v>
      </c>
      <c r="S14">
        <v>91.442379045116837</v>
      </c>
      <c r="T14">
        <v>83.440776039417571</v>
      </c>
      <c r="U14">
        <v>82.339903942527002</v>
      </c>
      <c r="V14">
        <v>92.409866673905441</v>
      </c>
      <c r="AB14" s="38">
        <v>18</v>
      </c>
      <c r="AC14">
        <v>89.832938338560723</v>
      </c>
      <c r="AD14">
        <v>87.733504998567909</v>
      </c>
      <c r="AE14">
        <v>71.018163127962794</v>
      </c>
      <c r="AF14">
        <v>88.9763360158735</v>
      </c>
    </row>
    <row r="15" spans="2:35" ht="17" thickBot="1">
      <c r="C15" s="38">
        <v>20</v>
      </c>
      <c r="D15">
        <v>87.516572259096904</v>
      </c>
      <c r="E15">
        <v>90.489436562503926</v>
      </c>
      <c r="F15">
        <v>77.651761828737364</v>
      </c>
      <c r="G15">
        <v>84.460091321125432</v>
      </c>
      <c r="H15">
        <v>85.853896315454449</v>
      </c>
      <c r="I15">
        <v>88.567125434709709</v>
      </c>
      <c r="O15" s="38">
        <v>20</v>
      </c>
      <c r="P15">
        <v>88.14539997148546</v>
      </c>
      <c r="Q15">
        <v>88.333896549722084</v>
      </c>
      <c r="R15">
        <v>86.472867339175323</v>
      </c>
      <c r="S15">
        <v>91.550246738269749</v>
      </c>
      <c r="T15">
        <v>83.235968154379464</v>
      </c>
      <c r="U15">
        <v>82.330146974712648</v>
      </c>
      <c r="V15">
        <v>91.088337888995596</v>
      </c>
      <c r="AB15" s="38">
        <v>20</v>
      </c>
      <c r="AC15">
        <v>89.608523235068219</v>
      </c>
      <c r="AD15">
        <v>87.512730318811492</v>
      </c>
      <c r="AE15">
        <v>74.313410097693378</v>
      </c>
      <c r="AF15">
        <v>87.899106794040094</v>
      </c>
    </row>
    <row r="16" spans="2:35" ht="17" thickBot="1">
      <c r="C16" s="38">
        <v>22</v>
      </c>
      <c r="D16">
        <v>84.793196306954798</v>
      </c>
      <c r="E16">
        <v>88.883898029625996</v>
      </c>
      <c r="F16">
        <v>83.446380672452079</v>
      </c>
      <c r="G16">
        <v>87.15346391790365</v>
      </c>
      <c r="H16">
        <v>85.510657831643357</v>
      </c>
      <c r="I16">
        <v>87.255039264486996</v>
      </c>
      <c r="O16" s="38">
        <v>22</v>
      </c>
      <c r="P16">
        <v>89.585484791434681</v>
      </c>
      <c r="Q16">
        <v>83.716155056361245</v>
      </c>
      <c r="R16">
        <v>83.906594937350306</v>
      </c>
      <c r="S16">
        <v>91.019148953711664</v>
      </c>
      <c r="T16">
        <v>82.316338258308122</v>
      </c>
      <c r="U16">
        <v>84.621432418826458</v>
      </c>
      <c r="V16">
        <v>86.621622722193408</v>
      </c>
      <c r="AB16" s="38">
        <v>22</v>
      </c>
      <c r="AC16">
        <v>89.572403423829869</v>
      </c>
      <c r="AD16">
        <v>84.935461717129257</v>
      </c>
      <c r="AE16">
        <v>73.229945495825291</v>
      </c>
      <c r="AF16">
        <v>87.099916233347443</v>
      </c>
    </row>
    <row r="17" spans="1:35" ht="17" thickBot="1">
      <c r="A17" s="65" t="s">
        <v>379</v>
      </c>
      <c r="C17" s="38">
        <v>24</v>
      </c>
      <c r="D17" s="5">
        <v>83.882007044287064</v>
      </c>
      <c r="E17" s="5">
        <v>89.512288253446414</v>
      </c>
      <c r="F17" s="5">
        <v>77.518316063486438</v>
      </c>
      <c r="G17" s="5">
        <v>82.805007724762717</v>
      </c>
      <c r="H17" s="5">
        <v>84.293774549853225</v>
      </c>
      <c r="I17" s="5">
        <v>86.86418167565634</v>
      </c>
      <c r="J17" s="49">
        <f>AVERAGE(D17:I17)</f>
        <v>84.145929218582054</v>
      </c>
      <c r="K17" s="51">
        <f>STDEV(D17:I17)</f>
        <v>4.0497295083426783</v>
      </c>
      <c r="L17" s="51">
        <f>K17/SQRT(COUNT(D17:I17))</f>
        <v>1.6532951486219591</v>
      </c>
      <c r="O17" s="38">
        <v>24</v>
      </c>
      <c r="P17" s="5">
        <v>87.631458711363607</v>
      </c>
      <c r="Q17" s="5">
        <v>77.360990915550346</v>
      </c>
      <c r="R17" s="5">
        <v>84.543672335965638</v>
      </c>
      <c r="S17" s="5">
        <v>89.404781206602323</v>
      </c>
      <c r="T17" s="5">
        <v>83.156577871750059</v>
      </c>
      <c r="U17" s="5">
        <v>83.915288976405222</v>
      </c>
      <c r="V17" s="5">
        <v>88.42105018697292</v>
      </c>
      <c r="W17" s="49">
        <f>AVERAGE(P17:V17)</f>
        <v>84.919117172087155</v>
      </c>
      <c r="X17" s="51">
        <f>STDEV(P17:V17)</f>
        <v>4.1053209469210934</v>
      </c>
      <c r="Y17" s="51">
        <f>X17/SQRT(COUNT(P17:V17))</f>
        <v>1.5516654682367728</v>
      </c>
      <c r="AB17" s="38">
        <v>24</v>
      </c>
      <c r="AC17" s="5">
        <v>88.428410980485808</v>
      </c>
      <c r="AD17" s="5">
        <v>86.048117035819217</v>
      </c>
      <c r="AE17" s="5">
        <v>74.748260229701458</v>
      </c>
      <c r="AF17" s="5">
        <v>88.40036662172173</v>
      </c>
      <c r="AG17" s="49">
        <f>AVERAGE(AC17:AF17)</f>
        <v>84.406288716932053</v>
      </c>
      <c r="AH17" s="51">
        <f>STDEV(AC17:AF17)</f>
        <v>6.5346063462502313</v>
      </c>
      <c r="AI17" s="51">
        <f>AH17/SQRT(COUNT(AC17:AF17))</f>
        <v>3.2673031731251156</v>
      </c>
    </row>
    <row r="18" spans="1:35" ht="17" thickBot="1">
      <c r="C18" s="38">
        <v>26</v>
      </c>
      <c r="D18">
        <v>82.831602764115729</v>
      </c>
      <c r="E18">
        <v>89.503521837211963</v>
      </c>
      <c r="F18">
        <v>77.679813860724977</v>
      </c>
      <c r="G18">
        <v>84.508850660683109</v>
      </c>
      <c r="H18">
        <v>81.551772100506753</v>
      </c>
      <c r="I18">
        <v>86.538814208911703</v>
      </c>
      <c r="J18" s="51">
        <f>100-(AVERAGE(D17:I17))</f>
        <v>15.854070781417946</v>
      </c>
      <c r="K18" s="50"/>
      <c r="L18" s="50"/>
      <c r="N18" t="s">
        <v>66</v>
      </c>
      <c r="O18" s="38">
        <v>26</v>
      </c>
      <c r="P18">
        <v>87.660555399011798</v>
      </c>
      <c r="Q18">
        <v>76.925850357963398</v>
      </c>
      <c r="R18">
        <v>82.452821893199413</v>
      </c>
      <c r="S18">
        <v>90.310347962267556</v>
      </c>
      <c r="T18">
        <v>84.206053134118875</v>
      </c>
      <c r="U18">
        <v>82.860753007554123</v>
      </c>
      <c r="V18">
        <v>86.827037085165045</v>
      </c>
      <c r="W18" s="51">
        <f>100-(AVERAGE(P17:V17))</f>
        <v>15.080882827912845</v>
      </c>
      <c r="X18" s="50"/>
      <c r="Y18" s="50"/>
      <c r="AA18" t="s">
        <v>66</v>
      </c>
      <c r="AB18" s="38">
        <v>26</v>
      </c>
      <c r="AC18">
        <v>86.133982221257497</v>
      </c>
      <c r="AD18">
        <v>85.89535568869843</v>
      </c>
      <c r="AE18">
        <v>72.861838942752129</v>
      </c>
      <c r="AF18">
        <v>87.853608889194447</v>
      </c>
      <c r="AG18" s="51">
        <f>100-(AVERAGE(AC17:AF17))</f>
        <v>15.593711283067947</v>
      </c>
      <c r="AH18" s="50"/>
      <c r="AI18" s="50"/>
    </row>
    <row r="19" spans="1:35" ht="17" thickBot="1">
      <c r="C19" s="38">
        <v>28</v>
      </c>
      <c r="D19">
        <v>84.740060637846085</v>
      </c>
      <c r="E19">
        <v>90.756335397705641</v>
      </c>
      <c r="F19">
        <v>79.921682575872524</v>
      </c>
      <c r="G19">
        <v>84.423504792145181</v>
      </c>
      <c r="H19">
        <v>82.484770946005767</v>
      </c>
      <c r="I19">
        <v>85.212268852843223</v>
      </c>
      <c r="J19" s="50"/>
      <c r="K19" s="50"/>
      <c r="L19" s="50"/>
      <c r="O19" s="38">
        <v>28</v>
      </c>
      <c r="P19">
        <v>87.70795713577543</v>
      </c>
      <c r="Q19">
        <v>75.827602484874433</v>
      </c>
      <c r="R19">
        <v>81.951455812370895</v>
      </c>
      <c r="S19">
        <v>88.379185747832338</v>
      </c>
      <c r="T19">
        <v>85.493925393606787</v>
      </c>
      <c r="U19">
        <v>83.894517024754222</v>
      </c>
      <c r="V19">
        <v>87.475462466643805</v>
      </c>
      <c r="W19" s="50"/>
      <c r="X19" s="50"/>
      <c r="Y19" s="50"/>
      <c r="AB19" s="38">
        <v>28</v>
      </c>
      <c r="AC19">
        <v>84.920940229340715</v>
      </c>
      <c r="AD19">
        <v>82.827413599072088</v>
      </c>
      <c r="AE19">
        <v>71.753192968443784</v>
      </c>
      <c r="AF19">
        <v>86.206216354697887</v>
      </c>
      <c r="AG19" s="50"/>
      <c r="AH19" s="50"/>
      <c r="AI19" s="50"/>
    </row>
    <row r="20" spans="1:35" ht="17" thickBot="1">
      <c r="C20" s="38">
        <v>30</v>
      </c>
      <c r="D20">
        <v>85.008632687242851</v>
      </c>
      <c r="E20">
        <v>89.055742942595231</v>
      </c>
      <c r="F20">
        <v>78.812838453864202</v>
      </c>
      <c r="G20">
        <v>84.484565492181261</v>
      </c>
      <c r="H20">
        <v>81.535022647265706</v>
      </c>
      <c r="I20">
        <v>83.619767315473013</v>
      </c>
      <c r="J20" s="50"/>
      <c r="K20" s="50"/>
      <c r="L20" s="50"/>
      <c r="O20" s="38">
        <v>30</v>
      </c>
      <c r="P20">
        <v>88.04631996614178</v>
      </c>
      <c r="Q20">
        <v>77.611707060661601</v>
      </c>
      <c r="R20">
        <v>85.483744806787783</v>
      </c>
      <c r="S20">
        <v>92.252402657657484</v>
      </c>
      <c r="T20">
        <v>86.345347491386093</v>
      </c>
      <c r="U20">
        <v>85.648458473854063</v>
      </c>
      <c r="V20">
        <v>88.603752697959109</v>
      </c>
      <c r="W20" s="50"/>
      <c r="X20" s="50"/>
      <c r="Y20" s="50"/>
      <c r="AB20" s="38">
        <v>30</v>
      </c>
      <c r="AC20">
        <v>84.778953796264062</v>
      </c>
      <c r="AD20">
        <v>81.485850381826225</v>
      </c>
      <c r="AE20">
        <v>67.599708620829915</v>
      </c>
      <c r="AF20">
        <v>87.399940285472582</v>
      </c>
      <c r="AG20" s="50"/>
      <c r="AH20" s="50"/>
      <c r="AI20" s="50"/>
    </row>
    <row r="21" spans="1:35" ht="17" thickBot="1">
      <c r="C21" s="38">
        <v>32</v>
      </c>
      <c r="D21">
        <v>84.660146622194432</v>
      </c>
      <c r="E21">
        <v>88.177012186994332</v>
      </c>
      <c r="F21">
        <v>79.767167015554719</v>
      </c>
      <c r="G21">
        <v>83.696985009934849</v>
      </c>
      <c r="H21">
        <v>83.489487525207721</v>
      </c>
      <c r="I21">
        <v>82.163986807645813</v>
      </c>
      <c r="J21" s="50"/>
      <c r="K21" s="50"/>
      <c r="L21" s="50"/>
      <c r="O21" s="38">
        <v>32</v>
      </c>
      <c r="P21">
        <v>87.25554626618019</v>
      </c>
      <c r="Q21">
        <v>77.966532973330672</v>
      </c>
      <c r="R21">
        <v>84.442338979351177</v>
      </c>
      <c r="S21">
        <v>92.152177229586428</v>
      </c>
      <c r="T21">
        <v>84.709187562458851</v>
      </c>
      <c r="U21">
        <v>86.178538521892435</v>
      </c>
      <c r="V21">
        <v>89.861703628327604</v>
      </c>
      <c r="W21" s="50"/>
      <c r="X21" s="50"/>
      <c r="Y21" s="50"/>
      <c r="AB21" s="38">
        <v>32</v>
      </c>
      <c r="AC21">
        <v>83.488036864534337</v>
      </c>
      <c r="AD21">
        <v>80.461592754183698</v>
      </c>
      <c r="AE21">
        <v>64.969346023857597</v>
      </c>
      <c r="AF21">
        <v>85.795753000455676</v>
      </c>
      <c r="AG21" s="50"/>
      <c r="AH21" s="50"/>
      <c r="AI21" s="50"/>
    </row>
    <row r="22" spans="1:35" ht="17" thickBot="1">
      <c r="C22" s="38">
        <v>34</v>
      </c>
      <c r="D22">
        <v>82.011058287403145</v>
      </c>
      <c r="E22">
        <v>88.665828835448679</v>
      </c>
      <c r="F22">
        <v>74.186077061516642</v>
      </c>
      <c r="G22">
        <v>81.534033847812566</v>
      </c>
      <c r="H22">
        <v>81.189507741505395</v>
      </c>
      <c r="I22">
        <v>81.013181152845078</v>
      </c>
      <c r="J22" s="50"/>
      <c r="K22" s="50"/>
      <c r="L22" s="50"/>
      <c r="O22" s="38">
        <v>34</v>
      </c>
      <c r="P22">
        <v>90.509290885932955</v>
      </c>
      <c r="Q22">
        <v>77.943755260223284</v>
      </c>
      <c r="R22">
        <v>86.92007082813943</v>
      </c>
      <c r="S22">
        <v>94.030660216893381</v>
      </c>
      <c r="T22">
        <v>85.339078634706141</v>
      </c>
      <c r="U22">
        <v>87.190468111271485</v>
      </c>
      <c r="V22">
        <v>93.57799533697731</v>
      </c>
      <c r="W22" s="50"/>
      <c r="X22" s="50"/>
      <c r="Y22" s="50"/>
      <c r="AB22" s="38">
        <v>34</v>
      </c>
      <c r="AC22">
        <v>82.532137632984956</v>
      </c>
      <c r="AD22">
        <v>79.757650151873477</v>
      </c>
      <c r="AE22">
        <v>69.120944541817352</v>
      </c>
      <c r="AF22">
        <v>84.993935100975747</v>
      </c>
      <c r="AG22" s="50"/>
      <c r="AH22" s="50"/>
      <c r="AI22" s="50"/>
    </row>
    <row r="23" spans="1:35" ht="17" thickBot="1">
      <c r="C23" s="38">
        <v>36</v>
      </c>
      <c r="D23">
        <v>82.347204985568666</v>
      </c>
      <c r="E23">
        <v>85.865369861254436</v>
      </c>
      <c r="F23">
        <v>71.253157112415352</v>
      </c>
      <c r="G23">
        <v>81.503209030004896</v>
      </c>
      <c r="H23">
        <v>73.325806521677379</v>
      </c>
      <c r="I23">
        <v>82.053295203878093</v>
      </c>
      <c r="J23" s="50"/>
      <c r="K23" s="50"/>
      <c r="L23" s="50"/>
      <c r="O23" s="38">
        <v>36</v>
      </c>
      <c r="P23">
        <v>91.025756053326049</v>
      </c>
      <c r="Q23">
        <v>80.032468097818864</v>
      </c>
      <c r="R23">
        <v>85.449596455944345</v>
      </c>
      <c r="S23">
        <v>96.941106276839605</v>
      </c>
      <c r="T23">
        <v>89.001904652627644</v>
      </c>
      <c r="U23">
        <v>87.368026689310938</v>
      </c>
      <c r="V23">
        <v>94.429349372996398</v>
      </c>
      <c r="W23" s="50"/>
      <c r="X23" s="50"/>
      <c r="Y23" s="50"/>
      <c r="AB23" s="38">
        <v>36</v>
      </c>
      <c r="AC23">
        <v>81.945348124046433</v>
      </c>
      <c r="AD23">
        <v>81.513373807590995</v>
      </c>
      <c r="AE23">
        <v>67.861136378763348</v>
      </c>
      <c r="AF23">
        <v>86.204347254651339</v>
      </c>
      <c r="AG23" s="50"/>
      <c r="AH23" s="50"/>
      <c r="AI23" s="50"/>
    </row>
    <row r="24" spans="1:35" ht="17" thickBot="1">
      <c r="C24" s="38">
        <v>38</v>
      </c>
      <c r="D24">
        <v>81.156317177813492</v>
      </c>
      <c r="E24">
        <v>87.870101385459662</v>
      </c>
      <c r="F24">
        <v>66.459985740123827</v>
      </c>
      <c r="G24">
        <v>78.973506307987904</v>
      </c>
      <c r="H24">
        <v>75.494067101400603</v>
      </c>
      <c r="I24">
        <v>81.407295048046436</v>
      </c>
      <c r="J24" s="50"/>
      <c r="K24" s="50"/>
      <c r="L24" s="50"/>
      <c r="O24" s="38">
        <v>38</v>
      </c>
      <c r="P24">
        <v>90.091392881542973</v>
      </c>
      <c r="Q24">
        <v>86.608601500586303</v>
      </c>
      <c r="R24">
        <v>86.647822124887398</v>
      </c>
      <c r="S24">
        <v>98.331335537211686</v>
      </c>
      <c r="T24">
        <v>89.001904652627644</v>
      </c>
      <c r="U24">
        <v>89.288027668223805</v>
      </c>
      <c r="V24">
        <v>95.546382531858313</v>
      </c>
      <c r="W24" s="50"/>
      <c r="X24" s="50"/>
      <c r="Y24" s="50"/>
      <c r="AB24" s="38">
        <v>38</v>
      </c>
      <c r="AC24">
        <v>80.655506187718828</v>
      </c>
      <c r="AD24">
        <v>78.492323829102105</v>
      </c>
      <c r="AE24">
        <v>66.02134315443837</v>
      </c>
      <c r="AF24">
        <v>86.2102400932188</v>
      </c>
      <c r="AG24" s="50"/>
      <c r="AH24" s="50"/>
      <c r="AI24" s="50"/>
    </row>
    <row r="25" spans="1:35" ht="17" thickBot="1">
      <c r="C25" s="38">
        <v>40</v>
      </c>
      <c r="D25">
        <v>75.995992927803727</v>
      </c>
      <c r="E25">
        <v>87.944372063424012</v>
      </c>
      <c r="F25">
        <v>72.117790784431946</v>
      </c>
      <c r="G25">
        <v>77.184855743373191</v>
      </c>
      <c r="H25">
        <v>78.466531167349174</v>
      </c>
      <c r="I25">
        <v>78.702026438014784</v>
      </c>
      <c r="J25" s="50"/>
      <c r="K25" s="50"/>
      <c r="L25" s="50"/>
      <c r="O25" s="38">
        <v>40</v>
      </c>
      <c r="P25">
        <v>89.784169775729026</v>
      </c>
      <c r="Q25">
        <v>89.365000272920597</v>
      </c>
      <c r="R25">
        <v>86.227533643982113</v>
      </c>
      <c r="S25">
        <v>99.585185388544673</v>
      </c>
      <c r="T25">
        <v>90.104780889961503</v>
      </c>
      <c r="U25">
        <v>91.24254911721107</v>
      </c>
      <c r="V25">
        <v>94.8706957992909</v>
      </c>
      <c r="W25" s="50"/>
      <c r="X25" s="50"/>
      <c r="Y25" s="50"/>
      <c r="AB25" s="38">
        <v>40</v>
      </c>
      <c r="AC25">
        <v>82.950592656302717</v>
      </c>
      <c r="AD25">
        <v>77.988732642374998</v>
      </c>
      <c r="AE25">
        <v>68.943306783809973</v>
      </c>
      <c r="AF25">
        <v>86.176962943020541</v>
      </c>
      <c r="AG25" s="50"/>
      <c r="AH25" s="50"/>
      <c r="AI25" s="50"/>
    </row>
    <row r="26" spans="1:35" ht="17" thickBot="1">
      <c r="C26" s="38">
        <v>42</v>
      </c>
      <c r="D26">
        <v>80.501355592770949</v>
      </c>
      <c r="E26">
        <v>84.570419565381513</v>
      </c>
      <c r="F26">
        <v>67.71141743437704</v>
      </c>
      <c r="G26">
        <v>80.344310549362135</v>
      </c>
      <c r="H26">
        <v>72.733811507250294</v>
      </c>
      <c r="I26">
        <v>80.860812571541317</v>
      </c>
      <c r="J26" s="50"/>
      <c r="K26" s="50"/>
      <c r="L26" s="50"/>
      <c r="O26" s="38">
        <v>42</v>
      </c>
      <c r="P26">
        <v>92.050547642213886</v>
      </c>
      <c r="Q26">
        <v>92.26825321714</v>
      </c>
      <c r="R26">
        <v>88.83868663453363</v>
      </c>
      <c r="S26">
        <v>98.230897423089147</v>
      </c>
      <c r="T26">
        <v>93.055647470009035</v>
      </c>
      <c r="U26">
        <v>94.292572092895725</v>
      </c>
      <c r="V26">
        <v>95.293967127931012</v>
      </c>
      <c r="W26" s="50"/>
      <c r="X26" s="50"/>
      <c r="Y26" s="50"/>
      <c r="AB26" s="38">
        <v>42</v>
      </c>
      <c r="AC26">
        <v>81.329819821298685</v>
      </c>
      <c r="AD26">
        <v>81.148555580751832</v>
      </c>
      <c r="AE26">
        <v>73.12426508109067</v>
      </c>
      <c r="AF26">
        <v>87.05417243517519</v>
      </c>
      <c r="AG26" s="50"/>
      <c r="AH26" s="50"/>
      <c r="AI26" s="50"/>
    </row>
    <row r="27" spans="1:35" ht="17" thickBot="1">
      <c r="C27" s="38">
        <v>44</v>
      </c>
      <c r="D27">
        <v>78.832430006494903</v>
      </c>
      <c r="E27">
        <v>86.444147333555691</v>
      </c>
      <c r="F27">
        <v>66.334685917947084</v>
      </c>
      <c r="G27">
        <v>77.727964992904717</v>
      </c>
      <c r="H27">
        <v>80.294518877176813</v>
      </c>
      <c r="I27">
        <v>80.678471943086691</v>
      </c>
      <c r="J27" s="50"/>
      <c r="K27" s="50"/>
      <c r="L27" s="50"/>
      <c r="O27" s="38">
        <v>44</v>
      </c>
      <c r="P27">
        <v>93.650750148738794</v>
      </c>
      <c r="Q27">
        <v>93.943674945721483</v>
      </c>
      <c r="R27">
        <v>88.022918055501577</v>
      </c>
      <c r="S27">
        <v>99.86916332759229</v>
      </c>
      <c r="T27">
        <v>94.70181747805043</v>
      </c>
      <c r="U27">
        <v>94.814935768683085</v>
      </c>
      <c r="V27">
        <v>96.432081329722848</v>
      </c>
      <c r="W27" s="50"/>
      <c r="X27" s="50"/>
      <c r="Y27" s="50"/>
      <c r="AB27" s="38">
        <v>44</v>
      </c>
      <c r="AC27">
        <v>82.645513872155817</v>
      </c>
      <c r="AD27">
        <v>78.789182565647195</v>
      </c>
      <c r="AE27">
        <v>72.574231431973317</v>
      </c>
      <c r="AF27">
        <v>87.837373645452914</v>
      </c>
      <c r="AG27" s="50"/>
      <c r="AH27" s="50"/>
      <c r="AI27" s="50"/>
    </row>
    <row r="28" spans="1:35" ht="17" thickBot="1">
      <c r="C28" s="38">
        <v>46</v>
      </c>
      <c r="D28">
        <v>77.309797881588793</v>
      </c>
      <c r="E28">
        <v>86.972246023500475</v>
      </c>
      <c r="F28">
        <v>71.769809076102348</v>
      </c>
      <c r="G28">
        <v>76.363361222224285</v>
      </c>
      <c r="H28">
        <v>78.793751159095578</v>
      </c>
      <c r="I28">
        <v>77.847925859940844</v>
      </c>
      <c r="J28" s="50"/>
      <c r="K28" s="50"/>
      <c r="L28" s="50"/>
      <c r="O28" s="38">
        <v>46</v>
      </c>
      <c r="P28">
        <v>92.828561154056487</v>
      </c>
      <c r="Q28">
        <v>96.258251109450626</v>
      </c>
      <c r="R28">
        <v>90.163570386342982</v>
      </c>
      <c r="S28">
        <v>99.195939563940556</v>
      </c>
      <c r="T28">
        <v>92.89538503215843</v>
      </c>
      <c r="U28">
        <v>95.321689743655696</v>
      </c>
      <c r="V28">
        <v>96.678736108354769</v>
      </c>
      <c r="W28" s="50"/>
      <c r="X28" s="50"/>
      <c r="Y28" s="50"/>
      <c r="AB28" s="38">
        <v>46</v>
      </c>
      <c r="AC28">
        <v>82.42355153184495</v>
      </c>
      <c r="AD28">
        <v>80.116947132385064</v>
      </c>
      <c r="AE28">
        <v>65.874026579105021</v>
      </c>
      <c r="AF28">
        <v>87.874618030928445</v>
      </c>
      <c r="AG28" s="50"/>
      <c r="AH28" s="50"/>
      <c r="AI28" s="50"/>
    </row>
    <row r="29" spans="1:35" ht="17" thickBot="1">
      <c r="C29" s="38">
        <v>48</v>
      </c>
      <c r="D29">
        <v>77.377201461544615</v>
      </c>
      <c r="E29">
        <v>86.644846302625652</v>
      </c>
      <c r="F29">
        <v>65.690742404243764</v>
      </c>
      <c r="G29">
        <v>74.881488961114215</v>
      </c>
      <c r="H29">
        <v>75.15753257580694</v>
      </c>
      <c r="I29">
        <v>80.028348768548994</v>
      </c>
      <c r="J29" s="50"/>
      <c r="K29" s="50"/>
      <c r="L29" s="50"/>
      <c r="O29" s="38">
        <v>48</v>
      </c>
      <c r="P29">
        <v>93.654727069903757</v>
      </c>
      <c r="Q29">
        <v>96.749306828884187</v>
      </c>
      <c r="R29">
        <v>92.371723926671464</v>
      </c>
      <c r="S29">
        <v>100.5184170278404</v>
      </c>
      <c r="T29">
        <v>90.659215485937565</v>
      </c>
      <c r="U29">
        <v>97.328666074403941</v>
      </c>
      <c r="V29">
        <v>97.248583313975587</v>
      </c>
      <c r="W29" s="50"/>
      <c r="X29" s="50"/>
      <c r="Y29" s="50"/>
      <c r="AB29" s="38">
        <v>48</v>
      </c>
      <c r="AC29">
        <v>80.579974862995385</v>
      </c>
      <c r="AD29">
        <v>78.491784435737316</v>
      </c>
      <c r="AE29">
        <v>66.411044305903758</v>
      </c>
      <c r="AF29">
        <v>85.066154678589783</v>
      </c>
      <c r="AG29" s="50"/>
      <c r="AH29" s="50"/>
      <c r="AI29" s="50"/>
    </row>
    <row r="30" spans="1:35" ht="17" thickBot="1">
      <c r="C30" s="38">
        <v>50</v>
      </c>
      <c r="D30" s="5">
        <v>76.115503789043302</v>
      </c>
      <c r="E30" s="5">
        <v>86.644846302625652</v>
      </c>
      <c r="F30" s="5">
        <v>67.891601666964306</v>
      </c>
      <c r="G30" s="5">
        <v>74.881488961114215</v>
      </c>
      <c r="H30" s="5">
        <v>75.422391136907777</v>
      </c>
      <c r="I30" s="5">
        <v>81.197184468572672</v>
      </c>
      <c r="J30" s="49">
        <f>AVERAGE(D30:I30)</f>
        <v>77.02550272087133</v>
      </c>
      <c r="K30" s="51">
        <f>STDEV(D30:I30)</f>
        <v>6.3459862561953377</v>
      </c>
      <c r="L30" s="51">
        <f>K30/SQRT(COUNT(D30:I30))</f>
        <v>2.5907380403989171</v>
      </c>
      <c r="O30" s="38">
        <v>50</v>
      </c>
      <c r="P30" s="5">
        <v>93.669691266640982</v>
      </c>
      <c r="Q30" s="5">
        <v>93.488963006934341</v>
      </c>
      <c r="R30" s="5">
        <v>92.371723926671464</v>
      </c>
      <c r="S30" s="5">
        <v>98.667825422641087</v>
      </c>
      <c r="T30" s="5">
        <v>90.949983883891647</v>
      </c>
      <c r="U30" s="5">
        <v>96.523138684560422</v>
      </c>
      <c r="V30" s="5">
        <v>96.64027713059302</v>
      </c>
      <c r="W30" s="49">
        <f>AVERAGE(P30:V30)</f>
        <v>94.615943331704713</v>
      </c>
      <c r="X30" s="51">
        <f>STDEV(P30:V30)</f>
        <v>2.7323471886554938</v>
      </c>
      <c r="Y30" s="51">
        <f>X30/SQRT(COUNT(P30:V30))</f>
        <v>1.0327301652384173</v>
      </c>
      <c r="AB30" s="38">
        <v>50</v>
      </c>
      <c r="AC30" s="5">
        <v>81.040680945307741</v>
      </c>
      <c r="AD30" s="5">
        <v>77.884115892730165</v>
      </c>
      <c r="AE30" s="5">
        <v>69.866069117505674</v>
      </c>
      <c r="AF30" s="5">
        <v>85.413876433493897</v>
      </c>
      <c r="AG30" s="49">
        <f>AVERAGE(AC30:AF30)</f>
        <v>78.551185597259376</v>
      </c>
      <c r="AH30" s="51">
        <f>STDEV(AC30:AF30)</f>
        <v>6.5617666030645978</v>
      </c>
      <c r="AI30" s="51">
        <f>AH30/SQRT(COUNT(AC30:AF30))</f>
        <v>3.2808833015322989</v>
      </c>
    </row>
    <row r="31" spans="1:35">
      <c r="J31" s="51">
        <f>100-(AVERAGE(D30:I30))</f>
        <v>22.97449727912867</v>
      </c>
      <c r="W31" s="51">
        <f>100-(AVERAGE(P30:V30))</f>
        <v>5.3840566682952868</v>
      </c>
      <c r="AG31" s="51">
        <f>100-(AVERAGE(AC30:AF30))</f>
        <v>21.448814402740624</v>
      </c>
    </row>
    <row r="36" spans="2:8">
      <c r="B36" t="s">
        <v>283</v>
      </c>
      <c r="C36" s="46" t="s">
        <v>269</v>
      </c>
      <c r="D36" s="2"/>
    </row>
    <row r="37" spans="2:8">
      <c r="C37" s="45" t="s">
        <v>270</v>
      </c>
      <c r="D37" s="2">
        <v>22.25</v>
      </c>
    </row>
    <row r="38" spans="2:8">
      <c r="C38" s="45" t="s">
        <v>271</v>
      </c>
      <c r="D38" s="2">
        <v>4.4993400000000002E-5</v>
      </c>
    </row>
    <row r="39" spans="2:8">
      <c r="C39" s="45" t="s">
        <v>272</v>
      </c>
      <c r="D39" s="2" t="s">
        <v>257</v>
      </c>
    </row>
    <row r="40" spans="2:8">
      <c r="C40" s="45" t="s">
        <v>273</v>
      </c>
      <c r="D40" s="2" t="s">
        <v>256</v>
      </c>
    </row>
    <row r="41" spans="2:8">
      <c r="C41" s="45" t="s">
        <v>274</v>
      </c>
      <c r="D41" s="2">
        <v>0.76070000000000004</v>
      </c>
    </row>
    <row r="43" spans="2:8">
      <c r="B43" t="s">
        <v>283</v>
      </c>
      <c r="C43" s="46" t="s">
        <v>248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</row>
    <row r="44" spans="2:8">
      <c r="C44" s="45" t="s">
        <v>254</v>
      </c>
      <c r="D44" s="2">
        <v>-17.59</v>
      </c>
      <c r="E44" s="2" t="s">
        <v>278</v>
      </c>
      <c r="F44" s="2" t="s">
        <v>256</v>
      </c>
      <c r="G44" s="2" t="s">
        <v>257</v>
      </c>
      <c r="H44" s="2">
        <v>8.1369E-5</v>
      </c>
    </row>
    <row r="45" spans="2:8">
      <c r="C45" s="45" t="s">
        <v>279</v>
      </c>
      <c r="D45" s="2">
        <v>-1.526</v>
      </c>
      <c r="E45" s="2" t="s">
        <v>280</v>
      </c>
      <c r="F45" s="2" t="s">
        <v>260</v>
      </c>
      <c r="G45" s="2" t="s">
        <v>261</v>
      </c>
      <c r="H45" s="2">
        <v>0.95895034219999997</v>
      </c>
    </row>
    <row r="46" spans="2:8">
      <c r="C46" s="45" t="s">
        <v>281</v>
      </c>
      <c r="D46" s="2">
        <v>16.059999999999999</v>
      </c>
      <c r="E46" s="2" t="s">
        <v>282</v>
      </c>
      <c r="F46" s="2" t="s">
        <v>256</v>
      </c>
      <c r="G46" s="2" t="s">
        <v>264</v>
      </c>
      <c r="H46" s="2">
        <v>6.4002380000000004E-4</v>
      </c>
    </row>
    <row r="47" spans="2:8">
      <c r="C47" s="45"/>
      <c r="D47" s="2"/>
      <c r="E47" s="2"/>
      <c r="F47" s="2"/>
      <c r="G47" s="2"/>
      <c r="H47" s="2"/>
    </row>
    <row r="48" spans="2:8">
      <c r="C48" s="45" t="s">
        <v>265</v>
      </c>
      <c r="D48" s="2" t="s">
        <v>266</v>
      </c>
      <c r="E48" s="2" t="s">
        <v>267</v>
      </c>
      <c r="F48" s="2" t="s">
        <v>249</v>
      </c>
      <c r="G48" s="2" t="s">
        <v>268</v>
      </c>
      <c r="H48" s="2"/>
    </row>
    <row r="49" spans="3:8">
      <c r="C49" s="45" t="s">
        <v>254</v>
      </c>
      <c r="D49" s="2">
        <v>77.03</v>
      </c>
      <c r="E49" s="2">
        <v>94.62</v>
      </c>
      <c r="F49" s="2">
        <v>-17.59</v>
      </c>
      <c r="G49" s="2">
        <v>2.8809999999999998</v>
      </c>
      <c r="H49" s="2"/>
    </row>
    <row r="50" spans="3:8">
      <c r="C50" s="45" t="s">
        <v>279</v>
      </c>
      <c r="D50" s="2">
        <v>77.03</v>
      </c>
      <c r="E50" s="2">
        <v>78.55</v>
      </c>
      <c r="F50" s="2">
        <v>-1.526</v>
      </c>
      <c r="G50" s="2">
        <v>3.3420000000000001</v>
      </c>
      <c r="H50" s="2"/>
    </row>
    <row r="51" spans="3:8">
      <c r="C51" s="45" t="s">
        <v>281</v>
      </c>
      <c r="D51" s="2">
        <v>94.62</v>
      </c>
      <c r="E51" s="2">
        <v>78.55</v>
      </c>
      <c r="F51" s="2">
        <v>16.059999999999999</v>
      </c>
      <c r="G51" s="2">
        <v>3.2450000000000001</v>
      </c>
      <c r="H51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46B2-EC5B-8D41-AFB6-2A48952FEDEE}">
  <dimension ref="A1:AD51"/>
  <sheetViews>
    <sheetView topLeftCell="A30" workbookViewId="0">
      <selection activeCell="A17" sqref="A17"/>
    </sheetView>
  </sheetViews>
  <sheetFormatPr baseColWidth="10" defaultRowHeight="16"/>
  <sheetData>
    <row r="1" spans="2:30">
      <c r="B1" s="23" t="s">
        <v>69</v>
      </c>
    </row>
    <row r="2" spans="2:30">
      <c r="B2" s="23" t="s">
        <v>87</v>
      </c>
    </row>
    <row r="3" spans="2:30" ht="17" thickBot="1">
      <c r="D3" s="23" t="s">
        <v>94</v>
      </c>
      <c r="L3" s="23" t="s">
        <v>70</v>
      </c>
      <c r="Y3" s="23" t="s">
        <v>92</v>
      </c>
    </row>
    <row r="4" spans="2:30" ht="17" thickBot="1">
      <c r="B4" t="s">
        <v>71</v>
      </c>
      <c r="C4" s="35" t="s">
        <v>64</v>
      </c>
      <c r="F4" t="s">
        <v>275</v>
      </c>
      <c r="G4" t="s">
        <v>276</v>
      </c>
      <c r="H4" t="s">
        <v>277</v>
      </c>
      <c r="J4" t="s">
        <v>71</v>
      </c>
      <c r="K4" s="35" t="s">
        <v>64</v>
      </c>
      <c r="S4" t="s">
        <v>275</v>
      </c>
      <c r="T4" t="s">
        <v>276</v>
      </c>
      <c r="U4" t="s">
        <v>277</v>
      </c>
      <c r="W4" t="s">
        <v>71</v>
      </c>
      <c r="X4" s="35" t="s">
        <v>64</v>
      </c>
      <c r="AB4" t="s">
        <v>275</v>
      </c>
      <c r="AC4" t="s">
        <v>276</v>
      </c>
      <c r="AD4" t="s">
        <v>277</v>
      </c>
    </row>
    <row r="5" spans="2:30" ht="17" thickBot="1">
      <c r="C5" s="35">
        <v>0</v>
      </c>
      <c r="D5">
        <v>100</v>
      </c>
      <c r="E5">
        <v>100</v>
      </c>
      <c r="K5" s="35">
        <v>0</v>
      </c>
      <c r="L5">
        <v>100</v>
      </c>
      <c r="M5">
        <v>100</v>
      </c>
      <c r="N5">
        <v>100</v>
      </c>
      <c r="O5">
        <v>100</v>
      </c>
      <c r="P5">
        <v>100</v>
      </c>
      <c r="Q5">
        <v>100</v>
      </c>
      <c r="R5">
        <v>100</v>
      </c>
      <c r="X5" s="35">
        <v>0</v>
      </c>
      <c r="Y5">
        <v>100</v>
      </c>
      <c r="Z5">
        <v>100</v>
      </c>
      <c r="AA5">
        <v>100</v>
      </c>
    </row>
    <row r="6" spans="2:30" ht="17" thickBot="1">
      <c r="B6" t="s">
        <v>65</v>
      </c>
      <c r="C6" s="38">
        <v>2</v>
      </c>
      <c r="D6">
        <v>99.35913878299796</v>
      </c>
      <c r="E6">
        <v>100.18747443238225</v>
      </c>
      <c r="J6" t="s">
        <v>65</v>
      </c>
      <c r="K6" s="38">
        <v>2</v>
      </c>
      <c r="L6">
        <v>100.76745624445762</v>
      </c>
      <c r="M6">
        <v>99.492071530983367</v>
      </c>
      <c r="N6">
        <v>98.380662672806579</v>
      </c>
      <c r="O6">
        <v>99.019336820218044</v>
      </c>
      <c r="P6">
        <v>100.99566364801086</v>
      </c>
      <c r="Q6">
        <v>100.20954779664488</v>
      </c>
      <c r="R6">
        <v>99.76940834057406</v>
      </c>
      <c r="W6" t="s">
        <v>65</v>
      </c>
      <c r="X6" s="38">
        <v>2</v>
      </c>
      <c r="Y6">
        <v>100.31067485307865</v>
      </c>
      <c r="Z6">
        <v>99.735906656455882</v>
      </c>
      <c r="AA6">
        <v>99.488265732789102</v>
      </c>
    </row>
    <row r="7" spans="2:30" ht="17" thickBot="1">
      <c r="C7" s="38">
        <v>4</v>
      </c>
      <c r="D7">
        <v>99.551462674472745</v>
      </c>
      <c r="E7">
        <v>99.116967051263487</v>
      </c>
      <c r="K7" s="38">
        <v>4</v>
      </c>
      <c r="L7">
        <v>96.104111210882024</v>
      </c>
      <c r="M7">
        <v>97.122660318091448</v>
      </c>
      <c r="N7">
        <v>95.837911517942771</v>
      </c>
      <c r="O7">
        <v>98.209173547309618</v>
      </c>
      <c r="P7">
        <v>98.988005997001494</v>
      </c>
      <c r="Q7">
        <v>101.32926512141393</v>
      </c>
      <c r="R7">
        <v>99.612737757085128</v>
      </c>
      <c r="X7" s="38">
        <v>4</v>
      </c>
      <c r="Y7">
        <v>99.592825528748847</v>
      </c>
      <c r="Z7">
        <v>97.440429697831078</v>
      </c>
      <c r="AA7">
        <v>101.38608551251448</v>
      </c>
    </row>
    <row r="8" spans="2:30" ht="17" thickBot="1">
      <c r="C8" s="38">
        <v>6</v>
      </c>
      <c r="D8">
        <v>98.77015913630234</v>
      </c>
      <c r="E8">
        <v>97.910987877141679</v>
      </c>
      <c r="K8" s="38">
        <v>6</v>
      </c>
      <c r="L8">
        <v>95.444345586231165</v>
      </c>
      <c r="M8">
        <v>93.697859075220947</v>
      </c>
      <c r="N8">
        <v>93.58554379938397</v>
      </c>
      <c r="O8">
        <v>99.177290260612722</v>
      </c>
      <c r="P8">
        <v>95.894689206682784</v>
      </c>
      <c r="Q8">
        <v>98.836391029360385</v>
      </c>
      <c r="R8">
        <v>94.949661705473531</v>
      </c>
      <c r="X8" s="38">
        <v>6</v>
      </c>
      <c r="Y8">
        <v>97.158587125899132</v>
      </c>
      <c r="Z8">
        <v>95.948981252782175</v>
      </c>
      <c r="AA8">
        <v>96.235782236648532</v>
      </c>
    </row>
    <row r="9" spans="2:30" ht="17" thickBot="1">
      <c r="C9" s="38">
        <v>8</v>
      </c>
      <c r="D9">
        <v>96.635029138024706</v>
      </c>
      <c r="E9">
        <v>94.086598076952242</v>
      </c>
      <c r="K9" s="38">
        <v>8</v>
      </c>
      <c r="L9">
        <v>93.883610469791279</v>
      </c>
      <c r="M9">
        <v>91.326908809151064</v>
      </c>
      <c r="N9">
        <v>94.958089447713675</v>
      </c>
      <c r="O9">
        <v>95.055729638467994</v>
      </c>
      <c r="P9">
        <v>92.876602743404419</v>
      </c>
      <c r="Q9">
        <v>96.878078816959572</v>
      </c>
      <c r="R9">
        <v>93.337254625185366</v>
      </c>
      <c r="X9" s="38">
        <v>8</v>
      </c>
      <c r="Y9">
        <v>94.407822025542686</v>
      </c>
      <c r="Z9">
        <v>92.008180639486739</v>
      </c>
      <c r="AA9">
        <v>96.419601069553593</v>
      </c>
    </row>
    <row r="10" spans="2:30" ht="17" thickBot="1">
      <c r="C10" s="38">
        <v>10</v>
      </c>
      <c r="D10">
        <v>94.959113402999265</v>
      </c>
      <c r="E10">
        <v>94.712517946113053</v>
      </c>
      <c r="K10" s="38">
        <v>10</v>
      </c>
      <c r="L10">
        <v>90.838380211352913</v>
      </c>
      <c r="M10">
        <v>89.373001401600547</v>
      </c>
      <c r="N10">
        <v>90.918078488654842</v>
      </c>
      <c r="O10">
        <v>95.602071504044119</v>
      </c>
      <c r="P10">
        <v>92.878126275065071</v>
      </c>
      <c r="Q10">
        <v>93.669195750577586</v>
      </c>
      <c r="R10">
        <v>95.150917448555845</v>
      </c>
      <c r="X10" s="38">
        <v>10</v>
      </c>
      <c r="Y10">
        <v>93.047120970281824</v>
      </c>
      <c r="Z10">
        <v>91.010107242761038</v>
      </c>
      <c r="AA10">
        <v>97.408087627059189</v>
      </c>
    </row>
    <row r="11" spans="2:30" ht="17" thickBot="1">
      <c r="B11" t="s">
        <v>93</v>
      </c>
      <c r="C11" s="38">
        <v>12</v>
      </c>
      <c r="D11">
        <v>91.132021431356378</v>
      </c>
      <c r="E11">
        <v>93.978612834245908</v>
      </c>
      <c r="K11" s="38">
        <v>12</v>
      </c>
      <c r="L11">
        <v>90.787197450853171</v>
      </c>
      <c r="M11">
        <v>89.032895421762333</v>
      </c>
      <c r="N11">
        <v>91.132021752004604</v>
      </c>
      <c r="O11">
        <v>94.545702802089906</v>
      </c>
      <c r="P11">
        <v>92.677252196385126</v>
      </c>
      <c r="Q11">
        <v>92.039924400592781</v>
      </c>
      <c r="R11">
        <v>90.78486981982708</v>
      </c>
      <c r="W11" t="s">
        <v>93</v>
      </c>
      <c r="X11" s="38">
        <v>12</v>
      </c>
      <c r="Y11">
        <v>91.319387643341585</v>
      </c>
      <c r="Z11">
        <v>89.955109978371823</v>
      </c>
      <c r="AA11">
        <v>92.025796977524152</v>
      </c>
    </row>
    <row r="12" spans="2:30" ht="17" thickBot="1">
      <c r="C12" s="38">
        <v>14</v>
      </c>
      <c r="D12">
        <v>91.213165481707335</v>
      </c>
      <c r="E12">
        <v>93.525451022202134</v>
      </c>
      <c r="K12" s="38">
        <v>14</v>
      </c>
      <c r="L12">
        <v>88.436106338844638</v>
      </c>
      <c r="M12">
        <v>88.150278205394187</v>
      </c>
      <c r="N12">
        <v>93.027341006533973</v>
      </c>
      <c r="O12">
        <v>92.279828685982096</v>
      </c>
      <c r="P12">
        <v>89.806228197428766</v>
      </c>
      <c r="Q12">
        <v>89.704597380616718</v>
      </c>
      <c r="R12">
        <v>90.082844231720372</v>
      </c>
      <c r="X12" s="38">
        <v>14</v>
      </c>
      <c r="Y12">
        <v>91.435099308800758</v>
      </c>
      <c r="Z12">
        <v>90.183388179840222</v>
      </c>
      <c r="AA12">
        <v>91.680625774799395</v>
      </c>
    </row>
    <row r="13" spans="2:30" ht="17" thickBot="1">
      <c r="C13" s="38">
        <v>16</v>
      </c>
      <c r="D13">
        <v>90.904323672307001</v>
      </c>
      <c r="E13">
        <v>91.604292969943629</v>
      </c>
      <c r="K13" s="38">
        <v>16</v>
      </c>
      <c r="L13">
        <v>90.001452699190054</v>
      </c>
      <c r="M13">
        <v>89.311272020355545</v>
      </c>
      <c r="N13">
        <v>90.289075879658014</v>
      </c>
      <c r="O13">
        <v>92.39361565248312</v>
      </c>
      <c r="P13">
        <v>88.863429907783484</v>
      </c>
      <c r="Q13">
        <v>89.589934037748009</v>
      </c>
      <c r="R13">
        <v>90.308088050289712</v>
      </c>
      <c r="X13" s="38">
        <v>16</v>
      </c>
      <c r="Y13">
        <v>91.530684624664573</v>
      </c>
      <c r="Z13">
        <v>91.389369228944062</v>
      </c>
      <c r="AA13">
        <v>87.543491787293561</v>
      </c>
    </row>
    <row r="14" spans="2:30" ht="17" thickBot="1">
      <c r="C14" s="38">
        <v>18</v>
      </c>
      <c r="D14">
        <v>89.904394242458494</v>
      </c>
      <c r="E14">
        <v>91.719660698502651</v>
      </c>
      <c r="K14" s="38">
        <v>18</v>
      </c>
      <c r="L14">
        <v>89.684272082449965</v>
      </c>
      <c r="M14">
        <v>86.916327544160339</v>
      </c>
      <c r="N14">
        <v>89.373311517394868</v>
      </c>
      <c r="O14">
        <v>91.442379045116837</v>
      </c>
      <c r="P14">
        <v>83.440776039417571</v>
      </c>
      <c r="Q14">
        <v>82.339903942527002</v>
      </c>
      <c r="R14">
        <v>92.409866673905441</v>
      </c>
      <c r="X14" s="38">
        <v>18</v>
      </c>
      <c r="Y14">
        <v>89.391931000851727</v>
      </c>
      <c r="Z14">
        <v>87.487878964266713</v>
      </c>
      <c r="AA14">
        <v>85.383775914709531</v>
      </c>
    </row>
    <row r="15" spans="2:30" ht="17" thickBot="1">
      <c r="C15" s="38">
        <v>20</v>
      </c>
      <c r="D15">
        <v>88.173881881091916</v>
      </c>
      <c r="E15">
        <v>89.307009491614679</v>
      </c>
      <c r="K15" s="38">
        <v>20</v>
      </c>
      <c r="L15">
        <v>88.14539997148546</v>
      </c>
      <c r="M15">
        <v>88.333896549722084</v>
      </c>
      <c r="N15">
        <v>86.472867339175323</v>
      </c>
      <c r="O15">
        <v>91.550246738269749</v>
      </c>
      <c r="P15">
        <v>83.235968154379464</v>
      </c>
      <c r="Q15">
        <v>82.330146974712648</v>
      </c>
      <c r="R15">
        <v>91.088337888995596</v>
      </c>
      <c r="X15" s="38">
        <v>20</v>
      </c>
      <c r="Y15">
        <v>89.505713603376762</v>
      </c>
      <c r="Z15">
        <v>88.49029452708028</v>
      </c>
      <c r="AA15">
        <v>84.497141839842541</v>
      </c>
    </row>
    <row r="16" spans="2:30" ht="17" thickBot="1">
      <c r="C16" s="38">
        <v>22</v>
      </c>
      <c r="D16">
        <v>89.742043381950538</v>
      </c>
      <c r="E16">
        <v>86.927635720988988</v>
      </c>
      <c r="K16" s="38">
        <v>22</v>
      </c>
      <c r="L16">
        <v>89.585484791434681</v>
      </c>
      <c r="M16">
        <v>83.716155056361245</v>
      </c>
      <c r="N16">
        <v>83.906594937350306</v>
      </c>
      <c r="O16">
        <v>91.019148953711664</v>
      </c>
      <c r="P16">
        <v>82.316338258308122</v>
      </c>
      <c r="Q16">
        <v>84.621432418826458</v>
      </c>
      <c r="R16">
        <v>86.621622722193408</v>
      </c>
      <c r="X16" s="38">
        <v>22</v>
      </c>
      <c r="Y16">
        <v>88.613512888186023</v>
      </c>
      <c r="Z16">
        <v>85.556716519851008</v>
      </c>
      <c r="AA16">
        <v>80.504578120866071</v>
      </c>
    </row>
    <row r="17" spans="1:30" ht="17" thickBot="1">
      <c r="A17" s="65" t="s">
        <v>379</v>
      </c>
      <c r="C17" s="38">
        <v>24</v>
      </c>
      <c r="D17" s="5">
        <v>86.644500130821385</v>
      </c>
      <c r="E17" s="5">
        <v>85.633080234528563</v>
      </c>
      <c r="F17" s="49">
        <f>AVERAGE(D17:E17)</f>
        <v>86.138790182674967</v>
      </c>
      <c r="G17" s="51">
        <f>STDEV(D17:E17)</f>
        <v>0.7151818672956487</v>
      </c>
      <c r="H17" s="51">
        <f>G17/SQRT(COUNT(D17:E17))</f>
        <v>0.50570994814641068</v>
      </c>
      <c r="K17" s="38">
        <v>24</v>
      </c>
      <c r="L17" s="5">
        <v>87.631458711363607</v>
      </c>
      <c r="M17" s="5">
        <v>77.360990915550346</v>
      </c>
      <c r="N17" s="5">
        <v>84.543672335965638</v>
      </c>
      <c r="O17" s="5">
        <v>89.404781206602323</v>
      </c>
      <c r="P17" s="5">
        <v>83.156577871750059</v>
      </c>
      <c r="Q17" s="5">
        <v>83.915288976405222</v>
      </c>
      <c r="R17" s="5">
        <v>88.42105018697292</v>
      </c>
      <c r="S17" s="49">
        <f>AVERAGE(L17:R17)</f>
        <v>84.919117172087155</v>
      </c>
      <c r="T17" s="51">
        <f>STDEV(L17:R17)</f>
        <v>4.1053209469210934</v>
      </c>
      <c r="U17" s="51">
        <f>T17/SQRT(COUNT(L17:R17))</f>
        <v>1.5516654682367728</v>
      </c>
      <c r="X17" s="38">
        <v>24</v>
      </c>
      <c r="Y17" s="5">
        <v>87.545393914073642</v>
      </c>
      <c r="Z17" s="5">
        <v>83.217258398602297</v>
      </c>
      <c r="AA17" s="5">
        <v>83.260177785240529</v>
      </c>
      <c r="AB17" s="49">
        <f>AVERAGE(Y17:AA17)</f>
        <v>84.67427669930548</v>
      </c>
      <c r="AC17" s="51">
        <f>STDEV(Y17:AA17)</f>
        <v>2.4865530487284757</v>
      </c>
      <c r="AD17" s="51">
        <f>AC17/SQRT(COUNT(Y17:AA17))</f>
        <v>1.4356120720376702</v>
      </c>
    </row>
    <row r="18" spans="1:30" ht="17" thickBot="1">
      <c r="C18" s="38">
        <v>26</v>
      </c>
      <c r="D18">
        <v>83.689732682914254</v>
      </c>
      <c r="E18">
        <v>84.015517193018439</v>
      </c>
      <c r="F18" s="51">
        <f>100-(AVERAGE(D17:E17))</f>
        <v>13.861209817325033</v>
      </c>
      <c r="J18" t="s">
        <v>66</v>
      </c>
      <c r="K18" s="38">
        <v>26</v>
      </c>
      <c r="L18">
        <v>87.660555399011798</v>
      </c>
      <c r="M18">
        <v>76.925850357963398</v>
      </c>
      <c r="N18">
        <v>82.452821893199413</v>
      </c>
      <c r="O18">
        <v>90.310347962267556</v>
      </c>
      <c r="P18">
        <v>84.206053134118875</v>
      </c>
      <c r="Q18">
        <v>82.860753007554123</v>
      </c>
      <c r="R18">
        <v>86.827037085165045</v>
      </c>
      <c r="S18" s="51">
        <f>100-(AVERAGE(L17:R17))</f>
        <v>15.080882827912845</v>
      </c>
      <c r="T18" s="50"/>
      <c r="U18" s="50"/>
      <c r="W18" t="s">
        <v>66</v>
      </c>
      <c r="X18" s="38">
        <v>26</v>
      </c>
      <c r="Y18">
        <v>88.522765587446031</v>
      </c>
      <c r="Z18">
        <v>86.146129516376092</v>
      </c>
      <c r="AA18">
        <v>83.542377283484512</v>
      </c>
      <c r="AB18" s="51">
        <f>100-(AVERAGE(Y17:AA17))</f>
        <v>15.32572330069452</v>
      </c>
    </row>
    <row r="19" spans="1:30" ht="17" thickBot="1">
      <c r="C19" s="38">
        <v>28</v>
      </c>
      <c r="D19">
        <v>85.308117062180784</v>
      </c>
      <c r="E19">
        <v>86.084319954263762</v>
      </c>
      <c r="K19" s="38">
        <v>28</v>
      </c>
      <c r="L19">
        <v>87.70795713577543</v>
      </c>
      <c r="M19">
        <v>75.827602484874433</v>
      </c>
      <c r="N19">
        <v>81.951455812370895</v>
      </c>
      <c r="O19">
        <v>88.379185747832338</v>
      </c>
      <c r="P19">
        <v>85.493925393606787</v>
      </c>
      <c r="Q19">
        <v>83.894517024754222</v>
      </c>
      <c r="R19">
        <v>87.475462466643805</v>
      </c>
      <c r="S19" s="50"/>
      <c r="T19" s="50"/>
      <c r="U19" s="50"/>
      <c r="X19" s="38">
        <v>28</v>
      </c>
      <c r="Y19">
        <v>89.869187719513988</v>
      </c>
      <c r="Z19">
        <v>84.051003196641361</v>
      </c>
      <c r="AA19">
        <v>84.57749815466569</v>
      </c>
    </row>
    <row r="20" spans="1:30" ht="17" thickBot="1">
      <c r="C20" s="38">
        <v>30</v>
      </c>
      <c r="D20">
        <v>86.319572168912586</v>
      </c>
      <c r="E20">
        <v>85.824247779406321</v>
      </c>
      <c r="K20" s="38">
        <v>30</v>
      </c>
      <c r="L20">
        <v>88.04631996614178</v>
      </c>
      <c r="M20">
        <v>77.611707060661601</v>
      </c>
      <c r="N20">
        <v>85.483744806787783</v>
      </c>
      <c r="O20">
        <v>92.252402657657484</v>
      </c>
      <c r="P20">
        <v>86.345347491386093</v>
      </c>
      <c r="Q20">
        <v>85.648458473854063</v>
      </c>
      <c r="R20">
        <v>88.603752697959109</v>
      </c>
      <c r="S20" s="50"/>
      <c r="T20" s="50"/>
      <c r="U20" s="50"/>
      <c r="X20" s="38">
        <v>30</v>
      </c>
      <c r="Y20">
        <v>89.812649956073699</v>
      </c>
      <c r="Z20">
        <v>81.856858356699277</v>
      </c>
      <c r="AA20">
        <v>81.597431347936904</v>
      </c>
    </row>
    <row r="21" spans="1:30" ht="17" thickBot="1">
      <c r="C21" s="38">
        <v>32</v>
      </c>
      <c r="D21">
        <v>85.393999968112496</v>
      </c>
      <c r="E21">
        <v>84.926504838664769</v>
      </c>
      <c r="K21" s="38">
        <v>32</v>
      </c>
      <c r="L21">
        <v>87.25554626618019</v>
      </c>
      <c r="M21">
        <v>77.966532973330672</v>
      </c>
      <c r="N21">
        <v>84.442338979351177</v>
      </c>
      <c r="O21">
        <v>92.152177229586428</v>
      </c>
      <c r="P21">
        <v>84.709187562458851</v>
      </c>
      <c r="Q21">
        <v>86.178538521892435</v>
      </c>
      <c r="R21">
        <v>89.861703628327604</v>
      </c>
      <c r="S21" s="50"/>
      <c r="T21" s="50"/>
      <c r="U21" s="50"/>
      <c r="X21" s="38">
        <v>32</v>
      </c>
      <c r="Y21">
        <v>91.910787607861906</v>
      </c>
      <c r="Z21">
        <v>82.597778184828812</v>
      </c>
      <c r="AA21">
        <v>81.505827113105354</v>
      </c>
    </row>
    <row r="22" spans="1:30" ht="17" thickBot="1">
      <c r="C22" s="38">
        <v>34</v>
      </c>
      <c r="D22">
        <v>83.278823813041456</v>
      </c>
      <c r="E22">
        <v>85.73383793914374</v>
      </c>
      <c r="K22" s="38">
        <v>34</v>
      </c>
      <c r="L22">
        <v>90.509290885932955</v>
      </c>
      <c r="M22">
        <v>77.943755260223284</v>
      </c>
      <c r="N22">
        <v>86.92007082813943</v>
      </c>
      <c r="O22">
        <v>94.030660216893381</v>
      </c>
      <c r="P22">
        <v>85.339078634706141</v>
      </c>
      <c r="Q22">
        <v>87.190468111271485</v>
      </c>
      <c r="R22">
        <v>93.57799533697731</v>
      </c>
      <c r="S22" s="50"/>
      <c r="T22" s="50"/>
      <c r="U22" s="50"/>
      <c r="X22" s="38">
        <v>34</v>
      </c>
      <c r="Y22">
        <v>89.488262167196893</v>
      </c>
      <c r="Z22">
        <v>84.333805944642691</v>
      </c>
      <c r="AA22">
        <v>79.992824438934761</v>
      </c>
    </row>
    <row r="23" spans="1:30" ht="17" thickBot="1">
      <c r="C23" s="38">
        <v>36</v>
      </c>
      <c r="D23">
        <v>81.909486569970355</v>
      </c>
      <c r="E23">
        <v>82.63873798643634</v>
      </c>
      <c r="K23" s="38">
        <v>36</v>
      </c>
      <c r="L23">
        <v>91.025756053326049</v>
      </c>
      <c r="M23">
        <v>80.032468097818864</v>
      </c>
      <c r="N23">
        <v>85.449596455944345</v>
      </c>
      <c r="O23">
        <v>96.941106276839605</v>
      </c>
      <c r="P23">
        <v>89.001904652627644</v>
      </c>
      <c r="Q23">
        <v>87.368026689310938</v>
      </c>
      <c r="R23">
        <v>94.429349372996398</v>
      </c>
      <c r="S23" s="50"/>
      <c r="T23" s="50"/>
      <c r="U23" s="50"/>
      <c r="X23" s="38">
        <v>36</v>
      </c>
      <c r="Y23">
        <v>90.336738212484974</v>
      </c>
      <c r="Z23">
        <v>82.830871982741414</v>
      </c>
      <c r="AA23">
        <v>77.979775564654162</v>
      </c>
    </row>
    <row r="24" spans="1:30" ht="17" thickBot="1">
      <c r="C24" s="38">
        <v>38</v>
      </c>
      <c r="D24">
        <v>81.66687467781999</v>
      </c>
      <c r="E24">
        <v>81.913926949489252</v>
      </c>
      <c r="K24" s="38">
        <v>38</v>
      </c>
      <c r="L24">
        <v>90.091392881542973</v>
      </c>
      <c r="M24">
        <v>86.608601500586303</v>
      </c>
      <c r="N24">
        <v>86.647822124887398</v>
      </c>
      <c r="O24">
        <v>98.331335537211686</v>
      </c>
      <c r="P24">
        <v>89.001904652627644</v>
      </c>
      <c r="Q24">
        <v>89.288027668223805</v>
      </c>
      <c r="R24">
        <v>95.546382531858313</v>
      </c>
      <c r="S24" s="50"/>
      <c r="T24" s="50"/>
      <c r="U24" s="50"/>
      <c r="X24" s="38">
        <v>38</v>
      </c>
      <c r="Y24">
        <v>89.30182089598712</v>
      </c>
      <c r="Z24">
        <v>85.050517788840452</v>
      </c>
      <c r="AA24">
        <v>77.369127813096256</v>
      </c>
    </row>
    <row r="25" spans="1:30" ht="17" thickBot="1">
      <c r="C25" s="38">
        <v>40</v>
      </c>
      <c r="D25">
        <v>81.667865248077874</v>
      </c>
      <c r="E25">
        <v>84.205997730238295</v>
      </c>
      <c r="K25" s="38">
        <v>40</v>
      </c>
      <c r="L25">
        <v>89.784169775729026</v>
      </c>
      <c r="M25">
        <v>89.365000272920597</v>
      </c>
      <c r="N25">
        <v>86.227533643982113</v>
      </c>
      <c r="O25">
        <v>99.585185388544673</v>
      </c>
      <c r="P25">
        <v>90.104780889961503</v>
      </c>
      <c r="Q25">
        <v>91.24254911721107</v>
      </c>
      <c r="R25">
        <v>94.8706957992909</v>
      </c>
      <c r="S25" s="50"/>
      <c r="T25" s="50"/>
      <c r="U25" s="50"/>
      <c r="X25" s="38">
        <v>40</v>
      </c>
      <c r="Y25">
        <v>87.292496454069664</v>
      </c>
      <c r="Z25">
        <v>82.951220680985742</v>
      </c>
      <c r="AA25">
        <v>77.707941994987465</v>
      </c>
    </row>
    <row r="26" spans="1:30" ht="17" thickBot="1">
      <c r="C26" s="38">
        <v>42</v>
      </c>
      <c r="D26">
        <v>83.148525793292507</v>
      </c>
      <c r="E26">
        <v>83.423558238295016</v>
      </c>
      <c r="K26" s="38">
        <v>42</v>
      </c>
      <c r="L26">
        <v>92.050547642213886</v>
      </c>
      <c r="M26">
        <v>92.26825321714</v>
      </c>
      <c r="N26">
        <v>88.83868663453363</v>
      </c>
      <c r="O26">
        <v>98.230897423089147</v>
      </c>
      <c r="P26">
        <v>93.055647470009035</v>
      </c>
      <c r="Q26">
        <v>94.292572092895725</v>
      </c>
      <c r="R26">
        <v>95.293967127931012</v>
      </c>
      <c r="S26" s="50"/>
      <c r="T26" s="50"/>
      <c r="U26" s="50"/>
      <c r="X26" s="38">
        <v>42</v>
      </c>
      <c r="Y26">
        <v>89.363006665516039</v>
      </c>
      <c r="Z26">
        <v>84.638686512965577</v>
      </c>
      <c r="AA26">
        <v>76.280457740819045</v>
      </c>
    </row>
    <row r="27" spans="1:30" ht="17" thickBot="1">
      <c r="C27" s="38">
        <v>44</v>
      </c>
      <c r="D27">
        <v>82.094073052262033</v>
      </c>
      <c r="E27">
        <v>83.974206927821001</v>
      </c>
      <c r="K27" s="38">
        <v>44</v>
      </c>
      <c r="L27">
        <v>93.650750148738794</v>
      </c>
      <c r="M27">
        <v>93.943674945721483</v>
      </c>
      <c r="N27">
        <v>88.022918055501577</v>
      </c>
      <c r="O27">
        <v>99.86916332759229</v>
      </c>
      <c r="P27">
        <v>94.70181747805043</v>
      </c>
      <c r="Q27">
        <v>94.814935768683085</v>
      </c>
      <c r="R27">
        <v>96.432081329722848</v>
      </c>
      <c r="S27" s="50"/>
      <c r="T27" s="50"/>
      <c r="U27" s="50"/>
      <c r="X27" s="38">
        <v>44</v>
      </c>
      <c r="Y27">
        <v>87.062832268319212</v>
      </c>
      <c r="Z27">
        <v>84.123991016200065</v>
      </c>
      <c r="AA27">
        <v>77.911962724843832</v>
      </c>
    </row>
    <row r="28" spans="1:30" ht="17" thickBot="1">
      <c r="C28" s="38">
        <v>46</v>
      </c>
      <c r="D28">
        <v>82.569306903685202</v>
      </c>
      <c r="E28">
        <v>79.869260109004728</v>
      </c>
      <c r="K28" s="38">
        <v>46</v>
      </c>
      <c r="L28">
        <v>92.828561154056487</v>
      </c>
      <c r="M28">
        <v>96.258251109450626</v>
      </c>
      <c r="N28">
        <v>90.163570386342982</v>
      </c>
      <c r="O28">
        <v>99.195939563940556</v>
      </c>
      <c r="P28">
        <v>92.89538503215843</v>
      </c>
      <c r="Q28">
        <v>95.321689743655696</v>
      </c>
      <c r="R28">
        <v>96.678736108354769</v>
      </c>
      <c r="S28" s="50"/>
      <c r="T28" s="50"/>
      <c r="U28" s="50"/>
      <c r="X28" s="38">
        <v>46</v>
      </c>
      <c r="Y28">
        <v>87.642941191741798</v>
      </c>
      <c r="Z28">
        <v>83.465206753041869</v>
      </c>
      <c r="AA28">
        <v>77.528452707730168</v>
      </c>
    </row>
    <row r="29" spans="1:30" ht="17" thickBot="1">
      <c r="C29" s="38">
        <v>48</v>
      </c>
      <c r="D29">
        <v>82.054795018663242</v>
      </c>
      <c r="E29">
        <v>82.885933353212891</v>
      </c>
      <c r="K29" s="38">
        <v>48</v>
      </c>
      <c r="L29">
        <v>93.654727069903757</v>
      </c>
      <c r="M29">
        <v>96.749306828884187</v>
      </c>
      <c r="N29">
        <v>92.371723926671464</v>
      </c>
      <c r="O29">
        <v>100.5184170278404</v>
      </c>
      <c r="P29">
        <v>90.659215485937565</v>
      </c>
      <c r="Q29">
        <v>97.328666074403941</v>
      </c>
      <c r="R29">
        <v>97.248583313975587</v>
      </c>
      <c r="S29" s="50"/>
      <c r="T29" s="50"/>
      <c r="U29" s="50"/>
      <c r="X29" s="38">
        <v>48</v>
      </c>
      <c r="Y29">
        <v>88.606191146385839</v>
      </c>
      <c r="Z29">
        <v>83.594375829029488</v>
      </c>
      <c r="AA29">
        <v>76.279024822986443</v>
      </c>
    </row>
    <row r="30" spans="1:30" ht="17" thickBot="1">
      <c r="C30" s="38">
        <v>50</v>
      </c>
      <c r="D30" s="5">
        <v>81.694931076433306</v>
      </c>
      <c r="E30" s="5">
        <v>82.420981877544591</v>
      </c>
      <c r="F30" s="49">
        <f>AVERAGE(D30:E30)</f>
        <v>82.057956476988949</v>
      </c>
      <c r="G30" s="51">
        <f>STDEV(D30:E30)</f>
        <v>0.51339544495171474</v>
      </c>
      <c r="H30" s="51">
        <f>G30/SQRT(COUNT(D30:E30))</f>
        <v>0.36302540055564231</v>
      </c>
      <c r="K30" s="38">
        <v>50</v>
      </c>
      <c r="L30" s="5">
        <v>93.669691266640982</v>
      </c>
      <c r="M30" s="5">
        <v>93.488963006934341</v>
      </c>
      <c r="N30" s="5">
        <v>92.371723926671464</v>
      </c>
      <c r="O30" s="5">
        <v>98.667825422641087</v>
      </c>
      <c r="P30" s="5">
        <v>90.949983883891647</v>
      </c>
      <c r="Q30" s="5">
        <v>96.523138684560422</v>
      </c>
      <c r="R30" s="5">
        <v>96.64027713059302</v>
      </c>
      <c r="S30" s="49">
        <f>AVERAGE(L30:R30)</f>
        <v>94.615943331704713</v>
      </c>
      <c r="T30" s="51">
        <f>STDEV(L30:R30)</f>
        <v>2.7323471886554938</v>
      </c>
      <c r="U30" s="51">
        <f>T30/SQRT(COUNT(L30:R30))</f>
        <v>1.0327301652384173</v>
      </c>
      <c r="X30" s="38">
        <v>50</v>
      </c>
      <c r="Y30" s="5">
        <v>88.399503173791729</v>
      </c>
      <c r="Z30" s="5">
        <v>83.727610404055156</v>
      </c>
      <c r="AA30" s="5">
        <v>75.763010981349936</v>
      </c>
      <c r="AB30" s="49">
        <f>AVERAGE(Y30:AA30)</f>
        <v>82.630041519732274</v>
      </c>
      <c r="AC30" s="51">
        <f>STDEV(Y30:AA30)</f>
        <v>6.3893447883398755</v>
      </c>
      <c r="AD30" s="51">
        <f>AC30/SQRT(COUNT(Y30:AA30))</f>
        <v>3.6888899334933596</v>
      </c>
    </row>
    <row r="31" spans="1:30">
      <c r="F31" s="51">
        <f>100-(AVERAGE(D30:E30))</f>
        <v>17.942043523011051</v>
      </c>
      <c r="S31" s="51">
        <f>100-(AVERAGE(L30:R30))</f>
        <v>5.3840566682952868</v>
      </c>
      <c r="AB31" s="51">
        <f>100-(AVERAGE(Y30:AA30))</f>
        <v>17.369958480267726</v>
      </c>
    </row>
    <row r="36" spans="2:9">
      <c r="B36" t="s">
        <v>283</v>
      </c>
      <c r="C36" s="46" t="s">
        <v>269</v>
      </c>
      <c r="D36" s="2"/>
    </row>
    <row r="37" spans="2:9">
      <c r="C37" s="45" t="s">
        <v>270</v>
      </c>
      <c r="D37" s="2">
        <v>22.25</v>
      </c>
    </row>
    <row r="38" spans="2:9">
      <c r="C38" s="45" t="s">
        <v>271</v>
      </c>
      <c r="D38" s="2">
        <v>4.4993400000000002E-5</v>
      </c>
    </row>
    <row r="39" spans="2:9">
      <c r="C39" s="45" t="s">
        <v>272</v>
      </c>
      <c r="D39" s="2" t="s">
        <v>257</v>
      </c>
    </row>
    <row r="40" spans="2:9">
      <c r="C40" s="45" t="s">
        <v>273</v>
      </c>
      <c r="D40" s="2" t="s">
        <v>256</v>
      </c>
    </row>
    <row r="41" spans="2:9">
      <c r="C41" s="45" t="s">
        <v>274</v>
      </c>
      <c r="D41" s="2">
        <v>0.76070000000000004</v>
      </c>
    </row>
    <row r="43" spans="2:9">
      <c r="B43" t="s">
        <v>283</v>
      </c>
      <c r="C43" s="46" t="s">
        <v>248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</row>
    <row r="44" spans="2:9">
      <c r="C44" s="45" t="s">
        <v>284</v>
      </c>
      <c r="D44" s="2">
        <v>-12.56</v>
      </c>
      <c r="E44" s="2" t="s">
        <v>285</v>
      </c>
      <c r="F44" s="2" t="s">
        <v>256</v>
      </c>
      <c r="G44" s="2" t="s">
        <v>286</v>
      </c>
      <c r="H44" s="2">
        <v>7.1713080000000004E-3</v>
      </c>
    </row>
    <row r="45" spans="2:9">
      <c r="C45" s="45" t="s">
        <v>287</v>
      </c>
      <c r="D45" s="2">
        <v>-0.57210000000000005</v>
      </c>
      <c r="E45" s="2" t="s">
        <v>288</v>
      </c>
      <c r="F45" s="2" t="s">
        <v>260</v>
      </c>
      <c r="G45" s="2" t="s">
        <v>261</v>
      </c>
      <c r="H45" s="2">
        <v>0.99785554610000005</v>
      </c>
    </row>
    <row r="46" spans="2:9">
      <c r="C46" s="45" t="s">
        <v>289</v>
      </c>
      <c r="D46" s="2">
        <v>11.99</v>
      </c>
      <c r="E46" s="2" t="s">
        <v>290</v>
      </c>
      <c r="F46" s="2" t="s">
        <v>256</v>
      </c>
      <c r="G46" s="2" t="s">
        <v>286</v>
      </c>
      <c r="H46" s="2">
        <v>3.7097393999999998E-3</v>
      </c>
    </row>
    <row r="47" spans="2:9">
      <c r="C47" s="45"/>
      <c r="D47" s="2"/>
      <c r="E47" s="2"/>
      <c r="F47" s="2"/>
      <c r="G47" s="2"/>
      <c r="H47" s="2"/>
    </row>
    <row r="48" spans="2:9">
      <c r="C48" s="45" t="s">
        <v>265</v>
      </c>
      <c r="D48" s="2" t="s">
        <v>266</v>
      </c>
      <c r="E48" s="2" t="s">
        <v>267</v>
      </c>
      <c r="F48" s="2" t="s">
        <v>249</v>
      </c>
      <c r="G48" s="2" t="s">
        <v>268</v>
      </c>
      <c r="H48" s="2"/>
      <c r="I48" s="2"/>
    </row>
    <row r="49" spans="3:8">
      <c r="C49" s="45" t="s">
        <v>284</v>
      </c>
      <c r="D49" s="2">
        <v>82.06</v>
      </c>
      <c r="E49" s="2">
        <v>94.62</v>
      </c>
      <c r="F49" s="2">
        <v>-12.56</v>
      </c>
      <c r="G49" s="2">
        <v>3.008</v>
      </c>
      <c r="H49" s="2"/>
    </row>
    <row r="50" spans="3:8">
      <c r="C50" s="45" t="s">
        <v>287</v>
      </c>
      <c r="D50" s="2">
        <v>82.06</v>
      </c>
      <c r="E50" s="2">
        <v>82.63</v>
      </c>
      <c r="F50" s="2">
        <v>-0.57210000000000005</v>
      </c>
      <c r="G50" s="2">
        <v>3.4249999999999998</v>
      </c>
      <c r="H50" s="2"/>
    </row>
    <row r="51" spans="3:8">
      <c r="C51" s="45" t="s">
        <v>289</v>
      </c>
      <c r="D51" s="2">
        <v>94.62</v>
      </c>
      <c r="E51" s="2">
        <v>82.63</v>
      </c>
      <c r="F51" s="2">
        <v>11.99</v>
      </c>
      <c r="G51" s="2">
        <v>2.589</v>
      </c>
      <c r="H51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A549-5A21-204C-8BEB-C48DB721D9B8}">
  <dimension ref="A1:AH51"/>
  <sheetViews>
    <sheetView topLeftCell="A30" workbookViewId="0">
      <selection activeCell="C44" sqref="C44"/>
    </sheetView>
  </sheetViews>
  <sheetFormatPr baseColWidth="10" defaultRowHeight="16"/>
  <sheetData>
    <row r="1" spans="2:34">
      <c r="B1" s="23" t="s">
        <v>69</v>
      </c>
    </row>
    <row r="2" spans="2:34">
      <c r="B2" s="23" t="s">
        <v>89</v>
      </c>
    </row>
    <row r="3" spans="2:34" ht="17" thickBot="1">
      <c r="D3" s="23" t="s">
        <v>95</v>
      </c>
      <c r="N3" s="23" t="s">
        <v>70</v>
      </c>
      <c r="AA3" s="23" t="s">
        <v>90</v>
      </c>
    </row>
    <row r="4" spans="2:34" ht="17" thickBot="1">
      <c r="B4" t="s">
        <v>71</v>
      </c>
      <c r="C4" s="35" t="s">
        <v>64</v>
      </c>
      <c r="H4" t="s">
        <v>275</v>
      </c>
      <c r="I4" t="s">
        <v>276</v>
      </c>
      <c r="J4" t="s">
        <v>277</v>
      </c>
      <c r="L4" t="s">
        <v>71</v>
      </c>
      <c r="M4" s="35" t="s">
        <v>64</v>
      </c>
      <c r="U4" t="s">
        <v>275</v>
      </c>
      <c r="V4" t="s">
        <v>276</v>
      </c>
      <c r="W4" t="s">
        <v>277</v>
      </c>
      <c r="Y4" t="s">
        <v>71</v>
      </c>
      <c r="Z4" s="35" t="s">
        <v>64</v>
      </c>
      <c r="AF4" t="s">
        <v>275</v>
      </c>
      <c r="AG4" t="s">
        <v>276</v>
      </c>
      <c r="AH4" t="s">
        <v>277</v>
      </c>
    </row>
    <row r="5" spans="2:34" ht="17" thickBot="1">
      <c r="C5" s="35">
        <v>0</v>
      </c>
      <c r="D5">
        <v>100</v>
      </c>
      <c r="E5">
        <v>100</v>
      </c>
      <c r="F5">
        <v>100</v>
      </c>
      <c r="G5">
        <v>100</v>
      </c>
      <c r="M5" s="35">
        <v>0</v>
      </c>
      <c r="N5">
        <v>100</v>
      </c>
      <c r="O5">
        <v>100</v>
      </c>
      <c r="P5">
        <v>100</v>
      </c>
      <c r="Q5">
        <v>100</v>
      </c>
      <c r="R5">
        <v>100</v>
      </c>
      <c r="S5">
        <v>100</v>
      </c>
      <c r="T5">
        <v>100</v>
      </c>
      <c r="Z5" s="35">
        <v>0</v>
      </c>
      <c r="AA5">
        <v>100</v>
      </c>
      <c r="AB5">
        <v>100</v>
      </c>
      <c r="AC5">
        <v>100</v>
      </c>
      <c r="AD5">
        <v>100</v>
      </c>
      <c r="AE5">
        <v>100</v>
      </c>
    </row>
    <row r="6" spans="2:34" ht="17" thickBot="1">
      <c r="B6" t="s">
        <v>65</v>
      </c>
      <c r="C6" s="38">
        <v>2</v>
      </c>
      <c r="D6">
        <v>100.06864909805202</v>
      </c>
      <c r="E6">
        <v>97.943820047194393</v>
      </c>
      <c r="F6">
        <v>100.77703972503473</v>
      </c>
      <c r="G6">
        <v>98.55522807168208</v>
      </c>
      <c r="L6" t="s">
        <v>65</v>
      </c>
      <c r="M6" s="38">
        <v>2</v>
      </c>
      <c r="N6">
        <v>100.76745624445762</v>
      </c>
      <c r="O6">
        <v>99.492071530983367</v>
      </c>
      <c r="P6">
        <v>98.380662672806579</v>
      </c>
      <c r="Q6">
        <v>99.019336820218044</v>
      </c>
      <c r="R6">
        <v>100.99566364801086</v>
      </c>
      <c r="S6">
        <v>100.20954779664488</v>
      </c>
      <c r="T6">
        <v>99.76940834057406</v>
      </c>
      <c r="Y6" t="s">
        <v>65</v>
      </c>
      <c r="Z6" s="38">
        <v>2</v>
      </c>
      <c r="AA6">
        <v>99.57883879732816</v>
      </c>
      <c r="AB6">
        <v>101.35490242082297</v>
      </c>
      <c r="AC6">
        <v>100.17521819060364</v>
      </c>
      <c r="AD6">
        <v>96.435429683511515</v>
      </c>
      <c r="AE6">
        <v>99.425946750636768</v>
      </c>
    </row>
    <row r="7" spans="2:34" ht="17" thickBot="1">
      <c r="C7" s="38">
        <v>4</v>
      </c>
      <c r="D7">
        <v>96.37311084690603</v>
      </c>
      <c r="E7">
        <v>99.600832119320117</v>
      </c>
      <c r="F7">
        <v>99.980905180293234</v>
      </c>
      <c r="G7">
        <v>98.276661775654389</v>
      </c>
      <c r="M7" s="38">
        <v>4</v>
      </c>
      <c r="N7">
        <v>96.104111210882024</v>
      </c>
      <c r="O7">
        <v>97.122660318091448</v>
      </c>
      <c r="P7">
        <v>95.837911517942771</v>
      </c>
      <c r="Q7">
        <v>98.209173547309618</v>
      </c>
      <c r="R7">
        <v>98.988005997001494</v>
      </c>
      <c r="S7">
        <v>101.32926512141393</v>
      </c>
      <c r="T7">
        <v>99.612737757085128</v>
      </c>
      <c r="Z7" s="38">
        <v>4</v>
      </c>
      <c r="AA7">
        <v>94.284721049113074</v>
      </c>
      <c r="AB7">
        <v>97.813009450583422</v>
      </c>
      <c r="AC7">
        <v>99.226035403740852</v>
      </c>
      <c r="AD7">
        <v>99.178178078433817</v>
      </c>
      <c r="AE7">
        <v>99.404379402235932</v>
      </c>
    </row>
    <row r="8" spans="2:34" ht="17" thickBot="1">
      <c r="C8" s="38">
        <v>6</v>
      </c>
      <c r="D8">
        <v>96.517349509983774</v>
      </c>
      <c r="E8">
        <v>97.846741406097138</v>
      </c>
      <c r="F8">
        <v>97.369624926732968</v>
      </c>
      <c r="G8">
        <v>99.009262508255119</v>
      </c>
      <c r="M8" s="38">
        <v>6</v>
      </c>
      <c r="N8">
        <v>95.444345586231165</v>
      </c>
      <c r="O8">
        <v>93.697859075220947</v>
      </c>
      <c r="P8">
        <v>93.58554379938397</v>
      </c>
      <c r="Q8">
        <v>99.177290260612722</v>
      </c>
      <c r="R8">
        <v>95.894689206682784</v>
      </c>
      <c r="S8">
        <v>98.836391029360385</v>
      </c>
      <c r="T8">
        <v>94.949661705473531</v>
      </c>
      <c r="Z8" s="38">
        <v>6</v>
      </c>
      <c r="AA8">
        <v>91.686715239822277</v>
      </c>
      <c r="AB8">
        <v>96.363822430340946</v>
      </c>
      <c r="AC8">
        <v>97.736776118298565</v>
      </c>
      <c r="AD8">
        <v>93.935088308489838</v>
      </c>
      <c r="AE8">
        <v>97.896610970360001</v>
      </c>
    </row>
    <row r="9" spans="2:34" ht="17" thickBot="1">
      <c r="C9" s="38">
        <v>8</v>
      </c>
      <c r="D9">
        <v>95.870271644975446</v>
      </c>
      <c r="E9">
        <v>96.311971484639642</v>
      </c>
      <c r="F9">
        <v>96.361103484726968</v>
      </c>
      <c r="G9">
        <v>96.505184987387821</v>
      </c>
      <c r="M9" s="38">
        <v>8</v>
      </c>
      <c r="N9">
        <v>93.883610469791279</v>
      </c>
      <c r="O9">
        <v>91.326908809151064</v>
      </c>
      <c r="P9">
        <v>94.958089447713675</v>
      </c>
      <c r="Q9">
        <v>95.055729638467994</v>
      </c>
      <c r="R9">
        <v>92.876602743404419</v>
      </c>
      <c r="S9">
        <v>96.878078816959572</v>
      </c>
      <c r="T9">
        <v>93.337254625185366</v>
      </c>
      <c r="Z9" s="38">
        <v>8</v>
      </c>
      <c r="AA9">
        <v>91.098846824972028</v>
      </c>
      <c r="AB9">
        <v>96.042089748129811</v>
      </c>
      <c r="AC9">
        <v>97.017055760998062</v>
      </c>
      <c r="AD9">
        <v>94.903855261911531</v>
      </c>
      <c r="AE9">
        <v>97.66429734138498</v>
      </c>
    </row>
    <row r="10" spans="2:34" ht="17" thickBot="1">
      <c r="C10" s="38">
        <v>10</v>
      </c>
      <c r="D10">
        <v>94.333370591541353</v>
      </c>
      <c r="E10">
        <v>92.414560858937236</v>
      </c>
      <c r="F10">
        <v>94.822682018785756</v>
      </c>
      <c r="G10">
        <v>96.112025427001925</v>
      </c>
      <c r="M10" s="38">
        <v>10</v>
      </c>
      <c r="N10">
        <v>90.838380211352913</v>
      </c>
      <c r="O10">
        <v>89.373001401600547</v>
      </c>
      <c r="P10">
        <v>90.918078488654842</v>
      </c>
      <c r="Q10">
        <v>95.602071504044119</v>
      </c>
      <c r="R10">
        <v>92.878126275065071</v>
      </c>
      <c r="S10">
        <v>93.669195750577586</v>
      </c>
      <c r="T10">
        <v>95.150917448555845</v>
      </c>
      <c r="Z10" s="38">
        <v>10</v>
      </c>
      <c r="AA10">
        <v>90.036977372587017</v>
      </c>
      <c r="AB10">
        <v>94.455205376045257</v>
      </c>
      <c r="AC10">
        <v>94.368980563190576</v>
      </c>
      <c r="AD10">
        <v>89.701607476543529</v>
      </c>
      <c r="AE10">
        <v>97.808908728896427</v>
      </c>
    </row>
    <row r="11" spans="2:34" ht="17" thickBot="1">
      <c r="B11" t="s">
        <v>91</v>
      </c>
      <c r="C11" s="38">
        <v>12</v>
      </c>
      <c r="D11">
        <v>95.486527162793578</v>
      </c>
      <c r="E11">
        <v>90.115694593813728</v>
      </c>
      <c r="F11">
        <v>92.721163984675556</v>
      </c>
      <c r="G11">
        <v>94.813771408801642</v>
      </c>
      <c r="M11" s="38">
        <v>12</v>
      </c>
      <c r="N11">
        <v>90.787197450853171</v>
      </c>
      <c r="O11">
        <v>89.032895421762333</v>
      </c>
      <c r="P11">
        <v>91.132021752004604</v>
      </c>
      <c r="Q11">
        <v>94.545702802089906</v>
      </c>
      <c r="R11">
        <v>92.677252196385126</v>
      </c>
      <c r="S11">
        <v>92.039924400592781</v>
      </c>
      <c r="T11">
        <v>90.78486981982708</v>
      </c>
      <c r="Y11" t="s">
        <v>91</v>
      </c>
      <c r="Z11" s="38">
        <v>12</v>
      </c>
      <c r="AA11">
        <v>85.750124172767528</v>
      </c>
      <c r="AB11">
        <v>91.323654499420826</v>
      </c>
      <c r="AC11">
        <v>94.353951889363472</v>
      </c>
      <c r="AD11">
        <v>92.484828801964355</v>
      </c>
      <c r="AE11">
        <v>95.675182463569243</v>
      </c>
    </row>
    <row r="12" spans="2:34" ht="17" thickBot="1">
      <c r="C12" s="38">
        <v>14</v>
      </c>
      <c r="D12">
        <v>90.884760934220168</v>
      </c>
      <c r="E12">
        <v>87.467750474188435</v>
      </c>
      <c r="F12">
        <v>88.623745827118469</v>
      </c>
      <c r="G12">
        <v>91.740641270527107</v>
      </c>
      <c r="M12" s="38">
        <v>14</v>
      </c>
      <c r="N12">
        <v>88.436106338844638</v>
      </c>
      <c r="O12">
        <v>88.150278205394187</v>
      </c>
      <c r="P12">
        <v>93.027341006533973</v>
      </c>
      <c r="Q12">
        <v>92.279828685982096</v>
      </c>
      <c r="R12">
        <v>89.806228197428766</v>
      </c>
      <c r="S12">
        <v>89.704597380616718</v>
      </c>
      <c r="T12">
        <v>90.082844231720372</v>
      </c>
      <c r="Z12" s="38">
        <v>14</v>
      </c>
      <c r="AA12">
        <v>83.689838894117557</v>
      </c>
      <c r="AB12">
        <v>90.116538663286093</v>
      </c>
      <c r="AC12">
        <v>93.257395356447333</v>
      </c>
      <c r="AD12">
        <v>89.117825434960992</v>
      </c>
      <c r="AE12">
        <v>96.958463384104476</v>
      </c>
    </row>
    <row r="13" spans="2:34" ht="17" thickBot="1">
      <c r="C13" s="38">
        <v>16</v>
      </c>
      <c r="D13">
        <v>88.283925034254295</v>
      </c>
      <c r="E13">
        <v>86.507133079133794</v>
      </c>
      <c r="F13">
        <v>85.901177316919487</v>
      </c>
      <c r="G13">
        <v>90.280214524673895</v>
      </c>
      <c r="M13" s="38">
        <v>16</v>
      </c>
      <c r="N13">
        <v>90.001452699190054</v>
      </c>
      <c r="O13">
        <v>89.311272020355545</v>
      </c>
      <c r="P13">
        <v>90.289075879658014</v>
      </c>
      <c r="Q13">
        <v>92.39361565248312</v>
      </c>
      <c r="R13">
        <v>88.863429907783484</v>
      </c>
      <c r="S13">
        <v>89.589934037748009</v>
      </c>
      <c r="T13">
        <v>90.308088050289712</v>
      </c>
      <c r="Z13" s="38">
        <v>16</v>
      </c>
      <c r="AA13">
        <v>81.065780918191848</v>
      </c>
      <c r="AB13">
        <v>88.694282916054249</v>
      </c>
      <c r="AC13">
        <v>92.174507989267383</v>
      </c>
      <c r="AD13">
        <v>88.967189862330514</v>
      </c>
      <c r="AE13">
        <v>95.766486980385736</v>
      </c>
    </row>
    <row r="14" spans="2:34" ht="17" thickBot="1">
      <c r="C14" s="38">
        <v>18</v>
      </c>
      <c r="D14">
        <v>88.329710198018375</v>
      </c>
      <c r="E14">
        <v>86.551438715910422</v>
      </c>
      <c r="F14">
        <v>86.707492093829842</v>
      </c>
      <c r="G14">
        <v>93.617340796655782</v>
      </c>
      <c r="M14" s="38">
        <v>18</v>
      </c>
      <c r="N14">
        <v>89.684272082449965</v>
      </c>
      <c r="O14">
        <v>86.916327544160339</v>
      </c>
      <c r="P14">
        <v>89.373311517394868</v>
      </c>
      <c r="Q14">
        <v>91.442379045116837</v>
      </c>
      <c r="R14">
        <v>83.440776039417571</v>
      </c>
      <c r="S14">
        <v>82.339903942527002</v>
      </c>
      <c r="T14">
        <v>92.409866673905441</v>
      </c>
      <c r="Z14" s="38">
        <v>18</v>
      </c>
      <c r="AA14">
        <v>82.984311807431382</v>
      </c>
      <c r="AB14">
        <v>86.857825973583275</v>
      </c>
      <c r="AC14">
        <v>90.478230539676076</v>
      </c>
      <c r="AD14">
        <v>88.931022562736104</v>
      </c>
      <c r="AE14">
        <v>93.835190199690231</v>
      </c>
    </row>
    <row r="15" spans="2:34" ht="17" thickBot="1">
      <c r="C15" s="38">
        <v>20</v>
      </c>
      <c r="D15">
        <v>86.200644714235494</v>
      </c>
      <c r="E15">
        <v>83.205426962384351</v>
      </c>
      <c r="F15">
        <v>86.52362172819339</v>
      </c>
      <c r="G15">
        <v>92.30912360529554</v>
      </c>
      <c r="M15" s="38">
        <v>20</v>
      </c>
      <c r="N15">
        <v>88.14539997148546</v>
      </c>
      <c r="O15">
        <v>88.333896549722084</v>
      </c>
      <c r="P15">
        <v>86.472867339175323</v>
      </c>
      <c r="Q15">
        <v>91.550246738269749</v>
      </c>
      <c r="R15">
        <v>83.235968154379464</v>
      </c>
      <c r="S15">
        <v>82.330146974712648</v>
      </c>
      <c r="T15">
        <v>91.088337888995596</v>
      </c>
      <c r="Z15" s="38">
        <v>20</v>
      </c>
      <c r="AA15">
        <v>81.594836516974851</v>
      </c>
      <c r="AB15">
        <v>86.607062601165779</v>
      </c>
      <c r="AC15">
        <v>88.343029110311292</v>
      </c>
      <c r="AD15">
        <v>86.952462144278002</v>
      </c>
      <c r="AE15">
        <v>93.262648378981979</v>
      </c>
    </row>
    <row r="16" spans="2:34" ht="17" thickBot="1">
      <c r="C16" s="38">
        <v>22</v>
      </c>
      <c r="D16">
        <v>86.275921472441809</v>
      </c>
      <c r="E16">
        <v>82.535329340360519</v>
      </c>
      <c r="F16">
        <v>84.112822574131386</v>
      </c>
      <c r="G16">
        <v>89.054542949774657</v>
      </c>
      <c r="M16" s="38">
        <v>22</v>
      </c>
      <c r="N16">
        <v>89.585484791434681</v>
      </c>
      <c r="O16">
        <v>83.716155056361245</v>
      </c>
      <c r="P16">
        <v>83.906594937350306</v>
      </c>
      <c r="Q16">
        <v>91.019148953711664</v>
      </c>
      <c r="R16">
        <v>82.316338258308122</v>
      </c>
      <c r="S16">
        <v>84.621432418826458</v>
      </c>
      <c r="T16">
        <v>86.621622722193408</v>
      </c>
      <c r="Z16" s="38">
        <v>22</v>
      </c>
      <c r="AA16">
        <v>81.654721039545876</v>
      </c>
      <c r="AB16">
        <v>83.288787972813225</v>
      </c>
      <c r="AC16">
        <v>87.914259372592156</v>
      </c>
      <c r="AD16">
        <v>88.947383960171678</v>
      </c>
      <c r="AE16">
        <v>91.175538402971071</v>
      </c>
    </row>
    <row r="17" spans="1:34" ht="17" thickBot="1">
      <c r="A17" s="65" t="s">
        <v>379</v>
      </c>
      <c r="C17" s="38">
        <v>24</v>
      </c>
      <c r="D17" s="5">
        <v>85.754070851607921</v>
      </c>
      <c r="E17" s="5">
        <v>81.040841416414978</v>
      </c>
      <c r="F17" s="5">
        <v>81.282459519691869</v>
      </c>
      <c r="G17" s="5">
        <v>90.453837633152602</v>
      </c>
      <c r="H17" s="49">
        <f>AVERAGE(D17:G17)</f>
        <v>84.632802355216839</v>
      </c>
      <c r="I17" s="51">
        <f>STDEV(D17:G17)</f>
        <v>4.4447975300495468</v>
      </c>
      <c r="J17" s="51">
        <f>I17/SQRT(COUNT(D17:G17))</f>
        <v>2.2223987650247734</v>
      </c>
      <c r="M17" s="38">
        <v>24</v>
      </c>
      <c r="N17" s="5">
        <v>87.631458711363607</v>
      </c>
      <c r="O17" s="5">
        <v>77.360990915550346</v>
      </c>
      <c r="P17" s="5">
        <v>84.543672335965638</v>
      </c>
      <c r="Q17" s="5">
        <v>89.404781206602323</v>
      </c>
      <c r="R17" s="5">
        <v>83.156577871750059</v>
      </c>
      <c r="S17" s="5">
        <v>83.915288976405222</v>
      </c>
      <c r="T17" s="5">
        <v>88.42105018697292</v>
      </c>
      <c r="U17" s="49">
        <f>AVERAGE(N17:T17)</f>
        <v>84.919117172087155</v>
      </c>
      <c r="V17" s="51">
        <f>STDEV(N17:T17)</f>
        <v>4.1053209469210934</v>
      </c>
      <c r="W17" s="51">
        <f>V17/SQRT(COUNT(N17:T17))</f>
        <v>1.5516654682367728</v>
      </c>
      <c r="Z17" s="38">
        <v>24</v>
      </c>
      <c r="AA17" s="5">
        <v>77.336496380516195</v>
      </c>
      <c r="AB17" s="5">
        <v>83.599263156611443</v>
      </c>
      <c r="AC17" s="5">
        <v>87.247158416694049</v>
      </c>
      <c r="AD17" s="5">
        <v>88.132266521013321</v>
      </c>
      <c r="AE17" s="5">
        <v>89.1319277232095</v>
      </c>
      <c r="AF17" s="49">
        <f>AVERAGE(AA17:AE17)</f>
        <v>85.08942243960891</v>
      </c>
      <c r="AG17" s="51">
        <f>STDEV(AA17:AE17)</f>
        <v>4.8110552580734964</v>
      </c>
      <c r="AH17" s="51">
        <f>AG17/SQRT(COUNT(AA17:AE17))</f>
        <v>2.1515693201120261</v>
      </c>
    </row>
    <row r="18" spans="1:34" ht="17" thickBot="1">
      <c r="C18" s="38">
        <v>26</v>
      </c>
      <c r="D18">
        <v>86.094441736158188</v>
      </c>
      <c r="E18">
        <v>78.184495274641321</v>
      </c>
      <c r="F18">
        <v>82.725483073188784</v>
      </c>
      <c r="G18">
        <v>90.368496513560331</v>
      </c>
      <c r="H18" s="51">
        <f>100-(AVERAGE(D17:G17))</f>
        <v>15.367197644783161</v>
      </c>
      <c r="L18" t="s">
        <v>66</v>
      </c>
      <c r="M18" s="38">
        <v>26</v>
      </c>
      <c r="N18">
        <v>87.660555399011798</v>
      </c>
      <c r="O18">
        <v>76.925850357963398</v>
      </c>
      <c r="P18">
        <v>82.452821893199413</v>
      </c>
      <c r="Q18">
        <v>90.310347962267556</v>
      </c>
      <c r="R18">
        <v>84.206053134118875</v>
      </c>
      <c r="S18">
        <v>82.860753007554123</v>
      </c>
      <c r="T18">
        <v>86.827037085165045</v>
      </c>
      <c r="U18" s="51">
        <f>100-(AVERAGE(N17:T17))</f>
        <v>15.080882827912845</v>
      </c>
      <c r="V18" s="50"/>
      <c r="W18" s="50"/>
      <c r="Y18" t="s">
        <v>66</v>
      </c>
      <c r="Z18" s="38">
        <v>26</v>
      </c>
      <c r="AA18">
        <v>76.090486701102364</v>
      </c>
      <c r="AB18">
        <v>82.236047045044373</v>
      </c>
      <c r="AC18">
        <v>88.246523713732017</v>
      </c>
      <c r="AD18">
        <v>83.677660787635205</v>
      </c>
      <c r="AE18">
        <v>87.747357159776939</v>
      </c>
      <c r="AF18" s="51">
        <f>100-(AVERAGE(AA17:AE17))</f>
        <v>14.91057756039109</v>
      </c>
    </row>
    <row r="19" spans="1:34" ht="17" thickBot="1">
      <c r="C19" s="38">
        <v>28</v>
      </c>
      <c r="D19">
        <v>84.397968682870726</v>
      </c>
      <c r="E19">
        <v>80.889068440563847</v>
      </c>
      <c r="F19">
        <v>80.272126100289896</v>
      </c>
      <c r="G19">
        <v>88.582896843474416</v>
      </c>
      <c r="M19" s="38">
        <v>28</v>
      </c>
      <c r="N19">
        <v>87.70795713577543</v>
      </c>
      <c r="O19">
        <v>75.827602484874433</v>
      </c>
      <c r="P19">
        <v>81.951455812370895</v>
      </c>
      <c r="Q19">
        <v>88.379185747832338</v>
      </c>
      <c r="R19">
        <v>85.493925393606787</v>
      </c>
      <c r="S19">
        <v>83.894517024754222</v>
      </c>
      <c r="T19">
        <v>87.475462466643805</v>
      </c>
      <c r="U19" s="50"/>
      <c r="V19" s="50"/>
      <c r="W19" s="50"/>
      <c r="Z19" s="38">
        <v>28</v>
      </c>
      <c r="AA19">
        <v>74.883804348086912</v>
      </c>
      <c r="AB19">
        <v>81.345149878599813</v>
      </c>
      <c r="AC19">
        <v>87.22448486451465</v>
      </c>
      <c r="AD19">
        <v>88.933421414239831</v>
      </c>
      <c r="AE19">
        <v>87.790771363278637</v>
      </c>
    </row>
    <row r="20" spans="1:34" ht="17" thickBot="1">
      <c r="C20" s="38">
        <v>30</v>
      </c>
      <c r="D20">
        <v>84.183271356371577</v>
      </c>
      <c r="E20">
        <v>77.694414351845595</v>
      </c>
      <c r="F20">
        <v>77.958108192794597</v>
      </c>
      <c r="G20">
        <v>88.015398525808195</v>
      </c>
      <c r="M20" s="38">
        <v>30</v>
      </c>
      <c r="N20">
        <v>88.04631996614178</v>
      </c>
      <c r="O20">
        <v>77.611707060661601</v>
      </c>
      <c r="P20">
        <v>85.483744806787783</v>
      </c>
      <c r="Q20">
        <v>92.252402657657484</v>
      </c>
      <c r="R20">
        <v>86.345347491386093</v>
      </c>
      <c r="S20">
        <v>85.648458473854063</v>
      </c>
      <c r="T20">
        <v>88.603752697959109</v>
      </c>
      <c r="U20" s="50"/>
      <c r="V20" s="50"/>
      <c r="W20" s="50"/>
      <c r="Z20" s="38">
        <v>30</v>
      </c>
      <c r="AA20">
        <v>73.954481566667553</v>
      </c>
      <c r="AB20">
        <v>80.639444869060497</v>
      </c>
      <c r="AC20">
        <v>85.501258214789075</v>
      </c>
      <c r="AD20">
        <v>86.686927735521095</v>
      </c>
      <c r="AE20">
        <v>87.266831556586482</v>
      </c>
    </row>
    <row r="21" spans="1:34" ht="17" thickBot="1">
      <c r="C21" s="38">
        <v>32</v>
      </c>
      <c r="D21">
        <v>84.576410573708216</v>
      </c>
      <c r="E21">
        <v>74.178032344435891</v>
      </c>
      <c r="F21">
        <v>79.238157962773244</v>
      </c>
      <c r="G21">
        <v>89.761671057842989</v>
      </c>
      <c r="M21" s="38">
        <v>32</v>
      </c>
      <c r="N21">
        <v>87.25554626618019</v>
      </c>
      <c r="O21">
        <v>77.966532973330672</v>
      </c>
      <c r="P21">
        <v>84.442338979351177</v>
      </c>
      <c r="Q21">
        <v>92.152177229586428</v>
      </c>
      <c r="R21">
        <v>84.709187562458851</v>
      </c>
      <c r="S21">
        <v>86.178538521892435</v>
      </c>
      <c r="T21">
        <v>89.861703628327604</v>
      </c>
      <c r="U21" s="50"/>
      <c r="V21" s="50"/>
      <c r="W21" s="50"/>
      <c r="Z21" s="38">
        <v>32</v>
      </c>
      <c r="AA21">
        <v>72.286981064117114</v>
      </c>
      <c r="AB21">
        <v>80.65679804393406</v>
      </c>
      <c r="AC21">
        <v>85.843603540253412</v>
      </c>
      <c r="AD21">
        <v>85.121338829778722</v>
      </c>
      <c r="AE21">
        <v>84.744420903649726</v>
      </c>
    </row>
    <row r="22" spans="1:34" ht="17" thickBot="1">
      <c r="C22" s="38">
        <v>34</v>
      </c>
      <c r="D22">
        <v>81.008067325370462</v>
      </c>
      <c r="E22">
        <v>76.900542513192889</v>
      </c>
      <c r="F22">
        <v>80.935657061615885</v>
      </c>
      <c r="G22">
        <v>89.175845421647978</v>
      </c>
      <c r="M22" s="38">
        <v>34</v>
      </c>
      <c r="N22">
        <v>90.509290885932955</v>
      </c>
      <c r="O22">
        <v>77.943755260223284</v>
      </c>
      <c r="P22">
        <v>86.92007082813943</v>
      </c>
      <c r="Q22">
        <v>94.030660216893381</v>
      </c>
      <c r="R22">
        <v>85.339078634706141</v>
      </c>
      <c r="S22">
        <v>87.190468111271485</v>
      </c>
      <c r="T22">
        <v>93.57799533697731</v>
      </c>
      <c r="U22" s="50"/>
      <c r="V22" s="50"/>
      <c r="W22" s="50"/>
      <c r="Z22" s="38">
        <v>34</v>
      </c>
      <c r="AA22">
        <v>69.924343256627566</v>
      </c>
      <c r="AB22">
        <v>81.78974836985833</v>
      </c>
      <c r="AC22">
        <v>83.9142873878844</v>
      </c>
      <c r="AD22">
        <v>88.85370573350113</v>
      </c>
      <c r="AE22">
        <v>85.000641293463232</v>
      </c>
    </row>
    <row r="23" spans="1:34" ht="17" thickBot="1">
      <c r="C23" s="38">
        <v>36</v>
      </c>
      <c r="D23">
        <v>81.447976259677048</v>
      </c>
      <c r="E23">
        <v>75.512174854255349</v>
      </c>
      <c r="F23">
        <v>80.107165086703489</v>
      </c>
      <c r="G23">
        <v>89.13373396247809</v>
      </c>
      <c r="M23" s="38">
        <v>36</v>
      </c>
      <c r="N23">
        <v>91.025756053326049</v>
      </c>
      <c r="O23">
        <v>80.032468097818864</v>
      </c>
      <c r="P23">
        <v>85.449596455944345</v>
      </c>
      <c r="Q23">
        <v>96.941106276839605</v>
      </c>
      <c r="R23">
        <v>89.001904652627644</v>
      </c>
      <c r="S23">
        <v>87.368026689310938</v>
      </c>
      <c r="T23">
        <v>94.429349372996398</v>
      </c>
      <c r="U23" s="50"/>
      <c r="V23" s="50"/>
      <c r="W23" s="50"/>
      <c r="Z23" s="38">
        <v>36</v>
      </c>
      <c r="AA23">
        <v>68.24152551043754</v>
      </c>
      <c r="AB23">
        <v>79.437477992211811</v>
      </c>
      <c r="AC23">
        <v>82.833033675491976</v>
      </c>
      <c r="AD23">
        <v>88.067620548438953</v>
      </c>
      <c r="AE23">
        <v>84.367686830164715</v>
      </c>
    </row>
    <row r="24" spans="1:34" ht="17" thickBot="1">
      <c r="C24" s="38">
        <v>38</v>
      </c>
      <c r="D24">
        <v>82.213838785176179</v>
      </c>
      <c r="E24">
        <v>75.200905366813743</v>
      </c>
      <c r="F24">
        <v>77.722658509307095</v>
      </c>
      <c r="G24">
        <v>86.855074632106209</v>
      </c>
      <c r="M24" s="38">
        <v>38</v>
      </c>
      <c r="N24">
        <v>90.091392881542973</v>
      </c>
      <c r="O24">
        <v>86.608601500586303</v>
      </c>
      <c r="P24">
        <v>86.647822124887398</v>
      </c>
      <c r="Q24">
        <v>98.331335537211686</v>
      </c>
      <c r="R24">
        <v>89.001904652627644</v>
      </c>
      <c r="S24">
        <v>89.288027668223805</v>
      </c>
      <c r="T24">
        <v>95.546382531858313</v>
      </c>
      <c r="U24" s="50"/>
      <c r="V24" s="50"/>
      <c r="W24" s="50"/>
      <c r="Z24" s="38">
        <v>38</v>
      </c>
      <c r="AA24">
        <v>66.263275121286057</v>
      </c>
      <c r="AB24">
        <v>79.875431448130854</v>
      </c>
      <c r="AC24">
        <v>83.635829188093382</v>
      </c>
      <c r="AD24">
        <v>89.739804573564172</v>
      </c>
      <c r="AE24">
        <v>83.225943037180869</v>
      </c>
    </row>
    <row r="25" spans="1:34" ht="17" thickBot="1">
      <c r="C25" s="38">
        <v>40</v>
      </c>
      <c r="D25">
        <v>81.282538256955178</v>
      </c>
      <c r="E25">
        <v>78.331979459620541</v>
      </c>
      <c r="F25">
        <v>77.662790983554331</v>
      </c>
      <c r="G25">
        <v>86.779517773473458</v>
      </c>
      <c r="M25" s="38">
        <v>40</v>
      </c>
      <c r="N25">
        <v>89.784169775729026</v>
      </c>
      <c r="O25">
        <v>89.365000272920597</v>
      </c>
      <c r="P25">
        <v>86.227533643982113</v>
      </c>
      <c r="Q25">
        <v>99.585185388544673</v>
      </c>
      <c r="R25">
        <v>90.104780889961503</v>
      </c>
      <c r="S25">
        <v>91.24254911721107</v>
      </c>
      <c r="T25">
        <v>94.8706957992909</v>
      </c>
      <c r="U25" s="50"/>
      <c r="V25" s="50"/>
      <c r="W25" s="50"/>
      <c r="Z25" s="38">
        <v>40</v>
      </c>
      <c r="AA25">
        <v>66.792053048069221</v>
      </c>
      <c r="AB25">
        <v>78.931255597409219</v>
      </c>
      <c r="AC25">
        <v>83.580082915080069</v>
      </c>
      <c r="AD25">
        <v>88.580052135039352</v>
      </c>
      <c r="AE25">
        <v>82.42465711819618</v>
      </c>
    </row>
    <row r="26" spans="1:34" ht="17" thickBot="1">
      <c r="C26" s="38">
        <v>42</v>
      </c>
      <c r="D26">
        <v>81.816738765676263</v>
      </c>
      <c r="E26">
        <v>76.206890814425492</v>
      </c>
      <c r="F26">
        <v>77.756785952323199</v>
      </c>
      <c r="G26">
        <v>88.604992500224199</v>
      </c>
      <c r="M26" s="38">
        <v>42</v>
      </c>
      <c r="N26">
        <v>92.050547642213886</v>
      </c>
      <c r="O26">
        <v>92.26825321714</v>
      </c>
      <c r="P26">
        <v>88.83868663453363</v>
      </c>
      <c r="Q26">
        <v>98.230897423089147</v>
      </c>
      <c r="R26">
        <v>93.055647470009035</v>
      </c>
      <c r="S26">
        <v>94.292572092895725</v>
      </c>
      <c r="T26">
        <v>95.293967127931012</v>
      </c>
      <c r="U26" s="50"/>
      <c r="V26" s="50"/>
      <c r="W26" s="50"/>
      <c r="Z26" s="38">
        <v>42</v>
      </c>
      <c r="AA26">
        <v>61.585521036303575</v>
      </c>
      <c r="AB26">
        <v>78.275030611062732</v>
      </c>
      <c r="AC26">
        <v>83.356440514877661</v>
      </c>
      <c r="AD26">
        <v>86.158811350627204</v>
      </c>
      <c r="AE26">
        <v>82.434499095064567</v>
      </c>
    </row>
    <row r="27" spans="1:34" ht="17" thickBot="1">
      <c r="C27" s="38">
        <v>44</v>
      </c>
      <c r="D27">
        <v>79.894712840491906</v>
      </c>
      <c r="E27">
        <v>75.649774570000474</v>
      </c>
      <c r="F27">
        <v>76.500025768035869</v>
      </c>
      <c r="G27">
        <v>87.19744549160265</v>
      </c>
      <c r="M27" s="38">
        <v>44</v>
      </c>
      <c r="N27">
        <v>93.650750148738794</v>
      </c>
      <c r="O27">
        <v>93.943674945721483</v>
      </c>
      <c r="P27">
        <v>88.022918055501577</v>
      </c>
      <c r="Q27">
        <v>99.86916332759229</v>
      </c>
      <c r="R27">
        <v>94.70181747805043</v>
      </c>
      <c r="S27">
        <v>94.814935768683085</v>
      </c>
      <c r="T27">
        <v>96.432081329722848</v>
      </c>
      <c r="U27" s="50"/>
      <c r="V27" s="50"/>
      <c r="W27" s="50"/>
      <c r="Z27" s="38">
        <v>44</v>
      </c>
      <c r="AA27">
        <v>60.168711929903182</v>
      </c>
      <c r="AB27">
        <v>76.861546705747728</v>
      </c>
      <c r="AC27">
        <v>84.176063493095555</v>
      </c>
      <c r="AD27">
        <v>88.220531954547283</v>
      </c>
      <c r="AE27">
        <v>81.163778355213751</v>
      </c>
    </row>
    <row r="28" spans="1:34" ht="17" thickBot="1">
      <c r="C28" s="38">
        <v>46</v>
      </c>
      <c r="D28">
        <v>80.349389702949878</v>
      </c>
      <c r="E28">
        <v>77.00619288947091</v>
      </c>
      <c r="F28">
        <v>77.017386675886215</v>
      </c>
      <c r="G28">
        <v>86.716003942330332</v>
      </c>
      <c r="M28" s="38">
        <v>46</v>
      </c>
      <c r="N28">
        <v>92.828561154056487</v>
      </c>
      <c r="O28">
        <v>96.258251109450626</v>
      </c>
      <c r="P28">
        <v>90.163570386342982</v>
      </c>
      <c r="Q28">
        <v>99.195939563940556</v>
      </c>
      <c r="R28">
        <v>92.89538503215843</v>
      </c>
      <c r="S28">
        <v>95.321689743655696</v>
      </c>
      <c r="T28">
        <v>96.678736108354769</v>
      </c>
      <c r="U28" s="50"/>
      <c r="V28" s="50"/>
      <c r="W28" s="50"/>
      <c r="Z28" s="38">
        <v>46</v>
      </c>
      <c r="AA28">
        <v>62.330955792173732</v>
      </c>
      <c r="AB28">
        <v>79.875485506225431</v>
      </c>
      <c r="AC28">
        <v>83.943698506728111</v>
      </c>
      <c r="AD28">
        <v>89.077660049527054</v>
      </c>
      <c r="AE28">
        <v>82.032098938483841</v>
      </c>
    </row>
    <row r="29" spans="1:34" ht="17" thickBot="1">
      <c r="C29" s="38">
        <v>48</v>
      </c>
      <c r="D29">
        <v>79.644065484764752</v>
      </c>
      <c r="E29">
        <v>71.896963993654253</v>
      </c>
      <c r="F29">
        <v>78.771489663853913</v>
      </c>
      <c r="G29">
        <v>88.803394948458759</v>
      </c>
      <c r="M29" s="38">
        <v>48</v>
      </c>
      <c r="N29">
        <v>93.654727069903757</v>
      </c>
      <c r="O29">
        <v>96.749306828884187</v>
      </c>
      <c r="P29">
        <v>92.371723926671464</v>
      </c>
      <c r="Q29">
        <v>100.5184170278404</v>
      </c>
      <c r="R29">
        <v>90.659215485937565</v>
      </c>
      <c r="S29">
        <v>97.328666074403941</v>
      </c>
      <c r="T29">
        <v>97.248583313975587</v>
      </c>
      <c r="U29" s="50"/>
      <c r="V29" s="50"/>
      <c r="W29" s="50"/>
      <c r="Z29" s="38">
        <v>48</v>
      </c>
      <c r="AA29">
        <v>62.7072423245775</v>
      </c>
      <c r="AB29">
        <v>76.623624589368177</v>
      </c>
      <c r="AC29">
        <v>83.894682384938321</v>
      </c>
      <c r="AD29">
        <v>87.947370428188833</v>
      </c>
      <c r="AE29">
        <v>82.144580670967031</v>
      </c>
    </row>
    <row r="30" spans="1:34" ht="17" thickBot="1">
      <c r="C30" s="38">
        <v>50</v>
      </c>
      <c r="D30" s="5">
        <v>80.845525372914182</v>
      </c>
      <c r="E30" s="5">
        <v>74.293611613224712</v>
      </c>
      <c r="F30" s="5">
        <v>77.937128142723793</v>
      </c>
      <c r="G30" s="5">
        <v>88.435696830592747</v>
      </c>
      <c r="H30" s="49">
        <f>AVERAGE(D30:G30)</f>
        <v>80.377990489863862</v>
      </c>
      <c r="I30" s="51">
        <f>STDEV(D30:G30)</f>
        <v>6.0034072451253371</v>
      </c>
      <c r="J30" s="51">
        <f>I30/SQRT(COUNT(D30:G30))</f>
        <v>3.0017036225626685</v>
      </c>
      <c r="M30" s="38">
        <v>50</v>
      </c>
      <c r="N30" s="5">
        <v>93.669691266640982</v>
      </c>
      <c r="O30" s="5">
        <v>93.488963006934341</v>
      </c>
      <c r="P30" s="5">
        <v>92.371723926671464</v>
      </c>
      <c r="Q30" s="5">
        <v>98.667825422641087</v>
      </c>
      <c r="R30" s="5">
        <v>90.949983883891647</v>
      </c>
      <c r="S30" s="5">
        <v>96.523138684560422</v>
      </c>
      <c r="T30" s="5">
        <v>96.64027713059302</v>
      </c>
      <c r="U30" s="49">
        <f>AVERAGE(N30:T30)</f>
        <v>94.615943331704713</v>
      </c>
      <c r="V30" s="51">
        <f>STDEV(N30:T30)</f>
        <v>2.7323471886554938</v>
      </c>
      <c r="W30" s="51">
        <f>V30/SQRT(COUNT(N30:T30))</f>
        <v>1.0327301652384173</v>
      </c>
      <c r="Z30" s="38">
        <v>50</v>
      </c>
      <c r="AA30" s="5">
        <v>63.666977304810317</v>
      </c>
      <c r="AB30" s="5">
        <v>78.576684241691481</v>
      </c>
      <c r="AC30" s="5">
        <v>83.149943483277113</v>
      </c>
      <c r="AD30" s="5">
        <v>88.318946375212363</v>
      </c>
      <c r="AE30" s="5">
        <v>83.047622309933629</v>
      </c>
      <c r="AF30" s="49">
        <f>AVERAGE(AA30:AE30)</f>
        <v>79.352034742984983</v>
      </c>
      <c r="AG30" s="51">
        <f>STDEV(AA30:AE30)</f>
        <v>9.4221703673231119</v>
      </c>
      <c r="AH30" s="51">
        <f>AG30/SQRT(COUNT(AA30:AE30))</f>
        <v>4.2137226873837283</v>
      </c>
    </row>
    <row r="31" spans="1:34">
      <c r="H31" s="51">
        <f>100-(AVERAGE(D30:G30))</f>
        <v>19.622009510136138</v>
      </c>
      <c r="U31" s="51">
        <f>100-(AVERAGE(N30:T30))</f>
        <v>5.3840566682952868</v>
      </c>
      <c r="AF31" s="51">
        <f>100-(AVERAGE(AA30:AE30))</f>
        <v>20.647965257015017</v>
      </c>
    </row>
    <row r="36" spans="3:8">
      <c r="C36" s="46" t="s">
        <v>269</v>
      </c>
      <c r="D36" s="2"/>
    </row>
    <row r="37" spans="3:8">
      <c r="C37" s="45" t="s">
        <v>270</v>
      </c>
      <c r="D37" s="2">
        <v>11.08</v>
      </c>
    </row>
    <row r="38" spans="3:8">
      <c r="C38" s="45" t="s">
        <v>271</v>
      </c>
      <c r="D38" s="2">
        <v>1.5553924E-3</v>
      </c>
    </row>
    <row r="39" spans="3:8">
      <c r="C39" s="45" t="s">
        <v>272</v>
      </c>
      <c r="D39" s="2" t="s">
        <v>286</v>
      </c>
    </row>
    <row r="40" spans="3:8">
      <c r="C40" s="45" t="s">
        <v>273</v>
      </c>
      <c r="D40" s="2" t="s">
        <v>256</v>
      </c>
    </row>
    <row r="41" spans="3:8">
      <c r="C41" s="45" t="s">
        <v>274</v>
      </c>
      <c r="D41" s="2">
        <v>0.63019999999999998</v>
      </c>
    </row>
    <row r="43" spans="3:8">
      <c r="C43" s="46" t="s">
        <v>248</v>
      </c>
      <c r="D43" s="2" t="s">
        <v>249</v>
      </c>
      <c r="E43" s="2" t="s">
        <v>250</v>
      </c>
      <c r="F43" s="2" t="s">
        <v>251</v>
      </c>
      <c r="G43" s="2" t="s">
        <v>252</v>
      </c>
      <c r="H43" s="2" t="s">
        <v>253</v>
      </c>
    </row>
    <row r="44" spans="3:8">
      <c r="C44" s="45" t="s">
        <v>291</v>
      </c>
      <c r="D44" s="2">
        <v>-14.24</v>
      </c>
      <c r="E44" s="2" t="s">
        <v>292</v>
      </c>
      <c r="F44" s="2" t="s">
        <v>256</v>
      </c>
      <c r="G44" s="2" t="s">
        <v>286</v>
      </c>
      <c r="H44" s="47">
        <v>9.0617397999999995E-3</v>
      </c>
    </row>
    <row r="45" spans="3:8">
      <c r="C45" s="45" t="s">
        <v>293</v>
      </c>
      <c r="D45" s="2">
        <v>1.026</v>
      </c>
      <c r="E45" s="2" t="s">
        <v>294</v>
      </c>
      <c r="F45" s="2" t="s">
        <v>260</v>
      </c>
      <c r="G45" s="2" t="s">
        <v>261</v>
      </c>
      <c r="H45" s="47">
        <v>0.99319976170000002</v>
      </c>
    </row>
    <row r="46" spans="3:8">
      <c r="C46" s="45" t="s">
        <v>295</v>
      </c>
      <c r="D46" s="2">
        <v>15.26</v>
      </c>
      <c r="E46" s="2" t="s">
        <v>296</v>
      </c>
      <c r="F46" s="2" t="s">
        <v>256</v>
      </c>
      <c r="G46" s="2" t="s">
        <v>286</v>
      </c>
      <c r="H46" s="47">
        <v>3.2944213000000002E-3</v>
      </c>
    </row>
    <row r="47" spans="3:8">
      <c r="C47" s="45"/>
      <c r="D47" s="2"/>
      <c r="E47" s="2"/>
      <c r="F47" s="2"/>
      <c r="G47" s="2"/>
      <c r="H47" s="2"/>
    </row>
    <row r="48" spans="3:8">
      <c r="C48" s="45" t="s">
        <v>265</v>
      </c>
      <c r="D48" s="2" t="s">
        <v>266</v>
      </c>
      <c r="E48" s="2" t="s">
        <v>267</v>
      </c>
      <c r="F48" s="2" t="s">
        <v>249</v>
      </c>
      <c r="G48" s="2" t="s">
        <v>268</v>
      </c>
      <c r="H48" s="2"/>
    </row>
    <row r="49" spans="3:8">
      <c r="C49" s="45" t="s">
        <v>291</v>
      </c>
      <c r="D49" s="2">
        <v>80.38</v>
      </c>
      <c r="E49" s="2">
        <v>94.62</v>
      </c>
      <c r="F49" s="2">
        <v>-14.24</v>
      </c>
      <c r="G49" s="2">
        <v>3.9180000000000001</v>
      </c>
      <c r="H49" s="2"/>
    </row>
    <row r="50" spans="3:8">
      <c r="C50" s="45" t="s">
        <v>293</v>
      </c>
      <c r="D50" s="2">
        <v>80.38</v>
      </c>
      <c r="E50" s="2">
        <v>79.349999999999994</v>
      </c>
      <c r="F50" s="2">
        <v>1.026</v>
      </c>
      <c r="G50" s="2">
        <v>4.194</v>
      </c>
      <c r="H50" s="2"/>
    </row>
    <row r="51" spans="3:8">
      <c r="C51" s="45" t="s">
        <v>295</v>
      </c>
      <c r="D51" s="2">
        <v>94.62</v>
      </c>
      <c r="E51" s="2">
        <v>79.349999999999994</v>
      </c>
      <c r="F51" s="2">
        <v>15.26</v>
      </c>
      <c r="G51" s="2">
        <v>3.66</v>
      </c>
      <c r="H51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7D40-688E-A049-B27E-187266A6CA50}">
  <dimension ref="A1:AB67"/>
  <sheetViews>
    <sheetView topLeftCell="A61" zoomScale="108" workbookViewId="0">
      <selection activeCell="B61" sqref="B61"/>
    </sheetView>
  </sheetViews>
  <sheetFormatPr baseColWidth="10" defaultRowHeight="16"/>
  <cols>
    <col min="20" max="20" width="15" customWidth="1"/>
  </cols>
  <sheetData>
    <row r="1" spans="1:28">
      <c r="A1" s="23" t="s">
        <v>99</v>
      </c>
      <c r="T1" s="23"/>
    </row>
    <row r="2" spans="1:28">
      <c r="A2" s="24"/>
      <c r="B2" s="36" t="s">
        <v>7</v>
      </c>
      <c r="C2" s="24"/>
      <c r="D2" s="24"/>
      <c r="E2" s="41"/>
      <c r="F2" s="42" t="s">
        <v>96</v>
      </c>
      <c r="G2" s="41"/>
      <c r="H2" s="41"/>
      <c r="I2" s="26"/>
      <c r="J2" s="27" t="s">
        <v>97</v>
      </c>
      <c r="K2" s="26"/>
      <c r="L2" s="26"/>
      <c r="M2" s="25"/>
      <c r="N2" s="37" t="s">
        <v>186</v>
      </c>
      <c r="O2" s="25"/>
      <c r="P2" s="25"/>
      <c r="T2" s="2"/>
      <c r="U2" s="2"/>
      <c r="V2" s="2"/>
      <c r="W2" s="2"/>
      <c r="Y2" s="2"/>
      <c r="Z2" s="2"/>
      <c r="AA2" s="2"/>
      <c r="AB2" s="2"/>
    </row>
    <row r="3" spans="1:28">
      <c r="A3" s="24" t="s">
        <v>51</v>
      </c>
      <c r="B3" s="24" t="s">
        <v>101</v>
      </c>
      <c r="C3" s="24" t="s">
        <v>102</v>
      </c>
      <c r="D3" s="24" t="s">
        <v>45</v>
      </c>
      <c r="E3" s="41" t="s">
        <v>51</v>
      </c>
      <c r="F3" s="41" t="s">
        <v>101</v>
      </c>
      <c r="G3" s="41" t="s">
        <v>102</v>
      </c>
      <c r="H3" s="41" t="s">
        <v>45</v>
      </c>
      <c r="I3" s="26" t="s">
        <v>51</v>
      </c>
      <c r="J3" s="26" t="s">
        <v>101</v>
      </c>
      <c r="K3" s="26" t="s">
        <v>102</v>
      </c>
      <c r="L3" s="26" t="s">
        <v>45</v>
      </c>
      <c r="M3" s="25" t="s">
        <v>51</v>
      </c>
      <c r="N3" s="25" t="s">
        <v>101</v>
      </c>
      <c r="O3" s="25" t="s">
        <v>102</v>
      </c>
      <c r="P3" s="25" t="s">
        <v>45</v>
      </c>
      <c r="T3" s="2"/>
      <c r="U3" s="2"/>
      <c r="V3" s="2"/>
      <c r="W3" s="2"/>
      <c r="Y3" s="2"/>
      <c r="Z3" s="2"/>
      <c r="AA3" s="2"/>
      <c r="AB3" s="2"/>
    </row>
    <row r="4" spans="1:28">
      <c r="A4" s="24">
        <v>5</v>
      </c>
      <c r="B4" s="24" t="s">
        <v>146</v>
      </c>
      <c r="C4" s="24">
        <v>0.97682999999999998</v>
      </c>
      <c r="D4" s="24"/>
      <c r="E4" s="41">
        <v>15</v>
      </c>
      <c r="F4" s="41" t="s">
        <v>103</v>
      </c>
      <c r="G4" s="41">
        <v>0.87914000000000003</v>
      </c>
      <c r="H4" s="41"/>
      <c r="I4" s="26">
        <v>14</v>
      </c>
      <c r="J4" s="26" t="s">
        <v>187</v>
      </c>
      <c r="K4" s="26">
        <v>0.78146000000000004</v>
      </c>
      <c r="L4" s="26"/>
      <c r="M4" s="25">
        <v>16</v>
      </c>
      <c r="N4" s="43" t="s">
        <v>188</v>
      </c>
      <c r="O4" s="25">
        <v>0.48841000000000001</v>
      </c>
      <c r="P4" s="25"/>
      <c r="T4" s="2"/>
      <c r="U4" s="2"/>
      <c r="V4" s="2"/>
      <c r="W4" s="2"/>
      <c r="Y4" s="2"/>
      <c r="Z4" s="2"/>
      <c r="AA4" s="2"/>
      <c r="AB4" s="2"/>
    </row>
    <row r="5" spans="1:28">
      <c r="A5" s="24"/>
      <c r="B5" s="24" t="s">
        <v>147</v>
      </c>
      <c r="C5" s="24">
        <v>0.87914000000000003</v>
      </c>
      <c r="D5" s="24"/>
      <c r="E5" s="41"/>
      <c r="F5" s="41" t="s">
        <v>104</v>
      </c>
      <c r="G5" s="41">
        <v>0.87914000000000003</v>
      </c>
      <c r="H5" s="41"/>
      <c r="I5" s="26"/>
      <c r="J5" s="26" t="s">
        <v>189</v>
      </c>
      <c r="K5" s="26">
        <v>0.48841000000000001</v>
      </c>
      <c r="L5" s="26"/>
      <c r="M5" s="25"/>
      <c r="N5" s="43" t="s">
        <v>190</v>
      </c>
      <c r="O5" s="25">
        <v>0.97682999999999998</v>
      </c>
      <c r="P5" s="25"/>
      <c r="T5" s="2"/>
      <c r="U5" s="2"/>
      <c r="V5" s="2"/>
      <c r="W5" s="2"/>
      <c r="Y5" s="2"/>
      <c r="Z5" s="2"/>
      <c r="AA5" s="2"/>
      <c r="AB5" s="2"/>
    </row>
    <row r="6" spans="1:28">
      <c r="A6" s="24"/>
      <c r="B6" s="24" t="s">
        <v>148</v>
      </c>
      <c r="C6" s="24">
        <v>0.68378000000000005</v>
      </c>
      <c r="D6" s="24"/>
      <c r="E6" s="41"/>
      <c r="F6" s="41" t="s">
        <v>105</v>
      </c>
      <c r="G6" s="41">
        <v>0.78146000000000004</v>
      </c>
      <c r="H6" s="41"/>
      <c r="I6" s="26"/>
      <c r="J6" s="26" t="s">
        <v>191</v>
      </c>
      <c r="K6" s="26">
        <v>1.0745100000000001</v>
      </c>
      <c r="L6" s="26"/>
      <c r="M6" s="25"/>
      <c r="N6" s="43" t="s">
        <v>192</v>
      </c>
      <c r="O6" s="25">
        <v>1.5629200000000001</v>
      </c>
      <c r="P6" s="25"/>
      <c r="T6" s="2"/>
      <c r="U6" s="2"/>
      <c r="V6" s="2"/>
      <c r="W6" s="2"/>
      <c r="Y6" s="2"/>
      <c r="Z6" s="2"/>
      <c r="AA6" s="2"/>
      <c r="AB6" s="2"/>
    </row>
    <row r="7" spans="1:28">
      <c r="A7" s="24"/>
      <c r="B7" s="24" t="s">
        <v>149</v>
      </c>
      <c r="C7" s="24">
        <v>0.78146000000000004</v>
      </c>
      <c r="D7" s="24"/>
      <c r="E7" s="41"/>
      <c r="F7" s="41" t="s">
        <v>106</v>
      </c>
      <c r="G7" s="41">
        <v>1.0745100000000001</v>
      </c>
      <c r="H7" s="41"/>
      <c r="I7" s="26"/>
      <c r="J7" s="26" t="s">
        <v>193</v>
      </c>
      <c r="K7" s="26">
        <v>0.48841000000000001</v>
      </c>
      <c r="L7" s="26"/>
      <c r="M7" s="25"/>
      <c r="N7" s="43" t="s">
        <v>194</v>
      </c>
      <c r="O7" s="25">
        <v>1.2698799999999999</v>
      </c>
      <c r="P7" s="25"/>
    </row>
    <row r="8" spans="1:28">
      <c r="A8" s="24"/>
      <c r="B8" s="24" t="s">
        <v>150</v>
      </c>
      <c r="C8" s="24">
        <v>0.87914000000000003</v>
      </c>
      <c r="D8" s="24"/>
      <c r="E8" s="41"/>
      <c r="F8" s="41" t="s">
        <v>107</v>
      </c>
      <c r="G8" s="41">
        <v>0.87914000000000003</v>
      </c>
      <c r="H8" s="41"/>
      <c r="I8" s="26"/>
      <c r="J8" s="26" t="s">
        <v>195</v>
      </c>
      <c r="K8" s="26">
        <v>0.78146000000000004</v>
      </c>
      <c r="L8" s="26"/>
      <c r="M8" s="25"/>
      <c r="N8" s="43" t="s">
        <v>196</v>
      </c>
      <c r="O8" s="25">
        <v>1.7582899999999999</v>
      </c>
      <c r="P8" s="25"/>
    </row>
    <row r="9" spans="1:28">
      <c r="A9" s="24"/>
      <c r="B9" s="24" t="s">
        <v>151</v>
      </c>
      <c r="C9" s="24">
        <v>0.97682999999999998</v>
      </c>
      <c r="D9" s="24"/>
      <c r="E9" s="41"/>
      <c r="F9" s="41" t="s">
        <v>108</v>
      </c>
      <c r="G9" s="41">
        <v>1.0745100000000001</v>
      </c>
      <c r="H9" s="41"/>
      <c r="I9" s="26"/>
      <c r="J9" s="26" t="s">
        <v>197</v>
      </c>
      <c r="K9" s="26">
        <v>0.29304999999999998</v>
      </c>
      <c r="L9" s="26"/>
      <c r="M9" s="25"/>
      <c r="N9" s="43" t="s">
        <v>198</v>
      </c>
      <c r="O9" s="25">
        <v>0.87914000000000003</v>
      </c>
      <c r="P9" s="25"/>
      <c r="T9" s="46"/>
      <c r="U9" s="2"/>
      <c r="V9" s="2"/>
      <c r="W9" s="2"/>
      <c r="X9" s="2"/>
      <c r="Y9" s="2"/>
    </row>
    <row r="10" spans="1:28">
      <c r="A10" s="24"/>
      <c r="B10" s="24" t="s">
        <v>152</v>
      </c>
      <c r="C10" s="24">
        <v>0.97682999999999998</v>
      </c>
      <c r="D10" s="24"/>
      <c r="E10" s="41"/>
      <c r="F10" s="41" t="s">
        <v>109</v>
      </c>
      <c r="G10" s="41">
        <v>1.0745100000000001</v>
      </c>
      <c r="H10" s="41"/>
      <c r="I10" s="26"/>
      <c r="J10" s="26" t="s">
        <v>199</v>
      </c>
      <c r="K10" s="26">
        <v>0.97682999999999998</v>
      </c>
      <c r="L10" s="26"/>
      <c r="M10" s="25"/>
      <c r="N10" s="43" t="s">
        <v>200</v>
      </c>
      <c r="O10" s="25">
        <v>1.0745100000000001</v>
      </c>
      <c r="P10" s="25"/>
      <c r="T10" s="45"/>
      <c r="U10" s="2"/>
      <c r="V10" s="2"/>
      <c r="W10" s="2"/>
      <c r="X10" s="2"/>
      <c r="Y10" s="2"/>
    </row>
    <row r="11" spans="1:28">
      <c r="A11" s="24"/>
      <c r="B11" s="24" t="s">
        <v>153</v>
      </c>
      <c r="C11" s="24">
        <v>0.68378000000000005</v>
      </c>
      <c r="D11" s="24"/>
      <c r="E11" s="41"/>
      <c r="F11" s="41" t="s">
        <v>110</v>
      </c>
      <c r="G11" s="41">
        <v>1.0745100000000001</v>
      </c>
      <c r="H11" s="41"/>
      <c r="I11" s="26"/>
      <c r="J11" s="26" t="s">
        <v>201</v>
      </c>
      <c r="K11" s="26">
        <v>0.87914000000000003</v>
      </c>
      <c r="L11" s="26"/>
      <c r="M11" s="25"/>
      <c r="N11" s="43" t="s">
        <v>202</v>
      </c>
      <c r="O11" s="25">
        <v>1.95366</v>
      </c>
      <c r="P11" s="25"/>
      <c r="T11" s="45"/>
      <c r="U11" s="2"/>
      <c r="V11" s="2"/>
      <c r="W11" s="2"/>
      <c r="X11" s="2"/>
      <c r="Y11" s="2"/>
    </row>
    <row r="12" spans="1:28">
      <c r="A12" s="24"/>
      <c r="B12" s="24" t="s">
        <v>154</v>
      </c>
      <c r="C12" s="24">
        <v>0.78146000000000004</v>
      </c>
      <c r="D12" s="24"/>
      <c r="E12" s="41"/>
      <c r="F12" s="41" t="s">
        <v>111</v>
      </c>
      <c r="G12" s="41">
        <v>0.97682999999999998</v>
      </c>
      <c r="H12" s="41"/>
      <c r="I12" s="26"/>
      <c r="J12" s="26" t="s">
        <v>203</v>
      </c>
      <c r="K12" s="26">
        <v>1.4652400000000001</v>
      </c>
      <c r="L12" s="26">
        <f>AVERAGE(K4:K12)</f>
        <v>0.80316777777777781</v>
      </c>
      <c r="M12" s="25"/>
      <c r="N12" s="43" t="s">
        <v>204</v>
      </c>
      <c r="O12" s="25">
        <v>0.78146000000000004</v>
      </c>
      <c r="P12" s="25"/>
      <c r="T12" s="45"/>
      <c r="U12" s="2"/>
      <c r="V12" s="2"/>
      <c r="W12" s="2"/>
      <c r="X12" s="2"/>
      <c r="Y12" s="2"/>
    </row>
    <row r="13" spans="1:28">
      <c r="A13" s="24"/>
      <c r="B13" s="24" t="s">
        <v>155</v>
      </c>
      <c r="C13" s="24">
        <v>0.87914000000000003</v>
      </c>
      <c r="D13" s="24"/>
      <c r="E13" s="41"/>
      <c r="F13" s="41" t="s">
        <v>112</v>
      </c>
      <c r="G13" s="41">
        <v>0.97682999999999998</v>
      </c>
      <c r="H13" s="41"/>
      <c r="I13" s="26">
        <v>9</v>
      </c>
      <c r="J13" s="26" t="s">
        <v>205</v>
      </c>
      <c r="K13" s="26">
        <v>0.48841000000000001</v>
      </c>
      <c r="L13" s="26"/>
      <c r="M13" s="25"/>
      <c r="N13" s="43" t="s">
        <v>206</v>
      </c>
      <c r="O13" s="25">
        <v>1.8559699999999999</v>
      </c>
      <c r="P13" s="25"/>
      <c r="T13" s="45"/>
      <c r="U13" s="2"/>
      <c r="V13" s="2"/>
      <c r="W13" s="2"/>
      <c r="X13" s="2"/>
      <c r="Y13" s="2"/>
    </row>
    <row r="14" spans="1:28">
      <c r="A14" s="24"/>
      <c r="B14" s="24" t="s">
        <v>156</v>
      </c>
      <c r="C14" s="24">
        <v>0.78146000000000004</v>
      </c>
      <c r="D14" s="24">
        <f>AVERAGE(C4:C14)</f>
        <v>0.84362272727272725</v>
      </c>
      <c r="E14" s="41"/>
      <c r="F14" s="41" t="s">
        <v>113</v>
      </c>
      <c r="G14" s="41">
        <v>0.97682999999999998</v>
      </c>
      <c r="H14" s="41"/>
      <c r="I14" s="26"/>
      <c r="J14" s="26" t="s">
        <v>207</v>
      </c>
      <c r="K14" s="26">
        <v>0.97682999999999998</v>
      </c>
      <c r="L14" s="26"/>
      <c r="M14" s="25"/>
      <c r="N14" s="43" t="s">
        <v>208</v>
      </c>
      <c r="O14" s="25">
        <v>0.87914000000000003</v>
      </c>
      <c r="P14" s="25"/>
      <c r="T14" s="45"/>
      <c r="U14" s="2"/>
      <c r="V14" s="2"/>
      <c r="W14" s="2"/>
      <c r="X14" s="2"/>
      <c r="Y14" s="2"/>
    </row>
    <row r="15" spans="1:28">
      <c r="A15" s="24">
        <v>1</v>
      </c>
      <c r="B15" s="24" t="s">
        <v>157</v>
      </c>
      <c r="C15" s="24">
        <v>0.87914000000000003</v>
      </c>
      <c r="D15" s="24"/>
      <c r="E15" s="41"/>
      <c r="F15" s="41" t="s">
        <v>114</v>
      </c>
      <c r="G15" s="41">
        <v>0.97682999999999998</v>
      </c>
      <c r="H15" s="41"/>
      <c r="I15" s="26"/>
      <c r="J15" s="26" t="s">
        <v>209</v>
      </c>
      <c r="K15" s="26">
        <v>0.29304999999999998</v>
      </c>
      <c r="L15" s="26"/>
      <c r="M15" s="25"/>
      <c r="N15" s="43" t="s">
        <v>210</v>
      </c>
      <c r="O15" s="25">
        <v>1.5629200000000001</v>
      </c>
      <c r="P15" s="25"/>
      <c r="T15" s="45"/>
      <c r="U15" s="2"/>
      <c r="V15" s="2"/>
      <c r="W15" s="2"/>
      <c r="X15" s="2"/>
      <c r="Y15" s="2"/>
    </row>
    <row r="16" spans="1:28">
      <c r="A16" s="24"/>
      <c r="B16" s="24" t="s">
        <v>158</v>
      </c>
      <c r="C16" s="24">
        <v>1.1721900000000001</v>
      </c>
      <c r="D16" s="24"/>
      <c r="E16" s="41"/>
      <c r="F16" s="41" t="s">
        <v>115</v>
      </c>
      <c r="G16" s="41">
        <v>1.1721900000000001</v>
      </c>
      <c r="H16" s="41"/>
      <c r="I16" s="26"/>
      <c r="J16" s="26" t="s">
        <v>211</v>
      </c>
      <c r="K16" s="26">
        <v>1.0745100000000001</v>
      </c>
      <c r="L16" s="26"/>
      <c r="M16" s="25"/>
      <c r="N16" s="43" t="s">
        <v>212</v>
      </c>
      <c r="O16" s="25">
        <v>0.68378000000000005</v>
      </c>
      <c r="P16" s="25"/>
    </row>
    <row r="17" spans="1:16">
      <c r="A17" s="24"/>
      <c r="B17" s="24" t="s">
        <v>159</v>
      </c>
      <c r="C17" s="24">
        <v>0.87914000000000003</v>
      </c>
      <c r="D17" s="24"/>
      <c r="E17" s="41"/>
      <c r="F17" s="41" t="s">
        <v>116</v>
      </c>
      <c r="G17" s="41">
        <v>1.0745100000000001</v>
      </c>
      <c r="H17" s="41"/>
      <c r="I17" s="26"/>
      <c r="J17" s="26" t="s">
        <v>213</v>
      </c>
      <c r="K17" s="26">
        <v>0.78146000000000004</v>
      </c>
      <c r="L17" s="26"/>
      <c r="M17" s="25"/>
      <c r="N17" s="43" t="s">
        <v>214</v>
      </c>
      <c r="O17" s="25">
        <v>0.48841000000000001</v>
      </c>
      <c r="P17" s="25">
        <f>AVERAGE(O4:O17)</f>
        <v>1.1582371428571427</v>
      </c>
    </row>
    <row r="18" spans="1:16">
      <c r="A18" s="24"/>
      <c r="B18" s="24" t="s">
        <v>160</v>
      </c>
      <c r="C18" s="24">
        <v>0.78146000000000004</v>
      </c>
      <c r="D18" s="24"/>
      <c r="E18" s="41"/>
      <c r="F18" s="41" t="s">
        <v>117</v>
      </c>
      <c r="G18" s="41">
        <v>1.4652400000000001</v>
      </c>
      <c r="H18" s="41"/>
      <c r="I18" s="26"/>
      <c r="J18" s="26" t="s">
        <v>215</v>
      </c>
      <c r="K18" s="26">
        <v>0.39073000000000002</v>
      </c>
      <c r="L18" s="26"/>
      <c r="M18" s="25">
        <v>10</v>
      </c>
      <c r="N18" s="25" t="s">
        <v>216</v>
      </c>
      <c r="O18" s="25">
        <v>1.0745100000000001</v>
      </c>
      <c r="P18" s="25"/>
    </row>
    <row r="19" spans="1:16">
      <c r="A19" s="24"/>
      <c r="B19" s="24" t="s">
        <v>161</v>
      </c>
      <c r="C19" s="24">
        <v>0.87914000000000003</v>
      </c>
      <c r="D19" s="24"/>
      <c r="E19" s="41"/>
      <c r="F19" s="41" t="s">
        <v>118</v>
      </c>
      <c r="G19" s="41">
        <v>1.1721900000000001</v>
      </c>
      <c r="H19" s="41"/>
      <c r="I19" s="26"/>
      <c r="J19" s="26" t="s">
        <v>217</v>
      </c>
      <c r="K19" s="26">
        <v>0.48841000000000001</v>
      </c>
      <c r="L19" s="26"/>
      <c r="M19" s="25"/>
      <c r="N19" s="25" t="s">
        <v>218</v>
      </c>
      <c r="O19" s="25">
        <v>0.78146000000000004</v>
      </c>
      <c r="P19" s="25"/>
    </row>
    <row r="20" spans="1:16">
      <c r="A20" s="24"/>
      <c r="B20" s="24" t="s">
        <v>162</v>
      </c>
      <c r="C20" s="24">
        <v>0.58609999999999995</v>
      </c>
      <c r="D20" s="24"/>
      <c r="E20" s="41"/>
      <c r="F20" s="41" t="s">
        <v>119</v>
      </c>
      <c r="G20" s="41">
        <v>1.1721900000000001</v>
      </c>
      <c r="H20" s="41"/>
      <c r="I20" s="26"/>
      <c r="J20" s="26" t="s">
        <v>219</v>
      </c>
      <c r="K20" s="26">
        <v>0.87914000000000003</v>
      </c>
      <c r="L20" s="26"/>
      <c r="M20" s="25"/>
      <c r="N20" s="25" t="s">
        <v>220</v>
      </c>
      <c r="O20" s="25">
        <v>1.1721900000000001</v>
      </c>
      <c r="P20" s="25"/>
    </row>
    <row r="21" spans="1:16">
      <c r="A21" s="24"/>
      <c r="B21" s="24" t="s">
        <v>163</v>
      </c>
      <c r="C21" s="24">
        <v>0.68378000000000005</v>
      </c>
      <c r="D21" s="24"/>
      <c r="E21" s="41"/>
      <c r="F21" s="41" t="s">
        <v>120</v>
      </c>
      <c r="G21" s="41">
        <v>1.1721900000000001</v>
      </c>
      <c r="H21" s="41">
        <f>AVERAGE(G4:G21)</f>
        <v>1.0473749999999999</v>
      </c>
      <c r="I21" s="26"/>
      <c r="J21" s="26" t="s">
        <v>221</v>
      </c>
      <c r="K21" s="26">
        <v>0.39073000000000002</v>
      </c>
      <c r="L21" s="26"/>
      <c r="M21" s="25"/>
      <c r="N21" s="25" t="s">
        <v>222</v>
      </c>
      <c r="O21" s="25">
        <v>1.1721900000000001</v>
      </c>
      <c r="P21" s="25"/>
    </row>
    <row r="22" spans="1:16">
      <c r="A22" s="24"/>
      <c r="B22" s="24" t="s">
        <v>164</v>
      </c>
      <c r="C22" s="24">
        <v>0.68378000000000005</v>
      </c>
      <c r="D22" s="24"/>
      <c r="E22" s="41">
        <v>4</v>
      </c>
      <c r="F22" s="41" t="s">
        <v>121</v>
      </c>
      <c r="G22" s="41">
        <v>0.87914000000000003</v>
      </c>
      <c r="H22" s="41"/>
      <c r="I22" s="26"/>
      <c r="J22" s="26" t="s">
        <v>223</v>
      </c>
      <c r="K22" s="26">
        <v>0.58609999999999995</v>
      </c>
      <c r="L22" s="26">
        <f>AVERAGE(K13:K22)</f>
        <v>0.63493700000000008</v>
      </c>
      <c r="M22" s="25"/>
      <c r="N22" s="25" t="s">
        <v>224</v>
      </c>
      <c r="O22" s="25">
        <v>2.2467000000000001</v>
      </c>
      <c r="P22" s="25"/>
    </row>
    <row r="23" spans="1:16">
      <c r="A23" s="24"/>
      <c r="B23" s="24" t="s">
        <v>165</v>
      </c>
      <c r="C23" s="24">
        <v>0.48841000000000001</v>
      </c>
      <c r="D23" s="24"/>
      <c r="E23" s="41"/>
      <c r="F23" s="41" t="s">
        <v>122</v>
      </c>
      <c r="G23" s="41">
        <v>1.1721900000000001</v>
      </c>
      <c r="H23" s="41"/>
      <c r="I23" s="26">
        <v>11</v>
      </c>
      <c r="J23" s="26" t="s">
        <v>225</v>
      </c>
      <c r="K23" s="26">
        <v>0.68378000000000005</v>
      </c>
      <c r="L23" s="26"/>
      <c r="M23" s="25"/>
      <c r="N23" s="25" t="s">
        <v>226</v>
      </c>
      <c r="O23" s="25">
        <v>0.87914000000000003</v>
      </c>
      <c r="P23" s="25"/>
    </row>
    <row r="24" spans="1:16">
      <c r="A24" s="24"/>
      <c r="B24" s="24" t="s">
        <v>166</v>
      </c>
      <c r="C24" s="24">
        <v>0.87914000000000003</v>
      </c>
      <c r="D24" s="24"/>
      <c r="E24" s="41"/>
      <c r="F24" s="41" t="s">
        <v>123</v>
      </c>
      <c r="G24" s="41">
        <v>0.97682999999999998</v>
      </c>
      <c r="H24" s="41"/>
      <c r="I24" s="26"/>
      <c r="J24" s="26" t="s">
        <v>227</v>
      </c>
      <c r="K24" s="26">
        <v>0.48841000000000001</v>
      </c>
      <c r="L24" s="26"/>
      <c r="M24" s="25"/>
      <c r="N24" s="25" t="s">
        <v>228</v>
      </c>
      <c r="O24" s="25">
        <v>1.4652400000000001</v>
      </c>
      <c r="P24" s="25"/>
    </row>
    <row r="25" spans="1:16">
      <c r="A25" s="24"/>
      <c r="B25" s="24" t="s">
        <v>167</v>
      </c>
      <c r="C25" s="24">
        <v>0.68378000000000005</v>
      </c>
      <c r="D25" s="24">
        <f>AVERAGE(C15:C25)</f>
        <v>0.78146000000000015</v>
      </c>
      <c r="E25" s="41"/>
      <c r="F25" s="41" t="s">
        <v>124</v>
      </c>
      <c r="G25" s="41">
        <v>0.87914000000000003</v>
      </c>
      <c r="H25" s="41"/>
      <c r="I25" s="26"/>
      <c r="J25" s="26" t="s">
        <v>229</v>
      </c>
      <c r="K25" s="26">
        <v>0.58609999999999995</v>
      </c>
      <c r="L25" s="26"/>
      <c r="M25" s="25"/>
      <c r="N25" s="25" t="s">
        <v>230</v>
      </c>
      <c r="O25" s="25">
        <v>0.97682999999999998</v>
      </c>
      <c r="P25" s="25">
        <f>AVERAGE(O18:O25)</f>
        <v>1.2210325</v>
      </c>
    </row>
    <row r="26" spans="1:16">
      <c r="A26" s="24">
        <v>17</v>
      </c>
      <c r="B26" s="24" t="s">
        <v>168</v>
      </c>
      <c r="C26" s="24">
        <v>0.87914000000000003</v>
      </c>
      <c r="D26" s="24"/>
      <c r="E26" s="41"/>
      <c r="F26" s="41" t="s">
        <v>125</v>
      </c>
      <c r="G26" s="41">
        <v>0.87914000000000003</v>
      </c>
      <c r="H26" s="41"/>
      <c r="I26" s="26"/>
      <c r="J26" s="26" t="s">
        <v>231</v>
      </c>
      <c r="K26" s="26">
        <v>0.97682999999999998</v>
      </c>
      <c r="L26" s="26"/>
      <c r="M26" s="25"/>
      <c r="N26" s="25" t="s">
        <v>232</v>
      </c>
      <c r="O26" s="25">
        <v>0.48841000000000001</v>
      </c>
      <c r="P26" s="25"/>
    </row>
    <row r="27" spans="1:16">
      <c r="A27" s="24"/>
      <c r="B27" s="24" t="s">
        <v>169</v>
      </c>
      <c r="C27" s="24">
        <v>0.87914000000000003</v>
      </c>
      <c r="D27" s="24"/>
      <c r="E27" s="41"/>
      <c r="F27" s="41" t="s">
        <v>126</v>
      </c>
      <c r="G27" s="41">
        <v>1.1721900000000001</v>
      </c>
      <c r="H27" s="41"/>
      <c r="I27" s="26"/>
      <c r="J27" s="26" t="s">
        <v>233</v>
      </c>
      <c r="K27" s="26">
        <v>0.87914000000000003</v>
      </c>
      <c r="L27" s="26"/>
      <c r="M27" s="25">
        <v>13</v>
      </c>
      <c r="N27" s="25" t="s">
        <v>234</v>
      </c>
      <c r="O27" s="25">
        <v>1.0745100000000001</v>
      </c>
      <c r="P27" s="25"/>
    </row>
    <row r="28" spans="1:16">
      <c r="A28" s="24"/>
      <c r="B28" s="24" t="s">
        <v>170</v>
      </c>
      <c r="C28" s="24">
        <v>0.78146000000000004</v>
      </c>
      <c r="D28" s="24"/>
      <c r="E28" s="41"/>
      <c r="F28" s="41" t="s">
        <v>127</v>
      </c>
      <c r="G28" s="41">
        <v>0.78146000000000004</v>
      </c>
      <c r="H28" s="41"/>
      <c r="I28" s="26"/>
      <c r="J28" s="26" t="s">
        <v>235</v>
      </c>
      <c r="K28" s="26">
        <v>0.68378000000000005</v>
      </c>
      <c r="L28" s="26"/>
      <c r="M28" s="25"/>
      <c r="N28" s="25" t="s">
        <v>236</v>
      </c>
      <c r="O28" s="25">
        <v>1.4652400000000001</v>
      </c>
      <c r="P28" s="25"/>
    </row>
    <row r="29" spans="1:16">
      <c r="A29" s="24"/>
      <c r="B29" s="24" t="s">
        <v>171</v>
      </c>
      <c r="C29" s="24">
        <v>0.58609999999999995</v>
      </c>
      <c r="D29" s="24"/>
      <c r="E29" s="41"/>
      <c r="F29" s="41" t="s">
        <v>128</v>
      </c>
      <c r="G29" s="41">
        <v>0.87914000000000003</v>
      </c>
      <c r="H29" s="41"/>
      <c r="I29" s="26"/>
      <c r="J29" s="26" t="s">
        <v>237</v>
      </c>
      <c r="K29" s="26">
        <v>0.29304999999999998</v>
      </c>
      <c r="L29" s="26"/>
      <c r="M29" s="25"/>
      <c r="N29" s="25" t="s">
        <v>238</v>
      </c>
      <c r="O29" s="25">
        <v>0.87914000000000003</v>
      </c>
      <c r="P29" s="25"/>
    </row>
    <row r="30" spans="1:16">
      <c r="A30" s="24"/>
      <c r="B30" s="24" t="s">
        <v>172</v>
      </c>
      <c r="C30" s="24">
        <v>0.78146000000000004</v>
      </c>
      <c r="D30" s="24"/>
      <c r="E30" s="41"/>
      <c r="F30" s="41" t="s">
        <v>129</v>
      </c>
      <c r="G30" s="41">
        <v>1.7582899999999999</v>
      </c>
      <c r="H30" s="41"/>
      <c r="I30" s="26"/>
      <c r="J30" s="26" t="s">
        <v>239</v>
      </c>
      <c r="K30" s="26">
        <v>0.48841000000000001</v>
      </c>
      <c r="L30" s="26"/>
      <c r="M30" s="25"/>
      <c r="N30" s="25" t="s">
        <v>240</v>
      </c>
      <c r="O30" s="25">
        <v>1.0745100000000001</v>
      </c>
      <c r="P30" s="25"/>
    </row>
    <row r="31" spans="1:16">
      <c r="A31" s="24"/>
      <c r="B31" s="24" t="s">
        <v>173</v>
      </c>
      <c r="C31" s="24">
        <v>0.78146000000000004</v>
      </c>
      <c r="D31" s="24"/>
      <c r="E31" s="41"/>
      <c r="F31" s="41" t="s">
        <v>130</v>
      </c>
      <c r="G31" s="41">
        <v>2.0513400000000002</v>
      </c>
      <c r="H31" s="41"/>
      <c r="I31" s="26"/>
      <c r="J31" s="26" t="s">
        <v>241</v>
      </c>
      <c r="K31" s="26">
        <v>0.48841000000000001</v>
      </c>
      <c r="L31" s="26"/>
      <c r="M31" s="25"/>
      <c r="N31" s="25" t="s">
        <v>242</v>
      </c>
      <c r="O31" s="25">
        <v>1.2698799999999999</v>
      </c>
      <c r="P31" s="25"/>
    </row>
    <row r="32" spans="1:16">
      <c r="A32" s="24"/>
      <c r="B32" s="24" t="s">
        <v>174</v>
      </c>
      <c r="C32" s="24">
        <v>0.68378000000000005</v>
      </c>
      <c r="D32" s="24"/>
      <c r="E32" s="41"/>
      <c r="F32" s="41" t="s">
        <v>131</v>
      </c>
      <c r="G32" s="41">
        <v>0.87914000000000003</v>
      </c>
      <c r="H32" s="41"/>
      <c r="I32" s="26"/>
      <c r="J32" s="26" t="s">
        <v>243</v>
      </c>
      <c r="K32" s="26">
        <v>0.29304999999999998</v>
      </c>
      <c r="L32" s="26"/>
      <c r="M32" s="25"/>
      <c r="N32" s="25" t="s">
        <v>244</v>
      </c>
      <c r="O32" s="25">
        <v>0.97682999999999998</v>
      </c>
      <c r="P32" s="25"/>
    </row>
    <row r="33" spans="1:16">
      <c r="A33" s="24"/>
      <c r="B33" s="24" t="s">
        <v>175</v>
      </c>
      <c r="C33" s="24">
        <v>0.78146000000000004</v>
      </c>
      <c r="D33" s="24"/>
      <c r="E33" s="41"/>
      <c r="F33" s="41" t="s">
        <v>132</v>
      </c>
      <c r="G33" s="41">
        <v>1.8559699999999999</v>
      </c>
      <c r="H33" s="41"/>
      <c r="I33" s="26"/>
      <c r="J33" s="26" t="s">
        <v>245</v>
      </c>
      <c r="K33" s="26">
        <v>0.39073000000000002</v>
      </c>
      <c r="L33" s="26">
        <f>AVERAGE(K23:K33)</f>
        <v>0.56833545454545453</v>
      </c>
      <c r="M33" s="25"/>
      <c r="N33" s="25" t="s">
        <v>246</v>
      </c>
      <c r="O33" s="25">
        <v>0.87914000000000003</v>
      </c>
      <c r="P33" s="25"/>
    </row>
    <row r="34" spans="1:16">
      <c r="A34" s="24"/>
      <c r="B34" s="24" t="s">
        <v>176</v>
      </c>
      <c r="C34" s="24">
        <v>0.48841000000000001</v>
      </c>
      <c r="D34" s="24">
        <f>AVERAGE(C26:C34)</f>
        <v>0.73804555555555562</v>
      </c>
      <c r="E34" s="41"/>
      <c r="F34" s="41" t="s">
        <v>133</v>
      </c>
      <c r="G34" s="41">
        <v>1.0745100000000001</v>
      </c>
      <c r="H34" s="41"/>
      <c r="I34" s="26"/>
      <c r="J34" s="26"/>
      <c r="K34" s="26"/>
      <c r="L34" s="26"/>
      <c r="M34" s="25"/>
      <c r="N34" s="25" t="s">
        <v>247</v>
      </c>
      <c r="O34" s="25">
        <v>0.97682999999999998</v>
      </c>
      <c r="P34" s="25">
        <f>AVERAGE(O26:O34)</f>
        <v>1.0093877777777776</v>
      </c>
    </row>
    <row r="35" spans="1:16">
      <c r="A35" s="24">
        <v>3</v>
      </c>
      <c r="B35" s="24" t="s">
        <v>177</v>
      </c>
      <c r="C35" s="24">
        <v>0.97682999999999998</v>
      </c>
      <c r="D35" s="24"/>
      <c r="E35" s="41"/>
      <c r="F35" s="41" t="s">
        <v>134</v>
      </c>
      <c r="G35" s="41">
        <v>0.68378000000000005</v>
      </c>
      <c r="H35" s="41">
        <f>AVERAGE(G22:G35)</f>
        <v>1.1373042857142859</v>
      </c>
      <c r="I35" s="26"/>
      <c r="J35" s="26"/>
      <c r="K35" s="26"/>
      <c r="L35" s="26"/>
      <c r="M35" s="25"/>
      <c r="N35" s="25"/>
      <c r="O35" s="25"/>
      <c r="P35" s="25"/>
    </row>
    <row r="36" spans="1:16">
      <c r="A36" s="24"/>
      <c r="B36" s="24" t="s">
        <v>178</v>
      </c>
      <c r="C36" s="24">
        <v>0.68378000000000005</v>
      </c>
      <c r="D36" s="24"/>
      <c r="E36" s="41">
        <v>6</v>
      </c>
      <c r="F36" s="41" t="s">
        <v>135</v>
      </c>
      <c r="G36" s="41">
        <v>1.0745100000000001</v>
      </c>
      <c r="H36" s="41"/>
      <c r="I36" s="26"/>
      <c r="J36" s="26"/>
      <c r="K36" s="26"/>
      <c r="L36" s="26"/>
      <c r="M36" s="25"/>
      <c r="N36" s="44"/>
      <c r="O36" s="25"/>
      <c r="P36" s="25"/>
    </row>
    <row r="37" spans="1:16">
      <c r="A37" s="24"/>
      <c r="B37" s="24" t="s">
        <v>179</v>
      </c>
      <c r="C37" s="24">
        <v>0.58609999999999995</v>
      </c>
      <c r="D37" s="24"/>
      <c r="E37" s="41"/>
      <c r="F37" s="41" t="s">
        <v>136</v>
      </c>
      <c r="G37" s="41">
        <v>1.0745100000000001</v>
      </c>
      <c r="H37" s="41"/>
      <c r="I37" s="26"/>
      <c r="J37" s="26"/>
      <c r="K37" s="26"/>
      <c r="L37" s="26"/>
      <c r="M37" s="25"/>
      <c r="N37" s="25"/>
      <c r="O37" s="25"/>
      <c r="P37" s="25"/>
    </row>
    <row r="38" spans="1:16">
      <c r="A38" s="24"/>
      <c r="B38" s="24" t="s">
        <v>180</v>
      </c>
      <c r="C38" s="24">
        <v>0.58609999999999995</v>
      </c>
      <c r="D38" s="24"/>
      <c r="E38" s="41"/>
      <c r="F38" s="41" t="s">
        <v>137</v>
      </c>
      <c r="G38" s="41">
        <v>0.97682999999999998</v>
      </c>
      <c r="H38" s="41"/>
      <c r="I38" s="26"/>
      <c r="J38" s="26"/>
      <c r="K38" s="26"/>
      <c r="L38" s="26"/>
      <c r="M38" s="25"/>
      <c r="N38" s="25"/>
      <c r="O38" s="25"/>
      <c r="P38" s="25"/>
    </row>
    <row r="39" spans="1:16">
      <c r="A39" s="24"/>
      <c r="B39" s="24" t="s">
        <v>181</v>
      </c>
      <c r="C39" s="24">
        <v>0.48841000000000001</v>
      </c>
      <c r="D39" s="24"/>
      <c r="E39" s="41"/>
      <c r="F39" s="41" t="s">
        <v>138</v>
      </c>
      <c r="G39" s="41">
        <v>1.1721900000000001</v>
      </c>
      <c r="H39" s="41"/>
      <c r="I39" s="26"/>
      <c r="J39" s="26"/>
      <c r="K39" s="26"/>
      <c r="L39" s="26"/>
      <c r="M39" s="25"/>
      <c r="N39" s="25"/>
      <c r="O39" s="25"/>
      <c r="P39" s="25"/>
    </row>
    <row r="40" spans="1:16">
      <c r="A40" s="24"/>
      <c r="B40" s="24" t="s">
        <v>182</v>
      </c>
      <c r="C40" s="24">
        <v>0.87914000000000003</v>
      </c>
      <c r="D40" s="24">
        <f>AVERAGE(C35:C40)</f>
        <v>0.70006000000000002</v>
      </c>
      <c r="E40" s="41"/>
      <c r="F40" s="41" t="s">
        <v>139</v>
      </c>
      <c r="G40" s="41">
        <v>0.58609999999999995</v>
      </c>
      <c r="H40" s="41"/>
      <c r="I40" s="26"/>
      <c r="J40" s="26"/>
      <c r="K40" s="26"/>
      <c r="L40" s="26"/>
      <c r="M40" s="25"/>
      <c r="N40" s="25"/>
      <c r="O40" s="25"/>
      <c r="P40" s="25"/>
    </row>
    <row r="41" spans="1:16">
      <c r="A41" s="24">
        <v>0</v>
      </c>
      <c r="B41" s="24" t="s">
        <v>183</v>
      </c>
      <c r="C41" s="24">
        <v>0.48841000000000001</v>
      </c>
      <c r="D41" s="24"/>
      <c r="E41" s="41"/>
      <c r="F41" s="41" t="s">
        <v>140</v>
      </c>
      <c r="G41" s="41">
        <v>1.0745100000000001</v>
      </c>
      <c r="H41" s="41"/>
      <c r="I41" s="26"/>
      <c r="J41" s="26"/>
      <c r="K41" s="26"/>
      <c r="L41" s="26"/>
      <c r="M41" s="25"/>
      <c r="N41" s="25"/>
      <c r="O41" s="25"/>
      <c r="P41" s="25"/>
    </row>
    <row r="42" spans="1:16">
      <c r="A42" s="24"/>
      <c r="B42" s="24" t="s">
        <v>184</v>
      </c>
      <c r="C42" s="24">
        <v>0.78146000000000004</v>
      </c>
      <c r="D42" s="24"/>
      <c r="E42" s="41"/>
      <c r="F42" s="41" t="s">
        <v>141</v>
      </c>
      <c r="G42" s="41">
        <v>1.95366</v>
      </c>
      <c r="H42" s="41"/>
      <c r="I42" s="26"/>
      <c r="J42" s="26"/>
      <c r="K42" s="26"/>
      <c r="L42" s="26"/>
      <c r="M42" s="25"/>
      <c r="N42" s="25"/>
      <c r="O42" s="25"/>
      <c r="P42" s="25"/>
    </row>
    <row r="43" spans="1:16">
      <c r="A43" s="24"/>
      <c r="B43" s="24" t="s">
        <v>185</v>
      </c>
      <c r="C43" s="24">
        <v>0.78146000000000004</v>
      </c>
      <c r="D43" s="24">
        <f>AVERAGE(C41:C43)</f>
        <v>0.6837766666666667</v>
      </c>
      <c r="E43" s="41"/>
      <c r="F43" s="41" t="s">
        <v>142</v>
      </c>
      <c r="G43" s="41">
        <v>1.1721900000000001</v>
      </c>
      <c r="H43" s="41"/>
      <c r="I43" s="26"/>
      <c r="J43" s="26"/>
      <c r="K43" s="26"/>
      <c r="L43" s="26"/>
      <c r="M43" s="25"/>
      <c r="N43" s="25"/>
      <c r="O43" s="25"/>
      <c r="P43" s="25"/>
    </row>
    <row r="44" spans="1:16">
      <c r="A44" s="24"/>
      <c r="B44" s="24"/>
      <c r="C44" s="24"/>
      <c r="D44" s="24"/>
      <c r="E44" s="41"/>
      <c r="F44" s="41" t="s">
        <v>143</v>
      </c>
      <c r="G44" s="41">
        <v>0.97682999999999998</v>
      </c>
      <c r="H44" s="41"/>
      <c r="I44" s="26"/>
      <c r="J44" s="26"/>
      <c r="K44" s="26"/>
      <c r="L44" s="26"/>
      <c r="M44" s="25"/>
      <c r="N44" s="25"/>
      <c r="O44" s="25"/>
      <c r="P44" s="25"/>
    </row>
    <row r="45" spans="1:16">
      <c r="A45" s="24"/>
      <c r="B45" s="24"/>
      <c r="C45" s="24"/>
      <c r="D45" s="24"/>
      <c r="E45" s="41"/>
      <c r="F45" s="41" t="s">
        <v>144</v>
      </c>
      <c r="G45" s="41">
        <v>1.0745100000000001</v>
      </c>
      <c r="H45" s="41"/>
      <c r="I45" s="26"/>
      <c r="J45" s="26"/>
      <c r="K45" s="26"/>
      <c r="L45" s="26"/>
      <c r="M45" s="25"/>
      <c r="N45" s="25"/>
      <c r="O45" s="25"/>
      <c r="P45" s="25"/>
    </row>
    <row r="46" spans="1:16">
      <c r="A46" s="24"/>
      <c r="B46" s="24"/>
      <c r="C46" s="24"/>
      <c r="D46" s="24"/>
      <c r="E46" s="41"/>
      <c r="F46" s="41" t="s">
        <v>145</v>
      </c>
      <c r="G46" s="41">
        <v>1.5629200000000001</v>
      </c>
      <c r="H46" s="41">
        <f>AVERAGE(G36:G46)</f>
        <v>1.1544327272727273</v>
      </c>
      <c r="I46" s="26"/>
      <c r="J46" s="26"/>
      <c r="K46" s="26"/>
      <c r="L46" s="26"/>
      <c r="M46" s="25"/>
      <c r="N46" s="25"/>
      <c r="O46" s="25"/>
      <c r="P46" s="25"/>
    </row>
    <row r="48" spans="1:16">
      <c r="B48" s="23" t="s">
        <v>100</v>
      </c>
    </row>
    <row r="50" spans="1:7">
      <c r="B50" s="24" t="s">
        <v>7</v>
      </c>
      <c r="C50" s="41" t="s">
        <v>96</v>
      </c>
      <c r="D50" s="26" t="s">
        <v>97</v>
      </c>
      <c r="E50" s="25" t="s">
        <v>98</v>
      </c>
      <c r="G50" s="2"/>
    </row>
    <row r="51" spans="1:7">
      <c r="B51" s="24">
        <v>0.84362272699999996</v>
      </c>
      <c r="C51" s="41">
        <v>1.0473749999999999</v>
      </c>
      <c r="D51" s="26">
        <v>0.80316777800000005</v>
      </c>
      <c r="E51" s="25">
        <v>1.158237143</v>
      </c>
      <c r="G51" s="2"/>
    </row>
    <row r="52" spans="1:7">
      <c r="B52" s="24">
        <v>0.78146000000000004</v>
      </c>
      <c r="C52" s="41">
        <v>1.137304286</v>
      </c>
      <c r="D52" s="26">
        <v>0.63493699999999997</v>
      </c>
      <c r="E52" s="25">
        <v>1.2210325</v>
      </c>
      <c r="G52" s="2"/>
    </row>
    <row r="53" spans="1:7">
      <c r="B53" s="24">
        <v>0.73804555599999999</v>
      </c>
      <c r="C53" s="41">
        <v>1.1544327270000001</v>
      </c>
      <c r="D53" s="26">
        <v>0.56833545500000004</v>
      </c>
      <c r="E53" s="25">
        <v>1.009387778</v>
      </c>
      <c r="G53" s="2"/>
    </row>
    <row r="54" spans="1:7">
      <c r="B54" s="24">
        <v>0.70006000000000002</v>
      </c>
      <c r="C54" s="41"/>
      <c r="D54" s="26"/>
      <c r="E54" s="25"/>
      <c r="G54" s="2"/>
    </row>
    <row r="55" spans="1:7">
      <c r="B55" s="24">
        <v>0.68377666699999995</v>
      </c>
      <c r="C55" s="41"/>
      <c r="D55" s="26"/>
      <c r="E55" s="25"/>
      <c r="G55" s="2"/>
    </row>
    <row r="56" spans="1:7">
      <c r="A56" t="s">
        <v>347</v>
      </c>
      <c r="B56" s="64">
        <f>AVERAGE(B51:B55)</f>
        <v>0.74939299000000004</v>
      </c>
      <c r="C56" s="64">
        <f t="shared" ref="C56:E56" si="0">AVERAGE(C51:C55)</f>
        <v>1.1130373376666667</v>
      </c>
      <c r="D56" s="64">
        <f t="shared" si="0"/>
        <v>0.66881341100000002</v>
      </c>
      <c r="E56" s="64">
        <f t="shared" si="0"/>
        <v>1.1295524736666664</v>
      </c>
    </row>
    <row r="57" spans="1:7">
      <c r="A57" t="s">
        <v>276</v>
      </c>
      <c r="B57" s="49">
        <f>STDEV((B51:B55))</f>
        <v>6.4760224038745526E-2</v>
      </c>
      <c r="C57" s="49">
        <f t="shared" ref="C57:E57" si="1">STDEV((C51:C55))</f>
        <v>5.7506545833158347E-2</v>
      </c>
      <c r="D57" s="49">
        <f t="shared" si="1"/>
        <v>0.12102587904276821</v>
      </c>
      <c r="E57" s="49">
        <f t="shared" si="1"/>
        <v>0.10869903301633517</v>
      </c>
    </row>
    <row r="58" spans="1:7">
      <c r="A58" t="s">
        <v>277</v>
      </c>
      <c r="B58" s="49">
        <f>B57/SQRT(COUNT(B51:B55))</f>
        <v>2.8961652637750194E-2</v>
      </c>
      <c r="C58" s="49">
        <f t="shared" ref="C58:E58" si="2">C57/SQRT(COUNT(C51:C55))</f>
        <v>3.3201419716939524E-2</v>
      </c>
      <c r="D58" s="49">
        <f t="shared" si="2"/>
        <v>6.9874323844253322E-2</v>
      </c>
      <c r="E58" s="49">
        <f t="shared" si="2"/>
        <v>6.2757415972633138E-2</v>
      </c>
    </row>
    <row r="61" spans="1:7">
      <c r="B61" s="46" t="s">
        <v>248</v>
      </c>
      <c r="C61" s="2" t="s">
        <v>249</v>
      </c>
      <c r="D61" s="2" t="s">
        <v>250</v>
      </c>
      <c r="E61" s="2" t="s">
        <v>251</v>
      </c>
      <c r="F61" s="2" t="s">
        <v>252</v>
      </c>
      <c r="G61" s="2" t="s">
        <v>253</v>
      </c>
    </row>
    <row r="62" spans="1:7">
      <c r="B62" s="45" t="s">
        <v>367</v>
      </c>
      <c r="C62" s="2">
        <v>-0.36359999999999998</v>
      </c>
      <c r="D62" s="2" t="s">
        <v>368</v>
      </c>
      <c r="E62" s="2" t="s">
        <v>256</v>
      </c>
      <c r="F62" s="2" t="s">
        <v>286</v>
      </c>
      <c r="G62" s="2">
        <v>1.189E-3</v>
      </c>
    </row>
    <row r="63" spans="1:7">
      <c r="B63" s="45" t="s">
        <v>369</v>
      </c>
      <c r="C63" s="2">
        <v>8.0579999999999999E-2</v>
      </c>
      <c r="D63" s="2" t="s">
        <v>370</v>
      </c>
      <c r="E63" s="2" t="s">
        <v>260</v>
      </c>
      <c r="F63" s="2" t="s">
        <v>261</v>
      </c>
      <c r="G63" s="2">
        <v>0.79992200000000002</v>
      </c>
    </row>
    <row r="64" spans="1:7">
      <c r="B64" s="45" t="s">
        <v>371</v>
      </c>
      <c r="C64" s="2">
        <v>-0.38019999999999998</v>
      </c>
      <c r="D64" s="2" t="s">
        <v>372</v>
      </c>
      <c r="E64" s="2" t="s">
        <v>256</v>
      </c>
      <c r="F64" s="2" t="s">
        <v>264</v>
      </c>
      <c r="G64" s="2">
        <v>8.3699999999999996E-4</v>
      </c>
    </row>
    <row r="65" spans="2:7">
      <c r="B65" s="45" t="s">
        <v>373</v>
      </c>
      <c r="C65" s="2">
        <v>0.44419999999999998</v>
      </c>
      <c r="D65" s="2" t="s">
        <v>374</v>
      </c>
      <c r="E65" s="2" t="s">
        <v>256</v>
      </c>
      <c r="F65" s="2" t="s">
        <v>264</v>
      </c>
      <c r="G65" s="2">
        <v>5.8699999999999996E-4</v>
      </c>
    </row>
    <row r="66" spans="2:7">
      <c r="B66" s="45" t="s">
        <v>375</v>
      </c>
      <c r="C66" s="2">
        <v>-1.652E-2</v>
      </c>
      <c r="D66" s="2" t="s">
        <v>376</v>
      </c>
      <c r="E66" s="2" t="s">
        <v>260</v>
      </c>
      <c r="F66" s="2" t="s">
        <v>261</v>
      </c>
      <c r="G66" s="2">
        <v>0.99996799999999997</v>
      </c>
    </row>
    <row r="67" spans="2:7">
      <c r="B67" s="45" t="s">
        <v>377</v>
      </c>
      <c r="C67" s="2">
        <v>-0.4607</v>
      </c>
      <c r="D67" s="2" t="s">
        <v>378</v>
      </c>
      <c r="E67" s="2" t="s">
        <v>256</v>
      </c>
      <c r="F67" s="2" t="s">
        <v>264</v>
      </c>
      <c r="G67" s="2">
        <v>4.3600000000000003E-4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2c</vt:lpstr>
      <vt:lpstr>2f capil blocked</vt:lpstr>
      <vt:lpstr>2g capil diameters</vt:lpstr>
      <vt:lpstr>3b ET1 soma 0-30um</vt:lpstr>
      <vt:lpstr>3c OGD-Glib_Ex4</vt:lpstr>
      <vt:lpstr>3d OGD-Ex9-Ex4</vt:lpstr>
      <vt:lpstr>3e Kir6.1 ET1-pin</vt:lpstr>
      <vt:lpstr>3f Kir6.1 OGD-Ex4</vt:lpstr>
      <vt:lpstr>3g Kir6.1 infarct</vt:lpstr>
      <vt:lpstr>4a OGD-CC-Ex4</vt:lpstr>
      <vt:lpstr>4b OGD-Ex4-LNAME</vt:lpstr>
      <vt:lpstr>4c OGD-Ex4-atr</vt:lpstr>
      <vt:lpstr>4g Kir6.1 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Mastitskaya</dc:creator>
  <cp:lastModifiedBy>Svetlana Mastitskaya</cp:lastModifiedBy>
  <dcterms:created xsi:type="dcterms:W3CDTF">2025-06-16T17:29:20Z</dcterms:created>
  <dcterms:modified xsi:type="dcterms:W3CDTF">2026-01-14T22:07:59Z</dcterms:modified>
</cp:coreProperties>
</file>