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dondojaime/Desktop/Nat-com-2025-10-10/Nature Policy/"/>
    </mc:Choice>
  </mc:AlternateContent>
  <xr:revisionPtr revIDLastSave="0" documentId="13_ncr:1_{1E74C345-7F8F-D345-8DFB-3164E6FC5DEB}" xr6:coauthVersionLast="47" xr6:coauthVersionMax="47" xr10:uidLastSave="{00000000-0000-0000-0000-000000000000}"/>
  <bookViews>
    <workbookView xWindow="33600" yWindow="-3400" windowWidth="51180" windowHeight="28300" firstSheet="7" activeTab="31" xr2:uid="{CBA20A46-7ACB-0F42-9331-583D315F7B88}"/>
  </bookViews>
  <sheets>
    <sheet name="List" sheetId="46" r:id="rId1"/>
    <sheet name="Fig. 1c" sheetId="2" r:id="rId2"/>
    <sheet name="Fig. 1e" sheetId="4" r:id="rId3"/>
    <sheet name="Fig. 1f" sheetId="5" r:id="rId4"/>
    <sheet name="Fig. 2b" sheetId="6" r:id="rId5"/>
    <sheet name="Fig. 2c" sheetId="3" r:id="rId6"/>
    <sheet name="Fig. 2e" sheetId="8" r:id="rId7"/>
    <sheet name="Fig. 2g" sheetId="9" r:id="rId8"/>
    <sheet name="Fig. 2h" sheetId="10" r:id="rId9"/>
    <sheet name="Fig. 3e" sheetId="24" r:id="rId10"/>
    <sheet name="Fig. 3f" sheetId="25" r:id="rId11"/>
    <sheet name="Fig. 3j" sheetId="26" r:id="rId12"/>
    <sheet name="Fig. 3k" sheetId="32" r:id="rId13"/>
    <sheet name="Fig. 3l" sheetId="28" r:id="rId14"/>
    <sheet name="Fig. 3m" sheetId="29" r:id="rId15"/>
    <sheet name="Fig. 3n" sheetId="30" r:id="rId16"/>
    <sheet name="Fig. 4h" sheetId="43" r:id="rId17"/>
    <sheet name="Fig. 4i" sheetId="44" r:id="rId18"/>
    <sheet name="Fig. 4k" sheetId="45" r:id="rId19"/>
    <sheet name="Sup Fig. 1d" sheetId="11" r:id="rId20"/>
    <sheet name="Sup Fig. 1f" sheetId="12" r:id="rId21"/>
    <sheet name="Sup Fig. 1h" sheetId="13" r:id="rId22"/>
    <sheet name="Sup Fig. 1j" sheetId="14" r:id="rId23"/>
    <sheet name="Sup Fig. 2b" sheetId="15" r:id="rId24"/>
    <sheet name="Sup. Fig 3b" sheetId="16" r:id="rId25"/>
    <sheet name="Sup. Fig 3c" sheetId="17" r:id="rId26"/>
    <sheet name="Sup. Fig 3d" sheetId="18" r:id="rId27"/>
    <sheet name="Sup. Fig 3h" sheetId="19" r:id="rId28"/>
    <sheet name="Sup. Fig 3i" sheetId="20" r:id="rId29"/>
    <sheet name="Sup. Fig 3k" sheetId="22" r:id="rId30"/>
    <sheet name="Sup. Fig 3l" sheetId="21" r:id="rId31"/>
    <sheet name="Sup. Fig 6a" sheetId="27" r:id="rId32"/>
    <sheet name="Sup.Fig 6d" sheetId="33" r:id="rId33"/>
    <sheet name="Sup. Fig 6g" sheetId="34" r:id="rId34"/>
    <sheet name="Sup. Fig 6h" sheetId="35" r:id="rId35"/>
    <sheet name="Sup. Fig 7a" sheetId="36" r:id="rId36"/>
    <sheet name="Sup. Fig 7b" sheetId="38" r:id="rId37"/>
    <sheet name="Sup. Fig 8a" sheetId="39" r:id="rId38"/>
    <sheet name="Sup Fig 8f" sheetId="40" r:id="rId39"/>
    <sheet name="Sup Fig 9a" sheetId="41" r:id="rId40"/>
    <sheet name="FC -gating Strategy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27" l="1"/>
  <c r="O4" i="27"/>
  <c r="H15" i="41"/>
  <c r="G15" i="41"/>
  <c r="F15" i="41"/>
  <c r="H11" i="41"/>
  <c r="G11" i="41"/>
  <c r="F11" i="41"/>
  <c r="H10" i="41"/>
  <c r="G10" i="41"/>
  <c r="F10" i="41"/>
  <c r="H6" i="41"/>
  <c r="G6" i="41"/>
  <c r="F6" i="41"/>
  <c r="H5" i="41"/>
  <c r="G5" i="41"/>
  <c r="F5" i="41"/>
  <c r="E5" i="36" l="1"/>
  <c r="E4" i="36"/>
  <c r="F5" i="36"/>
  <c r="F4" i="36"/>
  <c r="E5" i="35"/>
  <c r="E4" i="35"/>
  <c r="F5" i="34"/>
  <c r="F4" i="34"/>
  <c r="E5" i="33"/>
  <c r="E4" i="33"/>
  <c r="F5" i="32"/>
  <c r="F4" i="32"/>
  <c r="E5" i="30"/>
  <c r="E4" i="30"/>
  <c r="F5" i="29"/>
  <c r="F4" i="29"/>
  <c r="E5" i="28"/>
  <c r="E4" i="28"/>
  <c r="N5" i="27"/>
  <c r="M5" i="27"/>
  <c r="L5" i="27"/>
  <c r="N4" i="27"/>
  <c r="M4" i="27"/>
  <c r="L4" i="27"/>
  <c r="F5" i="25"/>
  <c r="G5" i="25"/>
  <c r="H5" i="25"/>
  <c r="E19" i="24"/>
  <c r="J7" i="4" l="1"/>
  <c r="I7" i="4"/>
  <c r="H7" i="4"/>
  <c r="J6" i="4"/>
  <c r="I6" i="4"/>
  <c r="H6" i="4"/>
  <c r="J5" i="4"/>
  <c r="I5" i="4"/>
  <c r="H5" i="4"/>
  <c r="J4" i="4"/>
  <c r="I4" i="4"/>
  <c r="H4" i="4"/>
  <c r="J5" i="22" l="1"/>
  <c r="I5" i="22"/>
  <c r="H5" i="22"/>
  <c r="J4" i="22"/>
  <c r="I4" i="22"/>
  <c r="H4" i="22"/>
  <c r="J5" i="21"/>
  <c r="I5" i="21"/>
  <c r="H5" i="21"/>
  <c r="J4" i="21"/>
  <c r="I4" i="21"/>
  <c r="H4" i="21"/>
  <c r="J5" i="20"/>
  <c r="I5" i="20"/>
  <c r="H5" i="20"/>
  <c r="J4" i="20"/>
  <c r="I4" i="20"/>
  <c r="H4" i="20"/>
  <c r="H5" i="19"/>
  <c r="G5" i="19"/>
  <c r="F5" i="19"/>
  <c r="H4" i="19"/>
  <c r="G4" i="19"/>
  <c r="F4" i="19"/>
  <c r="F7" i="18"/>
  <c r="D9" i="18"/>
  <c r="C9" i="18"/>
  <c r="D8" i="18"/>
  <c r="C8" i="18"/>
  <c r="E7" i="18"/>
  <c r="D7" i="18"/>
  <c r="C7" i="18"/>
  <c r="K5" i="17"/>
  <c r="J5" i="17"/>
  <c r="I5" i="17"/>
  <c r="K4" i="17"/>
  <c r="J4" i="17"/>
  <c r="I4" i="17"/>
  <c r="I5" i="16"/>
  <c r="H5" i="16"/>
  <c r="G5" i="16"/>
  <c r="I4" i="16"/>
  <c r="H4" i="16"/>
  <c r="G4" i="16"/>
  <c r="H34" i="15"/>
  <c r="G34" i="15"/>
  <c r="F34" i="15"/>
  <c r="E34" i="15"/>
  <c r="D34" i="15"/>
  <c r="C34" i="15"/>
  <c r="H33" i="15"/>
  <c r="G33" i="15"/>
  <c r="F33" i="15"/>
  <c r="E33" i="15"/>
  <c r="D33" i="15"/>
  <c r="C33" i="15"/>
  <c r="H32" i="15"/>
  <c r="G32" i="15"/>
  <c r="F32" i="15"/>
  <c r="E32" i="15"/>
  <c r="D32" i="15"/>
  <c r="C32" i="15"/>
  <c r="D14" i="15"/>
  <c r="H16" i="15"/>
  <c r="G16" i="15"/>
  <c r="F16" i="15"/>
  <c r="H15" i="15"/>
  <c r="G15" i="15"/>
  <c r="F15" i="15"/>
  <c r="H14" i="15"/>
  <c r="G14" i="15"/>
  <c r="F14" i="15"/>
  <c r="E16" i="15"/>
  <c r="D16" i="15"/>
  <c r="C16" i="15"/>
  <c r="E15" i="15"/>
  <c r="D15" i="15"/>
  <c r="C15" i="15"/>
  <c r="E14" i="15"/>
  <c r="C14" i="15"/>
  <c r="J7" i="14"/>
  <c r="I7" i="14"/>
  <c r="H7" i="14"/>
  <c r="J6" i="14"/>
  <c r="I6" i="14"/>
  <c r="H6" i="14"/>
  <c r="J5" i="14"/>
  <c r="I5" i="14"/>
  <c r="H5" i="14"/>
  <c r="J4" i="14"/>
  <c r="I4" i="14"/>
  <c r="H4" i="14"/>
  <c r="L7" i="13"/>
  <c r="K7" i="13"/>
  <c r="J7" i="13"/>
  <c r="L6" i="13"/>
  <c r="K6" i="13"/>
  <c r="J6" i="13"/>
  <c r="L5" i="13"/>
  <c r="K5" i="13"/>
  <c r="J5" i="13"/>
  <c r="L4" i="13"/>
  <c r="K4" i="13"/>
  <c r="J4" i="13"/>
  <c r="T7" i="12"/>
  <c r="S7" i="12"/>
  <c r="R7" i="12"/>
  <c r="K7" i="12"/>
  <c r="J7" i="12"/>
  <c r="I7" i="12"/>
  <c r="T6" i="12"/>
  <c r="S6" i="12"/>
  <c r="R6" i="12"/>
  <c r="K6" i="12"/>
  <c r="J6" i="12"/>
  <c r="I6" i="12"/>
  <c r="T5" i="12"/>
  <c r="S5" i="12"/>
  <c r="R5" i="12"/>
  <c r="K5" i="12"/>
  <c r="J5" i="12"/>
  <c r="I5" i="12"/>
  <c r="T4" i="12"/>
  <c r="S4" i="12"/>
  <c r="R4" i="12"/>
  <c r="K4" i="12"/>
  <c r="J4" i="12"/>
  <c r="I4" i="12"/>
  <c r="P7" i="11"/>
  <c r="O7" i="11"/>
  <c r="N7" i="11"/>
  <c r="P6" i="11"/>
  <c r="O6" i="11"/>
  <c r="N6" i="11"/>
  <c r="I7" i="11"/>
  <c r="H7" i="11"/>
  <c r="G7" i="11"/>
  <c r="I6" i="11"/>
  <c r="H6" i="11"/>
  <c r="G6" i="11"/>
  <c r="P5" i="11"/>
  <c r="O5" i="11"/>
  <c r="N5" i="11"/>
  <c r="P4" i="11"/>
  <c r="O4" i="11"/>
  <c r="N4" i="11"/>
  <c r="I5" i="11"/>
  <c r="H5" i="11"/>
  <c r="G5" i="11"/>
  <c r="I4" i="11"/>
  <c r="H4" i="11"/>
  <c r="G4" i="11"/>
  <c r="I5" i="10"/>
  <c r="H5" i="10"/>
  <c r="G5" i="10"/>
  <c r="I4" i="10"/>
  <c r="H4" i="10"/>
  <c r="G4" i="10"/>
  <c r="I5" i="9"/>
  <c r="H5" i="9"/>
  <c r="G5" i="9"/>
  <c r="I4" i="9"/>
  <c r="H4" i="9"/>
  <c r="G4" i="9"/>
  <c r="K6" i="8"/>
  <c r="J6" i="8"/>
  <c r="I6" i="8"/>
  <c r="K5" i="8"/>
  <c r="J5" i="8"/>
  <c r="I5" i="8"/>
  <c r="K4" i="8"/>
  <c r="J4" i="8"/>
  <c r="I4" i="8"/>
  <c r="D24" i="3"/>
  <c r="E24" i="3"/>
  <c r="D25" i="3"/>
  <c r="E25" i="3"/>
  <c r="C25" i="3"/>
  <c r="C24" i="3"/>
  <c r="D23" i="3"/>
  <c r="E23" i="3"/>
  <c r="C23" i="3"/>
  <c r="L7" i="5"/>
  <c r="K7" i="5"/>
  <c r="J7" i="5"/>
  <c r="L6" i="5"/>
  <c r="K6" i="5"/>
  <c r="J6" i="5"/>
  <c r="L5" i="5"/>
  <c r="K5" i="5"/>
  <c r="J5" i="5"/>
  <c r="L4" i="5"/>
  <c r="K4" i="5"/>
  <c r="J4" i="5"/>
  <c r="H7" i="2"/>
  <c r="G7" i="2"/>
  <c r="F7" i="2"/>
  <c r="H6" i="2"/>
  <c r="G6" i="2"/>
  <c r="F6" i="2"/>
  <c r="H5" i="2"/>
  <c r="H4" i="2"/>
  <c r="G5" i="2"/>
  <c r="G4" i="2"/>
  <c r="F5" i="2"/>
  <c r="F4" i="2"/>
</calcChain>
</file>

<file path=xl/sharedStrings.xml><?xml version="1.0" encoding="utf-8"?>
<sst xmlns="http://schemas.openxmlformats.org/spreadsheetml/2006/main" count="586" uniqueCount="192">
  <si>
    <t>Fig 1c</t>
  </si>
  <si>
    <t>Fig 1e</t>
  </si>
  <si>
    <t>Fig 1f</t>
  </si>
  <si>
    <t>Fig 2b</t>
  </si>
  <si>
    <t>Fig 2c</t>
  </si>
  <si>
    <t>Fig 2g</t>
  </si>
  <si>
    <t>Fig 2h</t>
  </si>
  <si>
    <t>Fig 3e</t>
  </si>
  <si>
    <t>Fig 3f</t>
  </si>
  <si>
    <t>Fig 3j</t>
  </si>
  <si>
    <t>Fig 3k</t>
  </si>
  <si>
    <t>Fig 3l</t>
  </si>
  <si>
    <t>Fig 3m</t>
  </si>
  <si>
    <t>Fig 3n</t>
  </si>
  <si>
    <t>Fig 4h</t>
  </si>
  <si>
    <t>Fig 4i</t>
  </si>
  <si>
    <t>Fig 4k</t>
  </si>
  <si>
    <t>List of figures</t>
  </si>
  <si>
    <t>Sup. Fig 1d</t>
  </si>
  <si>
    <t>Sup. Fig 1f</t>
  </si>
  <si>
    <t>Sup. Fig 1h</t>
  </si>
  <si>
    <t>Sup. Fig 1j</t>
  </si>
  <si>
    <t>Sup. Fig 2b</t>
  </si>
  <si>
    <t>Sup. Fig 3b</t>
  </si>
  <si>
    <t>Sup. Fig 3c</t>
  </si>
  <si>
    <t>Sup. Fig 3d</t>
  </si>
  <si>
    <t>Sup. Fig 3h</t>
  </si>
  <si>
    <t>Sup. Fig 3i</t>
  </si>
  <si>
    <t>Sup. Fig 3k</t>
  </si>
  <si>
    <t>Sup. Fig 3l</t>
  </si>
  <si>
    <t>Sup. Figures</t>
  </si>
  <si>
    <t>Main Figures</t>
  </si>
  <si>
    <t>Sup. Fig 7a</t>
  </si>
  <si>
    <t>Sup. Fig 7b</t>
  </si>
  <si>
    <t>Sup. Fig 8a</t>
  </si>
  <si>
    <t>Sup. Fig 8f</t>
  </si>
  <si>
    <t>Sup. Fig 9a</t>
  </si>
  <si>
    <t>Figure 1c</t>
  </si>
  <si>
    <t>I</t>
  </si>
  <si>
    <t>II</t>
  </si>
  <si>
    <t>III</t>
  </si>
  <si>
    <t>IV</t>
  </si>
  <si>
    <t>V</t>
  </si>
  <si>
    <t>VI</t>
  </si>
  <si>
    <t>VII</t>
  </si>
  <si>
    <t>K14-Rank</t>
  </si>
  <si>
    <t>K14-Ctrl</t>
  </si>
  <si>
    <t>Average</t>
  </si>
  <si>
    <t>SEM</t>
  </si>
  <si>
    <t>SD</t>
  </si>
  <si>
    <t>K14-Ctrl (8w)</t>
  </si>
  <si>
    <t>K14-Rank (8w)</t>
  </si>
  <si>
    <t>K14-Ctrl (12w)</t>
  </si>
  <si>
    <t>K14-Rank (12w)</t>
  </si>
  <si>
    <t>Figure 1e</t>
  </si>
  <si>
    <t>Statistics: 2 way ANOVA</t>
  </si>
  <si>
    <t>Figure 1f</t>
  </si>
  <si>
    <t>Ki-67+ / Ck5+ (%)</t>
  </si>
  <si>
    <t>Ck14+ / Ck8+</t>
  </si>
  <si>
    <t>Gfp+ / Ck14+ (%)</t>
  </si>
  <si>
    <t>Figure 2b</t>
  </si>
  <si>
    <t>Surviving Litters (%)</t>
  </si>
  <si>
    <t>Survive</t>
  </si>
  <si>
    <t>Lost</t>
  </si>
  <si>
    <t>K14-Rank (UT)</t>
  </si>
  <si>
    <t>Statistics: 1 way ANOVA</t>
  </si>
  <si>
    <t>Figure 2c</t>
  </si>
  <si>
    <t>Replicate  (pup)</t>
  </si>
  <si>
    <t>Weight (g)</t>
  </si>
  <si>
    <t>Figure 2e</t>
  </si>
  <si>
    <t>Alveolar Coverage (um2, Relative to K14-Ctrl)</t>
  </si>
  <si>
    <t>Gfp+/Ck14+ (%)</t>
  </si>
  <si>
    <t>Gfp+/Ck8+ (%)</t>
  </si>
  <si>
    <t>Statistics: Unpaired t test</t>
  </si>
  <si>
    <t>Fig 2e</t>
  </si>
  <si>
    <t>Pr+ / Ck8+ (%)</t>
  </si>
  <si>
    <t>Sup. Figure 1d</t>
  </si>
  <si>
    <t>Pr- / Ck8+ (%)</t>
  </si>
  <si>
    <t>Sup. Figure 1f</t>
  </si>
  <si>
    <t>Er+ / Ck8+ (%)</t>
  </si>
  <si>
    <t>Sup. Figure 1h</t>
  </si>
  <si>
    <t>Ki-67+ / Ck8+(%)</t>
  </si>
  <si>
    <t>Sup. Figure 1j</t>
  </si>
  <si>
    <t>SA-Bgal+ / Nuclei in Mammary Epithelia (%)</t>
  </si>
  <si>
    <t>Replicate</t>
  </si>
  <si>
    <t>GFP+ (CD24low, CD49fhi)</t>
  </si>
  <si>
    <t>GFP- (CD24low, CD49fhi)</t>
  </si>
  <si>
    <r>
      <t>K14-Rank</t>
    </r>
    <r>
      <rPr>
        <b/>
        <sz val="12"/>
        <color theme="1"/>
        <rFont val="Symbol"/>
        <charset val="2"/>
      </rPr>
      <t>D/D</t>
    </r>
  </si>
  <si>
    <t>Sup. Figure 2b</t>
  </si>
  <si>
    <t>GFP+ (CD24hi, CD49flow)</t>
  </si>
  <si>
    <t>GFP- (CD24hi, CD49flow)</t>
  </si>
  <si>
    <t>Basal Cells (%)</t>
  </si>
  <si>
    <t>Luminal Cells (%)</t>
  </si>
  <si>
    <t>Sup Figure 3b</t>
  </si>
  <si>
    <t>Sup Figure 3c</t>
  </si>
  <si>
    <t xml:space="preserve">Rank overexpressing (OE) luminal cells / area Mammary gland </t>
  </si>
  <si>
    <t>UT K14-Rank</t>
  </si>
  <si>
    <t>UT= untreated</t>
  </si>
  <si>
    <t>Sup Figure 3d</t>
  </si>
  <si>
    <t>K14-Ctrl (UT)</t>
  </si>
  <si>
    <t>Gfp+ / Ck8+</t>
  </si>
  <si>
    <t>Gfp+ / Ck14</t>
  </si>
  <si>
    <t>UT = untreated</t>
  </si>
  <si>
    <t>Gfp+ / Ck14+</t>
  </si>
  <si>
    <t>Sup Figure 3i</t>
  </si>
  <si>
    <t>Sup Figure 3h</t>
  </si>
  <si>
    <t>Ki-67+/Ck5+ (%)</t>
  </si>
  <si>
    <t>Sup Figure 3l</t>
  </si>
  <si>
    <t>Ki-67+/Ck8+ (%)</t>
  </si>
  <si>
    <t>Sup Figure 3k</t>
  </si>
  <si>
    <t>Sup. Fig 6d</t>
  </si>
  <si>
    <t>Sup. Fig 6g</t>
  </si>
  <si>
    <t>Sup. Fig 6h</t>
  </si>
  <si>
    <t>Sup. Fig 6j</t>
  </si>
  <si>
    <t xml:space="preserve">Biological Replicate </t>
  </si>
  <si>
    <t>Biological replicate</t>
  </si>
  <si>
    <t xml:space="preserve">Biological replicate </t>
  </si>
  <si>
    <t>Gating Strategy - Flow cytometry (example)</t>
  </si>
  <si>
    <t xml:space="preserve"> </t>
  </si>
  <si>
    <t>Figure 3e</t>
  </si>
  <si>
    <t>0 = no tumor onset - dead week</t>
  </si>
  <si>
    <t>1 = tumor onset (1st tumor)</t>
  </si>
  <si>
    <t>n</t>
  </si>
  <si>
    <t>No. Of weeks (after birth)</t>
  </si>
  <si>
    <t>No. Of tumors</t>
  </si>
  <si>
    <t>Statistics: Long Rank (Mantel-Cox) test</t>
  </si>
  <si>
    <t>K14-Ctrl*</t>
  </si>
  <si>
    <t>* None of them developed tumors (n=10)</t>
  </si>
  <si>
    <t>Figure 3f</t>
  </si>
  <si>
    <t>No. Of weeks
(after last DMBA treatment)</t>
  </si>
  <si>
    <t>Figure 3j</t>
  </si>
  <si>
    <t>Figure 3l</t>
  </si>
  <si>
    <t xml:space="preserve">No.of tumor per Gfp expression </t>
  </si>
  <si>
    <t>Gfp+</t>
  </si>
  <si>
    <t>Gfp-</t>
  </si>
  <si>
    <t>No. Of tumor</t>
  </si>
  <si>
    <t>n mice</t>
  </si>
  <si>
    <t>Figure 3m</t>
  </si>
  <si>
    <t>Adenocarcinoma</t>
  </si>
  <si>
    <t>Adeno-squamous carcinoma</t>
  </si>
  <si>
    <t>Myoepithelioma/ other</t>
  </si>
  <si>
    <t>total no tumors</t>
  </si>
  <si>
    <t>Figure 3n</t>
  </si>
  <si>
    <t>Estrogen receptor positive (Er+)</t>
  </si>
  <si>
    <t>Estrogen receptor negative  (Er-)</t>
  </si>
  <si>
    <t>Characterization of MPA/DMBA Gfp+ tumors</t>
  </si>
  <si>
    <t>Characterization of MPA/DMBA Gfp+  tumors</t>
  </si>
  <si>
    <t>Characterization of MPA/DMBA Gfp-  tumors</t>
  </si>
  <si>
    <t>Characterization of MPA/DMBA Gfp- tumors</t>
  </si>
  <si>
    <t>Sup Fig. 6g</t>
  </si>
  <si>
    <t>Sup Fig. 6d</t>
  </si>
  <si>
    <t>Tumor</t>
  </si>
  <si>
    <t>No tumor</t>
  </si>
  <si>
    <t>No. Of mice with tumors in their MGs</t>
  </si>
  <si>
    <t>% Tumor onset</t>
  </si>
  <si>
    <t>Basal_open</t>
  </si>
  <si>
    <t>LP_open</t>
  </si>
  <si>
    <t>ML_open</t>
  </si>
  <si>
    <t>Sup Fig 8a</t>
  </si>
  <si>
    <t>Hybrid vs BC (K14-Rank)</t>
  </si>
  <si>
    <t>Signature from: Chung et al., 2019</t>
  </si>
  <si>
    <t>Hybrid vs LC (K14-Rank)</t>
  </si>
  <si>
    <t>Sup Fig 8f</t>
  </si>
  <si>
    <t>Basal cell K14-Rank vs Basal cell K14-Ctrl</t>
  </si>
  <si>
    <t>Sup Figure 9a</t>
  </si>
  <si>
    <t>H3K27 / Ck8+ (Luminal cells)</t>
  </si>
  <si>
    <t>H3K27 / Gfp+ (Basal cells)</t>
  </si>
  <si>
    <t>H3K27 / Ck8+Gfp+ (Hybrid cells)</t>
  </si>
  <si>
    <t>Flow cytometry Gating Strategy</t>
  </si>
  <si>
    <t>Figure 4h</t>
  </si>
  <si>
    <t>UNTREATED</t>
  </si>
  <si>
    <t>GSK-126</t>
  </si>
  <si>
    <t>GSK-J4</t>
  </si>
  <si>
    <t>Gfp (%)</t>
  </si>
  <si>
    <t>Single/Live/Cell Population/Lin-/Luminal/ GFP+           | Freq. of Parent</t>
  </si>
  <si>
    <t>Single/Live/Cell Population/Lin-/Luminal/ GFP-                  | Freq. of Parent</t>
  </si>
  <si>
    <t>i</t>
  </si>
  <si>
    <t>Cd24hi Cd49fhi (%)</t>
  </si>
  <si>
    <t>Single/Live/Cell Population/Lin-/Hybrid | Freq. of Parent</t>
  </si>
  <si>
    <t>Figure 4i</t>
  </si>
  <si>
    <t>Mammary lesions (%)</t>
  </si>
  <si>
    <t>HYBRID (K14+/K8+)</t>
  </si>
  <si>
    <t>BASAL (K14+)</t>
  </si>
  <si>
    <t>Figure 4k</t>
  </si>
  <si>
    <t>sum</t>
  </si>
  <si>
    <t>Characterization of MPA/DMBA tumors</t>
  </si>
  <si>
    <t>Figure 3k</t>
  </si>
  <si>
    <t>VIII</t>
  </si>
  <si>
    <t>IX</t>
  </si>
  <si>
    <t>No. Of tumors observed in necropsy</t>
  </si>
  <si>
    <t>Suplementary Figure 6a</t>
  </si>
  <si>
    <t>Sup. Fig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</si>
</sst>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Symbol"/>
      <charset val="2"/>
    </font>
    <font>
      <i/>
      <sz val="12"/>
      <color rgb="FF0000FF"/>
      <name val="Arial"/>
      <family val="2"/>
    </font>
    <font>
      <b/>
      <sz val="28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0" xfId="0" applyFont="1" applyFill="1"/>
    <xf numFmtId="0" fontId="0" fillId="4" borderId="0" xfId="0" applyFill="1"/>
    <xf numFmtId="0" fontId="1" fillId="3" borderId="1" xfId="0" applyFont="1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0" borderId="0" xfId="0" applyFont="1"/>
    <xf numFmtId="0" fontId="8" fillId="4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0" fontId="10" fillId="0" borderId="1" xfId="1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165100</xdr:rowOff>
    </xdr:from>
    <xdr:to>
      <xdr:col>28</xdr:col>
      <xdr:colOff>63500</xdr:colOff>
      <xdr:row>44</xdr:row>
      <xdr:rowOff>4540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E830F-EF1B-8AB2-F931-ACF444028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368300"/>
          <a:ext cx="22847300" cy="8577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C4C1-E80B-3141-AF0B-B2AC2A059F43}">
  <dimension ref="A1:E42"/>
  <sheetViews>
    <sheetView zoomScale="136" zoomScaleNormal="210" workbookViewId="0">
      <selection activeCell="I29" sqref="I29"/>
    </sheetView>
  </sheetViews>
  <sheetFormatPr baseColWidth="10" defaultRowHeight="16" x14ac:dyDescent="0.2"/>
  <cols>
    <col min="2" max="2" width="12.5" bestFit="1" customWidth="1"/>
  </cols>
  <sheetData>
    <row r="1" spans="1:2" x14ac:dyDescent="0.2">
      <c r="B1" s="23" t="s">
        <v>17</v>
      </c>
    </row>
    <row r="2" spans="1:2" x14ac:dyDescent="0.2">
      <c r="A2" s="21" t="s">
        <v>31</v>
      </c>
      <c r="B2" s="39" t="s">
        <v>0</v>
      </c>
    </row>
    <row r="3" spans="1:2" x14ac:dyDescent="0.2">
      <c r="B3" s="40" t="s">
        <v>1</v>
      </c>
    </row>
    <row r="4" spans="1:2" x14ac:dyDescent="0.2">
      <c r="B4" s="40" t="s">
        <v>2</v>
      </c>
    </row>
    <row r="5" spans="1:2" x14ac:dyDescent="0.2">
      <c r="B5" s="40" t="s">
        <v>3</v>
      </c>
    </row>
    <row r="6" spans="1:2" x14ac:dyDescent="0.2">
      <c r="B6" s="40" t="s">
        <v>4</v>
      </c>
    </row>
    <row r="7" spans="1:2" x14ac:dyDescent="0.2">
      <c r="B7" s="40" t="s">
        <v>74</v>
      </c>
    </row>
    <row r="8" spans="1:2" x14ac:dyDescent="0.2">
      <c r="B8" s="40" t="s">
        <v>5</v>
      </c>
    </row>
    <row r="9" spans="1:2" x14ac:dyDescent="0.2">
      <c r="B9" s="40" t="s">
        <v>6</v>
      </c>
    </row>
    <row r="10" spans="1:2" x14ac:dyDescent="0.2">
      <c r="B10" s="40" t="s">
        <v>7</v>
      </c>
    </row>
    <row r="11" spans="1:2" x14ac:dyDescent="0.2">
      <c r="B11" s="40" t="s">
        <v>8</v>
      </c>
    </row>
    <row r="12" spans="1:2" x14ac:dyDescent="0.2">
      <c r="B12" s="40" t="s">
        <v>9</v>
      </c>
    </row>
    <row r="13" spans="1:2" x14ac:dyDescent="0.2">
      <c r="B13" s="40" t="s">
        <v>10</v>
      </c>
    </row>
    <row r="14" spans="1:2" x14ac:dyDescent="0.2">
      <c r="B14" s="40" t="s">
        <v>11</v>
      </c>
    </row>
    <row r="15" spans="1:2" x14ac:dyDescent="0.2">
      <c r="B15" s="40" t="s">
        <v>12</v>
      </c>
    </row>
    <row r="16" spans="1:2" x14ac:dyDescent="0.2">
      <c r="B16" s="40" t="s">
        <v>13</v>
      </c>
    </row>
    <row r="17" spans="1:5" x14ac:dyDescent="0.2">
      <c r="B17" s="40" t="s">
        <v>14</v>
      </c>
    </row>
    <row r="18" spans="1:5" x14ac:dyDescent="0.2">
      <c r="B18" s="40" t="s">
        <v>15</v>
      </c>
      <c r="E18" t="s">
        <v>118</v>
      </c>
    </row>
    <row r="19" spans="1:5" x14ac:dyDescent="0.2">
      <c r="B19" s="40" t="s">
        <v>16</v>
      </c>
    </row>
    <row r="20" spans="1:5" x14ac:dyDescent="0.2">
      <c r="A20" s="21" t="s">
        <v>30</v>
      </c>
      <c r="B20" s="39" t="s">
        <v>18</v>
      </c>
    </row>
    <row r="21" spans="1:5" x14ac:dyDescent="0.2">
      <c r="B21" s="40" t="s">
        <v>19</v>
      </c>
    </row>
    <row r="22" spans="1:5" x14ac:dyDescent="0.2">
      <c r="B22" s="40" t="s">
        <v>20</v>
      </c>
    </row>
    <row r="23" spans="1:5" x14ac:dyDescent="0.2">
      <c r="B23" s="40" t="s">
        <v>21</v>
      </c>
    </row>
    <row r="24" spans="1:5" x14ac:dyDescent="0.2">
      <c r="B24" s="40" t="s">
        <v>22</v>
      </c>
    </row>
    <row r="25" spans="1:5" x14ac:dyDescent="0.2">
      <c r="B25" s="40" t="s">
        <v>23</v>
      </c>
    </row>
    <row r="26" spans="1:5" x14ac:dyDescent="0.2">
      <c r="B26" s="40" t="s">
        <v>24</v>
      </c>
    </row>
    <row r="27" spans="1:5" x14ac:dyDescent="0.2">
      <c r="B27" s="40" t="s">
        <v>25</v>
      </c>
    </row>
    <row r="28" spans="1:5" x14ac:dyDescent="0.2">
      <c r="B28" s="40" t="s">
        <v>26</v>
      </c>
    </row>
    <row r="29" spans="1:5" x14ac:dyDescent="0.2">
      <c r="B29" s="40" t="s">
        <v>27</v>
      </c>
    </row>
    <row r="30" spans="1:5" x14ac:dyDescent="0.2">
      <c r="B30" s="40" t="s">
        <v>28</v>
      </c>
    </row>
    <row r="31" spans="1:5" x14ac:dyDescent="0.2">
      <c r="B31" s="40" t="s">
        <v>29</v>
      </c>
    </row>
    <row r="32" spans="1:5" x14ac:dyDescent="0.2">
      <c r="B32" s="40" t="s">
        <v>191</v>
      </c>
    </row>
    <row r="33" spans="1:2" x14ac:dyDescent="0.2">
      <c r="B33" s="40" t="s">
        <v>110</v>
      </c>
    </row>
    <row r="34" spans="1:2" x14ac:dyDescent="0.2">
      <c r="B34" s="40" t="s">
        <v>111</v>
      </c>
    </row>
    <row r="35" spans="1:2" x14ac:dyDescent="0.2">
      <c r="B35" s="40" t="s">
        <v>112</v>
      </c>
    </row>
    <row r="36" spans="1:2" x14ac:dyDescent="0.2">
      <c r="B36" s="40" t="s">
        <v>113</v>
      </c>
    </row>
    <row r="37" spans="1:2" x14ac:dyDescent="0.2">
      <c r="B37" s="40" t="s">
        <v>32</v>
      </c>
    </row>
    <row r="38" spans="1:2" x14ac:dyDescent="0.2">
      <c r="B38" s="40" t="s">
        <v>33</v>
      </c>
    </row>
    <row r="39" spans="1:2" x14ac:dyDescent="0.2">
      <c r="B39" s="40" t="s">
        <v>34</v>
      </c>
    </row>
    <row r="40" spans="1:2" x14ac:dyDescent="0.2">
      <c r="B40" s="40" t="s">
        <v>35</v>
      </c>
    </row>
    <row r="41" spans="1:2" x14ac:dyDescent="0.2">
      <c r="B41" s="40" t="s">
        <v>36</v>
      </c>
    </row>
    <row r="42" spans="1:2" x14ac:dyDescent="0.2">
      <c r="A42" s="22"/>
      <c r="B42" s="24" t="s">
        <v>117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050F-B5AC-3F42-AF2B-00C7172B3315}">
  <dimension ref="B2:E24"/>
  <sheetViews>
    <sheetView zoomScale="150" zoomScaleNormal="220" workbookViewId="0">
      <selection activeCell="F17" sqref="F17"/>
    </sheetView>
  </sheetViews>
  <sheetFormatPr baseColWidth="10" defaultRowHeight="16" x14ac:dyDescent="0.2"/>
  <cols>
    <col min="2" max="2" width="26" bestFit="1" customWidth="1"/>
    <col min="5" max="5" width="12.83203125" bestFit="1" customWidth="1"/>
  </cols>
  <sheetData>
    <row r="2" spans="2:5" x14ac:dyDescent="0.2">
      <c r="B2" s="1" t="s">
        <v>119</v>
      </c>
      <c r="C2" s="1"/>
    </row>
    <row r="3" spans="2:5" x14ac:dyDescent="0.2">
      <c r="B3" s="19" t="s">
        <v>123</v>
      </c>
      <c r="C3" s="2" t="s">
        <v>46</v>
      </c>
      <c r="D3" s="2" t="s">
        <v>45</v>
      </c>
      <c r="E3" s="2" t="s">
        <v>64</v>
      </c>
    </row>
    <row r="4" spans="2:5" x14ac:dyDescent="0.2">
      <c r="B4" s="10">
        <v>118</v>
      </c>
      <c r="C4" s="10">
        <v>0</v>
      </c>
      <c r="D4" s="10"/>
      <c r="E4" s="10"/>
    </row>
    <row r="5" spans="2:5" x14ac:dyDescent="0.2">
      <c r="B5" s="10">
        <v>113</v>
      </c>
      <c r="C5" s="10">
        <v>0</v>
      </c>
      <c r="D5" s="10"/>
      <c r="E5" s="10"/>
    </row>
    <row r="6" spans="2:5" x14ac:dyDescent="0.2">
      <c r="B6" s="10">
        <v>92</v>
      </c>
      <c r="C6" s="10">
        <v>0</v>
      </c>
      <c r="D6" s="10"/>
      <c r="E6" s="10"/>
    </row>
    <row r="7" spans="2:5" x14ac:dyDescent="0.2">
      <c r="B7" s="10">
        <v>110</v>
      </c>
      <c r="C7" s="10">
        <v>0</v>
      </c>
      <c r="D7" s="10"/>
      <c r="E7" s="10"/>
    </row>
    <row r="8" spans="2:5" x14ac:dyDescent="0.2">
      <c r="B8" s="10">
        <v>75</v>
      </c>
      <c r="C8" s="10">
        <v>0</v>
      </c>
      <c r="D8" s="10"/>
      <c r="E8" s="10"/>
    </row>
    <row r="9" spans="2:5" x14ac:dyDescent="0.2">
      <c r="B9" s="10">
        <v>109</v>
      </c>
      <c r="C9" s="10">
        <v>0</v>
      </c>
      <c r="D9" s="10"/>
      <c r="E9" s="10"/>
    </row>
    <row r="10" spans="2:5" x14ac:dyDescent="0.2">
      <c r="B10" s="10">
        <v>94</v>
      </c>
      <c r="C10" s="10">
        <v>0</v>
      </c>
      <c r="D10" s="10"/>
      <c r="E10" s="10"/>
    </row>
    <row r="11" spans="2:5" x14ac:dyDescent="0.2">
      <c r="B11" s="10">
        <v>109</v>
      </c>
      <c r="C11" s="10">
        <v>0</v>
      </c>
      <c r="D11" s="10"/>
      <c r="E11" s="10"/>
    </row>
    <row r="12" spans="2:5" x14ac:dyDescent="0.2">
      <c r="B12" s="10">
        <v>67</v>
      </c>
      <c r="C12" s="10">
        <v>0</v>
      </c>
      <c r="D12" s="10"/>
      <c r="E12" s="10"/>
    </row>
    <row r="13" spans="2:5" x14ac:dyDescent="0.2">
      <c r="B13" s="10">
        <v>114</v>
      </c>
      <c r="C13" s="10">
        <v>0</v>
      </c>
      <c r="D13" s="10"/>
      <c r="E13" s="10"/>
    </row>
    <row r="14" spans="2:5" x14ac:dyDescent="0.2">
      <c r="B14" s="10">
        <v>74</v>
      </c>
      <c r="C14" s="10"/>
      <c r="D14" s="10">
        <v>1</v>
      </c>
      <c r="E14" s="10"/>
    </row>
    <row r="15" spans="2:5" x14ac:dyDescent="0.2">
      <c r="B15" s="10">
        <v>74</v>
      </c>
      <c r="C15" s="10"/>
      <c r="D15" s="10">
        <v>1</v>
      </c>
      <c r="E15" s="10"/>
    </row>
    <row r="16" spans="2:5" x14ac:dyDescent="0.2">
      <c r="B16" s="10">
        <v>75</v>
      </c>
      <c r="C16" s="10"/>
      <c r="D16" s="10">
        <v>1</v>
      </c>
      <c r="E16" s="10"/>
    </row>
    <row r="17" spans="2:5" x14ac:dyDescent="0.2">
      <c r="B17" s="10">
        <v>104</v>
      </c>
      <c r="C17" s="10"/>
      <c r="D17" s="10">
        <v>0</v>
      </c>
      <c r="E17" s="10"/>
    </row>
    <row r="18" spans="2:5" x14ac:dyDescent="0.2">
      <c r="B18" s="10">
        <v>116</v>
      </c>
      <c r="C18" s="10"/>
      <c r="D18" s="10">
        <v>0</v>
      </c>
      <c r="E18" s="10"/>
    </row>
    <row r="19" spans="2:5" x14ac:dyDescent="0.2">
      <c r="B19" s="4" t="s">
        <v>122</v>
      </c>
      <c r="C19" s="5">
        <v>10</v>
      </c>
      <c r="D19" s="5">
        <v>5</v>
      </c>
      <c r="E19" s="5" t="e">
        <f>AVERAGE(E4:E18)</f>
        <v>#DIV/0!</v>
      </c>
    </row>
    <row r="21" spans="2:5" x14ac:dyDescent="0.2">
      <c r="B21" s="8" t="s">
        <v>120</v>
      </c>
    </row>
    <row r="22" spans="2:5" x14ac:dyDescent="0.2">
      <c r="B22" s="8" t="s">
        <v>121</v>
      </c>
    </row>
    <row r="24" spans="2:5" x14ac:dyDescent="0.2">
      <c r="B24" t="s">
        <v>125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B266-A5FD-D64F-B043-2F4EAC3595F2}">
  <dimension ref="B2:H7"/>
  <sheetViews>
    <sheetView zoomScale="150" zoomScaleNormal="220" workbookViewId="0">
      <selection activeCell="F4" sqref="F4:H4"/>
    </sheetView>
  </sheetViews>
  <sheetFormatPr baseColWidth="10" defaultRowHeight="16" x14ac:dyDescent="0.2"/>
  <cols>
    <col min="2" max="2" width="26" bestFit="1" customWidth="1"/>
    <col min="5" max="5" width="12.83203125" bestFit="1" customWidth="1"/>
  </cols>
  <sheetData>
    <row r="2" spans="2:8" x14ac:dyDescent="0.2">
      <c r="B2" s="1" t="s">
        <v>128</v>
      </c>
      <c r="C2" t="s">
        <v>124</v>
      </c>
    </row>
    <row r="3" spans="2:8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4" t="s">
        <v>47</v>
      </c>
      <c r="G3" s="4" t="s">
        <v>48</v>
      </c>
      <c r="H3" s="4" t="s">
        <v>49</v>
      </c>
    </row>
    <row r="4" spans="2:8" x14ac:dyDescent="0.2">
      <c r="B4" s="2" t="s">
        <v>126</v>
      </c>
      <c r="C4" s="3"/>
      <c r="D4" s="3"/>
      <c r="E4" s="3"/>
      <c r="F4" s="5"/>
      <c r="G4" s="5"/>
      <c r="H4" s="5"/>
    </row>
    <row r="5" spans="2:8" x14ac:dyDescent="0.2">
      <c r="B5" s="2" t="s">
        <v>45</v>
      </c>
      <c r="C5" s="3">
        <v>2</v>
      </c>
      <c r="D5" s="3">
        <v>4</v>
      </c>
      <c r="E5" s="3">
        <v>5</v>
      </c>
      <c r="F5" s="5">
        <f>AVERAGE(C5:E5)</f>
        <v>3.6666666666666665</v>
      </c>
      <c r="G5" s="5">
        <f>_xlfn.STDEV.S(C5:E5)/SQRT(COUNT(C5:E5))</f>
        <v>0.88191710368819676</v>
      </c>
      <c r="H5" s="5">
        <f>STDEV(C5:E5)</f>
        <v>1.5275252316519463</v>
      </c>
    </row>
    <row r="7" spans="2:8" x14ac:dyDescent="0.2">
      <c r="B7" t="s">
        <v>127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CE4E-3856-C245-936C-9D8E23514647}">
  <dimension ref="B2:D27"/>
  <sheetViews>
    <sheetView zoomScale="150" zoomScaleNormal="220" workbookViewId="0">
      <selection activeCell="F18" sqref="F18"/>
    </sheetView>
  </sheetViews>
  <sheetFormatPr baseColWidth="10" defaultRowHeight="16" x14ac:dyDescent="0.2"/>
  <cols>
    <col min="2" max="2" width="23.6640625" customWidth="1"/>
  </cols>
  <sheetData>
    <row r="2" spans="2:4" x14ac:dyDescent="0.2">
      <c r="B2" s="1" t="s">
        <v>130</v>
      </c>
      <c r="C2" s="1"/>
    </row>
    <row r="3" spans="2:4" ht="34" x14ac:dyDescent="0.2">
      <c r="B3" s="27" t="s">
        <v>129</v>
      </c>
      <c r="C3" s="2" t="s">
        <v>46</v>
      </c>
      <c r="D3" s="2" t="s">
        <v>45</v>
      </c>
    </row>
    <row r="4" spans="2:4" x14ac:dyDescent="0.2">
      <c r="B4" s="26">
        <v>4</v>
      </c>
      <c r="C4" s="10"/>
      <c r="D4" s="10">
        <v>1</v>
      </c>
    </row>
    <row r="5" spans="2:4" x14ac:dyDescent="0.2">
      <c r="B5" s="26">
        <v>4</v>
      </c>
      <c r="C5" s="10"/>
      <c r="D5" s="10">
        <v>1</v>
      </c>
    </row>
    <row r="6" spans="2:4" x14ac:dyDescent="0.2">
      <c r="B6" s="26">
        <v>5</v>
      </c>
      <c r="C6" s="10"/>
      <c r="D6" s="10">
        <v>1</v>
      </c>
    </row>
    <row r="7" spans="2:4" x14ac:dyDescent="0.2">
      <c r="B7" s="26">
        <v>5</v>
      </c>
      <c r="C7" s="10"/>
      <c r="D7" s="10">
        <v>1</v>
      </c>
    </row>
    <row r="8" spans="2:4" x14ac:dyDescent="0.2">
      <c r="B8" s="26">
        <v>6</v>
      </c>
      <c r="C8" s="10"/>
      <c r="D8" s="10">
        <v>1</v>
      </c>
    </row>
    <row r="9" spans="2:4" x14ac:dyDescent="0.2">
      <c r="B9" s="26">
        <v>6</v>
      </c>
      <c r="C9" s="10"/>
      <c r="D9" s="10">
        <v>1</v>
      </c>
    </row>
    <row r="10" spans="2:4" x14ac:dyDescent="0.2">
      <c r="B10" s="26">
        <v>7</v>
      </c>
      <c r="C10" s="10"/>
      <c r="D10" s="10">
        <v>1</v>
      </c>
    </row>
    <row r="11" spans="2:4" x14ac:dyDescent="0.2">
      <c r="B11" s="26">
        <v>8</v>
      </c>
      <c r="C11" s="10"/>
      <c r="D11" s="10">
        <v>1</v>
      </c>
    </row>
    <row r="12" spans="2:4" x14ac:dyDescent="0.2">
      <c r="B12" s="26">
        <v>13</v>
      </c>
      <c r="C12" s="10">
        <v>1</v>
      </c>
      <c r="D12" s="10"/>
    </row>
    <row r="13" spans="2:4" x14ac:dyDescent="0.2">
      <c r="B13" s="26">
        <v>13</v>
      </c>
      <c r="C13" s="10">
        <v>1</v>
      </c>
      <c r="D13" s="10"/>
    </row>
    <row r="14" spans="2:4" x14ac:dyDescent="0.2">
      <c r="B14" s="26">
        <v>14</v>
      </c>
      <c r="C14" s="10">
        <v>1</v>
      </c>
      <c r="D14" s="10"/>
    </row>
    <row r="15" spans="2:4" x14ac:dyDescent="0.2">
      <c r="B15" s="26">
        <v>14</v>
      </c>
      <c r="C15" s="10">
        <v>1</v>
      </c>
      <c r="D15" s="10"/>
    </row>
    <row r="16" spans="2:4" x14ac:dyDescent="0.2">
      <c r="B16" s="26">
        <v>17</v>
      </c>
      <c r="C16" s="10">
        <v>1</v>
      </c>
      <c r="D16" s="10"/>
    </row>
    <row r="17" spans="2:4" x14ac:dyDescent="0.2">
      <c r="B17" s="26">
        <v>19</v>
      </c>
      <c r="C17" s="10">
        <v>1</v>
      </c>
      <c r="D17" s="10"/>
    </row>
    <row r="18" spans="2:4" x14ac:dyDescent="0.2">
      <c r="B18" s="26">
        <v>20</v>
      </c>
      <c r="C18" s="10">
        <v>1</v>
      </c>
      <c r="D18" s="10"/>
    </row>
    <row r="19" spans="2:4" x14ac:dyDescent="0.2">
      <c r="B19" s="26">
        <v>21</v>
      </c>
      <c r="C19" s="10">
        <v>1</v>
      </c>
      <c r="D19" s="10"/>
    </row>
    <row r="20" spans="2:4" x14ac:dyDescent="0.2">
      <c r="B20" s="26">
        <v>37</v>
      </c>
      <c r="C20" s="10">
        <v>1</v>
      </c>
      <c r="D20" s="10"/>
    </row>
    <row r="21" spans="2:4" x14ac:dyDescent="0.2">
      <c r="B21" s="26">
        <v>37</v>
      </c>
      <c r="C21" s="10">
        <v>0</v>
      </c>
      <c r="D21" s="10"/>
    </row>
    <row r="22" spans="2:4" x14ac:dyDescent="0.2">
      <c r="B22" s="4" t="s">
        <v>122</v>
      </c>
      <c r="C22" s="5">
        <v>10</v>
      </c>
      <c r="D22" s="5">
        <v>8</v>
      </c>
    </row>
    <row r="24" spans="2:4" x14ac:dyDescent="0.2">
      <c r="B24" s="8" t="s">
        <v>120</v>
      </c>
    </row>
    <row r="25" spans="2:4" x14ac:dyDescent="0.2">
      <c r="B25" s="8" t="s">
        <v>121</v>
      </c>
    </row>
    <row r="27" spans="2:4" x14ac:dyDescent="0.2">
      <c r="B27" t="s">
        <v>125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360D-CB07-A34B-AB86-6545B2E959DA}">
  <dimension ref="B2:F7"/>
  <sheetViews>
    <sheetView zoomScale="125" zoomScaleNormal="220" workbookViewId="0">
      <selection activeCell="B3" sqref="B3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7.1640625" bestFit="1" customWidth="1"/>
    <col min="5" max="5" width="20.1640625" bestFit="1" customWidth="1"/>
    <col min="6" max="6" width="13.83203125" bestFit="1" customWidth="1"/>
  </cols>
  <sheetData>
    <row r="2" spans="2:6" x14ac:dyDescent="0.2">
      <c r="B2" s="1" t="s">
        <v>186</v>
      </c>
      <c r="C2" s="1" t="s">
        <v>185</v>
      </c>
    </row>
    <row r="3" spans="2:6" x14ac:dyDescent="0.2">
      <c r="B3" s="2"/>
      <c r="C3" s="2" t="s">
        <v>138</v>
      </c>
      <c r="D3" s="2" t="s">
        <v>139</v>
      </c>
      <c r="E3" s="2" t="s">
        <v>140</v>
      </c>
      <c r="F3" s="2" t="s">
        <v>141</v>
      </c>
    </row>
    <row r="4" spans="2:6" x14ac:dyDescent="0.2">
      <c r="B4" s="2" t="s">
        <v>46</v>
      </c>
      <c r="C4" s="9">
        <v>11</v>
      </c>
      <c r="D4" s="9">
        <v>3</v>
      </c>
      <c r="E4" s="12">
        <v>3</v>
      </c>
      <c r="F4" s="12">
        <f>SUM(C4:E4)</f>
        <v>17</v>
      </c>
    </row>
    <row r="5" spans="2:6" x14ac:dyDescent="0.2">
      <c r="B5" s="2" t="s">
        <v>45</v>
      </c>
      <c r="C5" s="9">
        <v>21</v>
      </c>
      <c r="D5" s="9">
        <v>2</v>
      </c>
      <c r="E5" s="12">
        <v>0</v>
      </c>
      <c r="F5" s="12">
        <f>SUM(C5:E5)</f>
        <v>23</v>
      </c>
    </row>
    <row r="7" spans="2:6" x14ac:dyDescent="0.2">
      <c r="B7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FF53-BFED-DB43-98BE-A156DAECBBF1}">
  <dimension ref="B2:F7"/>
  <sheetViews>
    <sheetView zoomScale="158" zoomScaleNormal="220" workbookViewId="0">
      <selection activeCell="E12" sqref="E12"/>
    </sheetView>
  </sheetViews>
  <sheetFormatPr baseColWidth="10" defaultRowHeight="16" x14ac:dyDescent="0.2"/>
  <cols>
    <col min="2" max="2" width="13.1640625" bestFit="1" customWidth="1"/>
    <col min="5" max="5" width="11.5" bestFit="1" customWidth="1"/>
  </cols>
  <sheetData>
    <row r="2" spans="2:6" x14ac:dyDescent="0.2">
      <c r="B2" s="1" t="s">
        <v>131</v>
      </c>
      <c r="C2" s="1" t="s">
        <v>132</v>
      </c>
    </row>
    <row r="3" spans="2:6" x14ac:dyDescent="0.2">
      <c r="B3" s="2"/>
      <c r="C3" s="2" t="s">
        <v>133</v>
      </c>
      <c r="D3" s="2" t="s">
        <v>134</v>
      </c>
      <c r="E3" s="2" t="s">
        <v>135</v>
      </c>
      <c r="F3" s="2" t="s">
        <v>136</v>
      </c>
    </row>
    <row r="4" spans="2:6" x14ac:dyDescent="0.2">
      <c r="B4" s="2" t="s">
        <v>46</v>
      </c>
      <c r="C4" s="9">
        <v>7</v>
      </c>
      <c r="D4" s="9">
        <v>8</v>
      </c>
      <c r="E4" s="12">
        <f>SUM(C4:D4)</f>
        <v>15</v>
      </c>
      <c r="F4" s="12">
        <v>8</v>
      </c>
    </row>
    <row r="5" spans="2:6" x14ac:dyDescent="0.2">
      <c r="B5" s="2" t="s">
        <v>45</v>
      </c>
      <c r="C5" s="9">
        <v>20</v>
      </c>
      <c r="D5" s="9">
        <v>3</v>
      </c>
      <c r="E5" s="12">
        <f>SUM(C5:D5)</f>
        <v>23</v>
      </c>
      <c r="F5" s="12">
        <v>6</v>
      </c>
    </row>
    <row r="7" spans="2:6" x14ac:dyDescent="0.2">
      <c r="B7" s="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E5DE-AA1E-6742-B12A-DFA40778307B}">
  <dimension ref="B2:F7"/>
  <sheetViews>
    <sheetView zoomScale="125" zoomScaleNormal="220" workbookViewId="0">
      <selection activeCell="E12" sqref="E12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7.1640625" bestFit="1" customWidth="1"/>
    <col min="5" max="5" width="20.1640625" bestFit="1" customWidth="1"/>
    <col min="6" max="6" width="13.83203125" bestFit="1" customWidth="1"/>
  </cols>
  <sheetData>
    <row r="2" spans="2:6" x14ac:dyDescent="0.2">
      <c r="B2" s="1" t="s">
        <v>137</v>
      </c>
      <c r="C2" s="1" t="s">
        <v>145</v>
      </c>
    </row>
    <row r="3" spans="2:6" x14ac:dyDescent="0.2">
      <c r="B3" s="2"/>
      <c r="C3" s="2" t="s">
        <v>138</v>
      </c>
      <c r="D3" s="2" t="s">
        <v>139</v>
      </c>
      <c r="E3" s="2" t="s">
        <v>140</v>
      </c>
      <c r="F3" s="2" t="s">
        <v>141</v>
      </c>
    </row>
    <row r="4" spans="2:6" x14ac:dyDescent="0.2">
      <c r="B4" s="2" t="s">
        <v>46</v>
      </c>
      <c r="C4" s="9">
        <v>5</v>
      </c>
      <c r="D4" s="9">
        <v>2</v>
      </c>
      <c r="E4" s="12">
        <v>0</v>
      </c>
      <c r="F4" s="12">
        <f>SUM(C4:E4)</f>
        <v>7</v>
      </c>
    </row>
    <row r="5" spans="2:6" x14ac:dyDescent="0.2">
      <c r="B5" s="2" t="s">
        <v>45</v>
      </c>
      <c r="C5" s="9">
        <v>18</v>
      </c>
      <c r="D5" s="9">
        <v>2</v>
      </c>
      <c r="E5" s="12">
        <v>0</v>
      </c>
      <c r="F5" s="12">
        <f>SUM(C5:E5)</f>
        <v>20</v>
      </c>
    </row>
    <row r="7" spans="2:6" x14ac:dyDescent="0.2">
      <c r="B7" s="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C472-B9E6-404A-8B37-0B6F2B86C1D3}">
  <dimension ref="B2:E7"/>
  <sheetViews>
    <sheetView zoomScale="125" zoomScaleNormal="220" workbookViewId="0">
      <selection activeCell="E12" sqref="E12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8.5" bestFit="1" customWidth="1"/>
    <col min="5" max="5" width="13.83203125" bestFit="1" customWidth="1"/>
  </cols>
  <sheetData>
    <row r="2" spans="2:5" x14ac:dyDescent="0.2">
      <c r="B2" s="1" t="s">
        <v>142</v>
      </c>
      <c r="C2" s="1" t="s">
        <v>146</v>
      </c>
    </row>
    <row r="3" spans="2:5" x14ac:dyDescent="0.2">
      <c r="B3" s="2"/>
      <c r="C3" s="2" t="s">
        <v>143</v>
      </c>
      <c r="D3" s="2" t="s">
        <v>144</v>
      </c>
      <c r="E3" s="2" t="s">
        <v>141</v>
      </c>
    </row>
    <row r="4" spans="2:5" x14ac:dyDescent="0.2">
      <c r="B4" s="2" t="s">
        <v>46</v>
      </c>
      <c r="C4" s="9">
        <v>2</v>
      </c>
      <c r="D4" s="9">
        <v>2</v>
      </c>
      <c r="E4" s="12">
        <f>SUM(C4:D4)</f>
        <v>4</v>
      </c>
    </row>
    <row r="5" spans="2:5" x14ac:dyDescent="0.2">
      <c r="B5" s="2" t="s">
        <v>45</v>
      </c>
      <c r="C5" s="9">
        <v>8</v>
      </c>
      <c r="D5" s="9">
        <v>12</v>
      </c>
      <c r="E5" s="12">
        <f>SUM(C5:D5)</f>
        <v>20</v>
      </c>
    </row>
    <row r="7" spans="2:5" x14ac:dyDescent="0.2">
      <c r="B7" s="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7D39-F696-4A4C-BC48-8D80CF7134D8}">
  <dimension ref="B2:L7"/>
  <sheetViews>
    <sheetView zoomScale="125" zoomScaleNormal="220" workbookViewId="0">
      <selection activeCell="O7" sqref="O7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12" width="7.1640625" bestFit="1" customWidth="1"/>
  </cols>
  <sheetData>
    <row r="2" spans="2:12" x14ac:dyDescent="0.2">
      <c r="B2" s="1" t="s">
        <v>169</v>
      </c>
      <c r="C2" s="1"/>
      <c r="D2" s="42" t="s">
        <v>45</v>
      </c>
      <c r="E2" s="42"/>
      <c r="F2" s="42"/>
      <c r="G2" s="42"/>
      <c r="H2" s="42"/>
      <c r="I2" s="42"/>
      <c r="J2" s="42"/>
      <c r="K2" s="42"/>
      <c r="L2" s="42"/>
    </row>
    <row r="3" spans="2:12" x14ac:dyDescent="0.2">
      <c r="D3" s="43" t="s">
        <v>170</v>
      </c>
      <c r="E3" s="44"/>
      <c r="F3" s="44"/>
      <c r="G3" s="43" t="s">
        <v>171</v>
      </c>
      <c r="H3" s="44"/>
      <c r="I3" s="44"/>
      <c r="J3" s="45" t="s">
        <v>172</v>
      </c>
      <c r="K3" s="45"/>
      <c r="L3" s="45"/>
    </row>
    <row r="4" spans="2:12" x14ac:dyDescent="0.2">
      <c r="C4" s="28" t="s">
        <v>84</v>
      </c>
      <c r="D4" s="34" t="s">
        <v>176</v>
      </c>
      <c r="E4" s="35" t="s">
        <v>39</v>
      </c>
      <c r="F4" s="36" t="s">
        <v>40</v>
      </c>
      <c r="G4" s="34" t="s">
        <v>38</v>
      </c>
      <c r="H4" s="35" t="s">
        <v>39</v>
      </c>
      <c r="I4" s="36" t="s">
        <v>40</v>
      </c>
      <c r="J4" s="34" t="s">
        <v>38</v>
      </c>
      <c r="K4" s="35" t="s">
        <v>39</v>
      </c>
      <c r="L4" s="36" t="s">
        <v>40</v>
      </c>
    </row>
    <row r="5" spans="2:12" ht="32" x14ac:dyDescent="0.2">
      <c r="B5" s="41" t="s">
        <v>173</v>
      </c>
      <c r="C5" s="31" t="s">
        <v>174</v>
      </c>
      <c r="D5" s="32">
        <v>2.3900000000000001E-2</v>
      </c>
      <c r="E5" s="32">
        <v>2.6599999999999999E-2</v>
      </c>
      <c r="F5" s="32">
        <v>1.6799999999999999E-2</v>
      </c>
      <c r="G5" s="32">
        <v>7.0499999999999993E-2</v>
      </c>
      <c r="H5" s="32">
        <v>0.14799999999999999</v>
      </c>
      <c r="I5" s="32">
        <v>0.13200000000000001</v>
      </c>
      <c r="J5" s="32">
        <v>0.22</v>
      </c>
      <c r="K5" s="32">
        <v>0.111</v>
      </c>
      <c r="L5" s="32">
        <v>9.5299999999999996E-2</v>
      </c>
    </row>
    <row r="6" spans="2:12" ht="32" x14ac:dyDescent="0.2">
      <c r="B6" s="41"/>
      <c r="C6" s="31" t="s">
        <v>175</v>
      </c>
      <c r="D6" s="32">
        <v>0.97609999999999997</v>
      </c>
      <c r="E6" s="33">
        <v>0.97340000000000004</v>
      </c>
      <c r="F6" s="33">
        <v>0.98319999999999996</v>
      </c>
      <c r="G6" s="32">
        <v>0.92949999999999999</v>
      </c>
      <c r="H6" s="33">
        <v>0.85199999999999998</v>
      </c>
      <c r="I6" s="33">
        <v>0.86799999999999999</v>
      </c>
      <c r="J6" s="32">
        <v>0.78</v>
      </c>
      <c r="K6" s="33">
        <v>0.88900000000000001</v>
      </c>
      <c r="L6" s="33">
        <v>0.90470000000000006</v>
      </c>
    </row>
    <row r="7" spans="2:12" x14ac:dyDescent="0.2">
      <c r="B7" s="8"/>
    </row>
  </sheetData>
  <mergeCells count="5">
    <mergeCell ref="B5:B6"/>
    <mergeCell ref="D2:L2"/>
    <mergeCell ref="D3:F3"/>
    <mergeCell ref="G3:I3"/>
    <mergeCell ref="J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2EA3-C91E-DC49-9148-1234EE782701}">
  <dimension ref="B2:L6"/>
  <sheetViews>
    <sheetView zoomScale="125" zoomScaleNormal="220" workbookViewId="0">
      <selection activeCell="B3" sqref="B3"/>
    </sheetView>
  </sheetViews>
  <sheetFormatPr baseColWidth="10" defaultRowHeight="16" x14ac:dyDescent="0.2"/>
  <cols>
    <col min="2" max="2" width="16" bestFit="1" customWidth="1"/>
    <col min="3" max="3" width="34" bestFit="1" customWidth="1"/>
    <col min="4" max="6" width="6.1640625" bestFit="1" customWidth="1"/>
    <col min="7" max="7" width="7.1640625" bestFit="1" customWidth="1"/>
    <col min="8" max="8" width="6.1640625" bestFit="1" customWidth="1"/>
    <col min="9" max="9" width="7.1640625" bestFit="1" customWidth="1"/>
    <col min="10" max="12" width="6.1640625" bestFit="1" customWidth="1"/>
  </cols>
  <sheetData>
    <row r="2" spans="2:12" x14ac:dyDescent="0.2">
      <c r="B2" s="1" t="s">
        <v>179</v>
      </c>
      <c r="C2" s="1"/>
      <c r="D2" s="42" t="s">
        <v>45</v>
      </c>
      <c r="E2" s="42"/>
      <c r="F2" s="42"/>
      <c r="G2" s="42"/>
      <c r="H2" s="42"/>
      <c r="I2" s="42"/>
      <c r="J2" s="42"/>
      <c r="K2" s="42"/>
      <c r="L2" s="42"/>
    </row>
    <row r="3" spans="2:12" x14ac:dyDescent="0.2">
      <c r="D3" s="43" t="s">
        <v>170</v>
      </c>
      <c r="E3" s="44"/>
      <c r="F3" s="44"/>
      <c r="G3" s="43" t="s">
        <v>171</v>
      </c>
      <c r="H3" s="44"/>
      <c r="I3" s="44"/>
      <c r="J3" s="45" t="s">
        <v>172</v>
      </c>
      <c r="K3" s="45"/>
      <c r="L3" s="45"/>
    </row>
    <row r="4" spans="2:12" x14ac:dyDescent="0.2">
      <c r="C4" s="28" t="s">
        <v>84</v>
      </c>
      <c r="D4" s="34" t="s">
        <v>176</v>
      </c>
      <c r="E4" s="35" t="s">
        <v>39</v>
      </c>
      <c r="F4" s="36" t="s">
        <v>40</v>
      </c>
      <c r="G4" s="34" t="s">
        <v>38</v>
      </c>
      <c r="H4" s="35" t="s">
        <v>39</v>
      </c>
      <c r="I4" s="36" t="s">
        <v>40</v>
      </c>
      <c r="J4" s="34" t="s">
        <v>38</v>
      </c>
      <c r="K4" s="35" t="s">
        <v>39</v>
      </c>
      <c r="L4" s="36" t="s">
        <v>40</v>
      </c>
    </row>
    <row r="5" spans="2:12" ht="32" x14ac:dyDescent="0.2">
      <c r="B5" s="37" t="s">
        <v>177</v>
      </c>
      <c r="C5" s="31" t="s">
        <v>178</v>
      </c>
      <c r="D5" s="32">
        <v>7.5600000000000001E-2</v>
      </c>
      <c r="E5" s="33">
        <v>7.8200000000000006E-2</v>
      </c>
      <c r="F5" s="33">
        <v>8.9499999999999996E-2</v>
      </c>
      <c r="G5" s="32">
        <v>0.13900000000000001</v>
      </c>
      <c r="H5" s="33">
        <v>8.1600000000000006E-2</v>
      </c>
      <c r="I5" s="33">
        <v>0.113</v>
      </c>
      <c r="J5" s="32">
        <v>4.4299999999999999E-2</v>
      </c>
      <c r="K5" s="33">
        <v>6.0499999999999998E-2</v>
      </c>
      <c r="L5" s="33">
        <v>1.7500000000000002E-2</v>
      </c>
    </row>
    <row r="6" spans="2:12" x14ac:dyDescent="0.2">
      <c r="B6" s="8"/>
    </row>
  </sheetData>
  <mergeCells count="4">
    <mergeCell ref="D2:L2"/>
    <mergeCell ref="D3:F3"/>
    <mergeCell ref="G3:I3"/>
    <mergeCell ref="J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9897-BDF4-3949-9C6C-F93C77E6F423}">
  <dimension ref="B2:L7"/>
  <sheetViews>
    <sheetView zoomScale="125" zoomScaleNormal="220" workbookViewId="0">
      <selection activeCell="M40" sqref="M40"/>
    </sheetView>
  </sheetViews>
  <sheetFormatPr baseColWidth="10" defaultRowHeight="16" x14ac:dyDescent="0.2"/>
  <cols>
    <col min="2" max="2" width="17.5" bestFit="1" customWidth="1"/>
    <col min="3" max="3" width="34" bestFit="1" customWidth="1"/>
    <col min="4" max="12" width="7.1640625" bestFit="1" customWidth="1"/>
  </cols>
  <sheetData>
    <row r="2" spans="2:12" x14ac:dyDescent="0.2">
      <c r="B2" s="1" t="s">
        <v>183</v>
      </c>
      <c r="C2" s="1"/>
      <c r="D2" s="42" t="s">
        <v>45</v>
      </c>
      <c r="E2" s="42"/>
      <c r="F2" s="42"/>
      <c r="G2" s="42"/>
      <c r="H2" s="42"/>
      <c r="I2" s="42"/>
      <c r="J2" s="42"/>
      <c r="K2" s="42"/>
      <c r="L2" s="42"/>
    </row>
    <row r="3" spans="2:12" x14ac:dyDescent="0.2">
      <c r="D3" s="43" t="s">
        <v>170</v>
      </c>
      <c r="E3" s="44"/>
      <c r="F3" s="44"/>
      <c r="G3" s="43" t="s">
        <v>171</v>
      </c>
      <c r="H3" s="44"/>
      <c r="I3" s="44"/>
      <c r="J3" s="45" t="s">
        <v>172</v>
      </c>
      <c r="K3" s="45"/>
      <c r="L3" s="45"/>
    </row>
    <row r="4" spans="2:12" x14ac:dyDescent="0.2">
      <c r="C4" s="28" t="s">
        <v>84</v>
      </c>
      <c r="D4" s="34" t="s">
        <v>176</v>
      </c>
      <c r="E4" s="35" t="s">
        <v>39</v>
      </c>
      <c r="F4" s="36" t="s">
        <v>40</v>
      </c>
      <c r="G4" s="34" t="s">
        <v>38</v>
      </c>
      <c r="H4" s="35" t="s">
        <v>39</v>
      </c>
      <c r="I4" s="36" t="s">
        <v>40</v>
      </c>
      <c r="J4" s="34" t="s">
        <v>38</v>
      </c>
      <c r="K4" s="35" t="s">
        <v>39</v>
      </c>
      <c r="L4" s="36" t="s">
        <v>40</v>
      </c>
    </row>
    <row r="5" spans="2:12" x14ac:dyDescent="0.2">
      <c r="B5" s="41" t="s">
        <v>180</v>
      </c>
      <c r="C5" s="31" t="s">
        <v>181</v>
      </c>
      <c r="D5" s="38">
        <v>86</v>
      </c>
      <c r="E5" s="38">
        <v>95</v>
      </c>
      <c r="F5" s="38">
        <v>100</v>
      </c>
      <c r="G5" s="38">
        <v>70</v>
      </c>
      <c r="H5" s="38">
        <v>77</v>
      </c>
      <c r="I5" s="38">
        <v>67</v>
      </c>
      <c r="J5" s="38">
        <v>56</v>
      </c>
      <c r="K5" s="38">
        <v>12</v>
      </c>
      <c r="L5" s="38">
        <v>17</v>
      </c>
    </row>
    <row r="6" spans="2:12" x14ac:dyDescent="0.2">
      <c r="B6" s="41"/>
      <c r="C6" s="31" t="s">
        <v>182</v>
      </c>
      <c r="D6" s="38">
        <v>14</v>
      </c>
      <c r="E6" s="38">
        <v>5</v>
      </c>
      <c r="F6" s="38">
        <v>0</v>
      </c>
      <c r="G6" s="38">
        <v>30</v>
      </c>
      <c r="H6" s="38">
        <v>23</v>
      </c>
      <c r="I6" s="38">
        <v>33</v>
      </c>
      <c r="J6" s="38">
        <v>44</v>
      </c>
      <c r="K6" s="38">
        <v>88</v>
      </c>
      <c r="L6" s="38">
        <v>83</v>
      </c>
    </row>
    <row r="7" spans="2:12" x14ac:dyDescent="0.2">
      <c r="B7" s="8"/>
    </row>
  </sheetData>
  <mergeCells count="5">
    <mergeCell ref="D2:L2"/>
    <mergeCell ref="D3:F3"/>
    <mergeCell ref="G3:I3"/>
    <mergeCell ref="J3:L3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549D-0A5E-154B-8C8C-421F5D013554}">
  <dimension ref="B2:H7"/>
  <sheetViews>
    <sheetView zoomScale="220" zoomScaleNormal="220" workbookViewId="0">
      <selection activeCell="B3" sqref="B3:E3"/>
    </sheetView>
  </sheetViews>
  <sheetFormatPr baseColWidth="10" defaultRowHeight="16" x14ac:dyDescent="0.2"/>
  <cols>
    <col min="2" max="2" width="18" bestFit="1" customWidth="1"/>
  </cols>
  <sheetData>
    <row r="2" spans="2:8" x14ac:dyDescent="0.2">
      <c r="B2" s="1" t="s">
        <v>37</v>
      </c>
      <c r="C2" s="1" t="s">
        <v>59</v>
      </c>
    </row>
    <row r="3" spans="2:8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4" t="s">
        <v>47</v>
      </c>
      <c r="G3" s="4" t="s">
        <v>48</v>
      </c>
      <c r="H3" s="4" t="s">
        <v>49</v>
      </c>
    </row>
    <row r="4" spans="2:8" x14ac:dyDescent="0.2">
      <c r="B4" s="2" t="s">
        <v>50</v>
      </c>
      <c r="C4" s="3">
        <v>72.704991089999993</v>
      </c>
      <c r="D4" s="3">
        <v>95.061728400000007</v>
      </c>
      <c r="E4" s="3">
        <v>80.307692309999993</v>
      </c>
      <c r="F4" s="5">
        <f>AVERAGE(C4:E4)</f>
        <v>82.691470600000002</v>
      </c>
      <c r="G4" s="5">
        <f>_xlfn.STDEV.S(C4:E4)/SQRT(COUNT(C4:E4))</f>
        <v>6.5629699828911789</v>
      </c>
      <c r="H4" s="5">
        <f>STDEV(C4:E4)</f>
        <v>11.367397458916967</v>
      </c>
    </row>
    <row r="5" spans="2:8" x14ac:dyDescent="0.2">
      <c r="B5" s="2" t="s">
        <v>51</v>
      </c>
      <c r="C5" s="3">
        <v>94.596949890000005</v>
      </c>
      <c r="D5" s="3">
        <v>100</v>
      </c>
      <c r="E5" s="3">
        <v>100</v>
      </c>
      <c r="F5" s="5">
        <f>AVERAGE(C5:E5)</f>
        <v>98.198983296666668</v>
      </c>
      <c r="G5" s="5">
        <f>_xlfn.STDEV.S(C5:E5)/SQRT(COUNT(C5:E5))</f>
        <v>1.801016703333332</v>
      </c>
      <c r="H5" s="5">
        <f>STDEV(C5:E5)</f>
        <v>3.1194524354535345</v>
      </c>
    </row>
    <row r="6" spans="2:8" x14ac:dyDescent="0.2">
      <c r="B6" s="2" t="s">
        <v>52</v>
      </c>
      <c r="C6" s="3">
        <v>100</v>
      </c>
      <c r="D6" s="3">
        <v>81.813186810000005</v>
      </c>
      <c r="E6" s="3">
        <v>100</v>
      </c>
      <c r="F6" s="5">
        <f>AVERAGE(C6:E6)</f>
        <v>93.937728936666659</v>
      </c>
      <c r="G6" s="5">
        <f>_xlfn.STDEV.S(C6:E6)/SQRT(COUNT(C6:E6))</f>
        <v>6.0622710633333314</v>
      </c>
      <c r="H6" s="5">
        <f>STDEV(C6:E6)</f>
        <v>10.500161490947933</v>
      </c>
    </row>
    <row r="7" spans="2:8" x14ac:dyDescent="0.2">
      <c r="B7" s="2" t="s">
        <v>53</v>
      </c>
      <c r="C7" s="3">
        <v>98.809523810000002</v>
      </c>
      <c r="D7" s="3">
        <v>100</v>
      </c>
      <c r="E7" s="3">
        <v>97.777777779999994</v>
      </c>
      <c r="F7" s="5">
        <f>AVERAGE(C7:E7)</f>
        <v>98.862433863333322</v>
      </c>
      <c r="G7" s="5">
        <f>_xlfn.STDEV.S(C7:E7)/SQRT(COUNT(C7:E7))</f>
        <v>0.64204556018848613</v>
      </c>
      <c r="H7" s="5">
        <f>STDEV(C7:E7)</f>
        <v>1.1120555310204796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276A-6950-AE42-8FF9-E6289A250C1A}">
  <dimension ref="B2:P12"/>
  <sheetViews>
    <sheetView zoomScale="117" zoomScaleNormal="220" workbookViewId="0">
      <selection activeCell="J36" sqref="J36"/>
    </sheetView>
  </sheetViews>
  <sheetFormatPr baseColWidth="10" defaultRowHeight="16" x14ac:dyDescent="0.2"/>
  <cols>
    <col min="2" max="2" width="20.33203125" bestFit="1" customWidth="1"/>
  </cols>
  <sheetData>
    <row r="2" spans="2:16" x14ac:dyDescent="0.2">
      <c r="B2" s="1" t="s">
        <v>76</v>
      </c>
      <c r="C2" s="42" t="s">
        <v>77</v>
      </c>
      <c r="D2" s="42"/>
      <c r="E2" s="42"/>
      <c r="F2" s="42"/>
      <c r="G2" s="42"/>
      <c r="H2" s="42"/>
      <c r="I2" s="42"/>
      <c r="J2" s="42" t="s">
        <v>75</v>
      </c>
      <c r="K2" s="42"/>
      <c r="L2" s="42"/>
      <c r="M2" s="42"/>
      <c r="N2" s="42"/>
      <c r="O2" s="42"/>
      <c r="P2" s="42"/>
    </row>
    <row r="3" spans="2:16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4" t="s">
        <v>47</v>
      </c>
      <c r="H3" s="4" t="s">
        <v>48</v>
      </c>
      <c r="I3" s="4" t="s">
        <v>49</v>
      </c>
      <c r="J3" s="19" t="s">
        <v>38</v>
      </c>
      <c r="K3" s="19" t="s">
        <v>39</v>
      </c>
      <c r="L3" s="19" t="s">
        <v>40</v>
      </c>
      <c r="M3" s="19" t="s">
        <v>41</v>
      </c>
      <c r="N3" s="4" t="s">
        <v>47</v>
      </c>
      <c r="O3" s="4" t="s">
        <v>48</v>
      </c>
      <c r="P3" s="4" t="s">
        <v>49</v>
      </c>
    </row>
    <row r="4" spans="2:16" x14ac:dyDescent="0.2">
      <c r="B4" s="2" t="s">
        <v>50</v>
      </c>
      <c r="C4" s="3">
        <v>14.7048282</v>
      </c>
      <c r="D4" s="3">
        <v>44.121651300000003</v>
      </c>
      <c r="E4" s="3">
        <v>41.4605648</v>
      </c>
      <c r="F4" s="3"/>
      <c r="G4" s="5">
        <f>AVERAGE(C4:F4)</f>
        <v>33.429014766666668</v>
      </c>
      <c r="H4" s="5">
        <f>_xlfn.STDEV.S(C4:F4)/SQRT(COUNT(C4:F4))</f>
        <v>9.3935566086125561</v>
      </c>
      <c r="I4" s="5">
        <f>STDEV(C4:F4)</f>
        <v>16.27011730989134</v>
      </c>
      <c r="J4" s="3">
        <v>85.295171830000001</v>
      </c>
      <c r="K4" s="3">
        <v>55.878348699999997</v>
      </c>
      <c r="L4" s="3">
        <v>58.539435249999997</v>
      </c>
      <c r="M4" s="3"/>
      <c r="N4" s="5">
        <f>AVERAGE(J4:M4)</f>
        <v>66.57098526</v>
      </c>
      <c r="O4" s="5">
        <f>_xlfn.STDEV.S(J4:M4)/SQRT(COUNT(J4:M4))</f>
        <v>9.3935566114540219</v>
      </c>
      <c r="P4" s="5">
        <f>STDEV(J4:M4)</f>
        <v>16.270117314812904</v>
      </c>
    </row>
    <row r="5" spans="2:16" x14ac:dyDescent="0.2">
      <c r="B5" s="2" t="s">
        <v>51</v>
      </c>
      <c r="C5" s="3">
        <v>47.892983200000003</v>
      </c>
      <c r="D5" s="3">
        <v>53.077905899999998</v>
      </c>
      <c r="E5" s="3">
        <v>39.306820000000002</v>
      </c>
      <c r="F5" s="12">
        <v>42.69744</v>
      </c>
      <c r="G5" s="5">
        <f>AVERAGE(C5:F5)</f>
        <v>45.743787274999995</v>
      </c>
      <c r="H5" s="5">
        <f>_xlfn.STDEV.S(C5:F5)/SQRT(COUNT(C5:F5))</f>
        <v>3.0155585241229983</v>
      </c>
      <c r="I5" s="5">
        <f>STDEV(C5:F5)</f>
        <v>6.0311170482459966</v>
      </c>
      <c r="J5" s="3">
        <v>52.107016780000002</v>
      </c>
      <c r="K5" s="3">
        <v>46.922094119999997</v>
      </c>
      <c r="L5" s="3">
        <v>60.693177519999999</v>
      </c>
      <c r="M5" s="12">
        <v>57.302556119999998</v>
      </c>
      <c r="N5" s="5">
        <f>AVERAGE(J5:M5)</f>
        <v>54.256211135000001</v>
      </c>
      <c r="O5" s="5">
        <f>_xlfn.STDEV.S(J5:M5)/SQRT(COUNT(J5:M5))</f>
        <v>3.0155577534751759</v>
      </c>
      <c r="P5" s="5">
        <f>STDEV(J5:M5)</f>
        <v>6.0311155069503517</v>
      </c>
    </row>
    <row r="6" spans="2:16" x14ac:dyDescent="0.2">
      <c r="B6" s="2" t="s">
        <v>52</v>
      </c>
      <c r="C6" s="12">
        <v>40.1958798</v>
      </c>
      <c r="D6" s="12">
        <v>26.801346800000001</v>
      </c>
      <c r="E6" s="12">
        <v>35.505050500000003</v>
      </c>
      <c r="F6" s="12"/>
      <c r="G6" s="5">
        <f>AVERAGE(C6:F6)</f>
        <v>34.167425700000003</v>
      </c>
      <c r="H6" s="5">
        <f>_xlfn.STDEV.S(C6:F6)/SQRT(COUNT(C6:F6))</f>
        <v>3.9240841246165563</v>
      </c>
      <c r="I6" s="5">
        <f>STDEV(C6:F6)</f>
        <v>6.7967130770103168</v>
      </c>
      <c r="J6" s="12">
        <v>59.804120230000002</v>
      </c>
      <c r="K6" s="12">
        <v>73.198653199999995</v>
      </c>
      <c r="L6" s="12">
        <v>64.494949489999996</v>
      </c>
      <c r="M6" s="12"/>
      <c r="N6" s="5">
        <f>AVERAGE(J6:M6)</f>
        <v>65.832574306666672</v>
      </c>
      <c r="O6" s="5">
        <f>_xlfn.STDEV.S(J6:M6)/SQRT(COUNT(J6:M6))</f>
        <v>3.924084117503349</v>
      </c>
      <c r="P6" s="5">
        <f>STDEV(J6:M6)</f>
        <v>6.7967130646898806</v>
      </c>
    </row>
    <row r="7" spans="2:16" x14ac:dyDescent="0.2">
      <c r="B7" s="2" t="s">
        <v>53</v>
      </c>
      <c r="C7" s="12">
        <v>30.984998699999998</v>
      </c>
      <c r="D7" s="12">
        <v>39.9797157</v>
      </c>
      <c r="E7" s="12">
        <v>43.722099999999998</v>
      </c>
      <c r="F7" s="12">
        <v>61.90551</v>
      </c>
      <c r="G7" s="5">
        <f>AVERAGE(C7:F7)</f>
        <v>44.148081099999999</v>
      </c>
      <c r="H7" s="5">
        <f>_xlfn.STDEV.S(C7:F7)/SQRT(COUNT(C7:F7))</f>
        <v>6.4945473887280896</v>
      </c>
      <c r="I7" s="5">
        <f>STDEV(C7:F7)</f>
        <v>12.989094777456179</v>
      </c>
      <c r="J7" s="12">
        <v>69.015001269999999</v>
      </c>
      <c r="K7" s="12">
        <v>60.020284269999998</v>
      </c>
      <c r="L7" s="12">
        <v>56.277896490000003</v>
      </c>
      <c r="M7" s="12">
        <v>38.094486529999998</v>
      </c>
      <c r="N7" s="5">
        <f>AVERAGE(J7:M7)</f>
        <v>55.851917139999998</v>
      </c>
      <c r="O7" s="5">
        <f>_xlfn.STDEV.S(J7:M7)/SQRT(COUNT(J7:M7))</f>
        <v>6.4945481535125253</v>
      </c>
      <c r="P7" s="5">
        <f>STDEV(J7:M7)</f>
        <v>12.989096307025051</v>
      </c>
    </row>
    <row r="9" spans="2:16" x14ac:dyDescent="0.2">
      <c r="B9" s="13" t="s">
        <v>55</v>
      </c>
      <c r="C9" s="6"/>
    </row>
    <row r="10" spans="2:16" x14ac:dyDescent="0.2">
      <c r="C10" s="6"/>
    </row>
    <row r="11" spans="2:16" x14ac:dyDescent="0.2">
      <c r="C11" s="6"/>
    </row>
    <row r="12" spans="2:16" x14ac:dyDescent="0.2">
      <c r="C12" s="6"/>
    </row>
  </sheetData>
  <mergeCells count="2">
    <mergeCell ref="C2:I2"/>
    <mergeCell ref="J2:P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15FF-421D-1A4E-A02C-70E57D7D5CCE}">
  <dimension ref="B2:T12"/>
  <sheetViews>
    <sheetView zoomScale="117" zoomScaleNormal="220" workbookViewId="0">
      <selection activeCell="B3" sqref="B3:H3"/>
    </sheetView>
  </sheetViews>
  <sheetFormatPr baseColWidth="10" defaultRowHeight="16" x14ac:dyDescent="0.2"/>
  <cols>
    <col min="2" max="2" width="20.33203125" bestFit="1" customWidth="1"/>
  </cols>
  <sheetData>
    <row r="2" spans="2:20" x14ac:dyDescent="0.2">
      <c r="B2" s="1" t="s">
        <v>78</v>
      </c>
      <c r="C2" s="42" t="s">
        <v>79</v>
      </c>
      <c r="D2" s="42"/>
      <c r="E2" s="42"/>
      <c r="F2" s="42"/>
      <c r="G2" s="42"/>
      <c r="H2" s="42"/>
      <c r="I2" s="42"/>
      <c r="J2" s="42"/>
      <c r="K2" s="42"/>
      <c r="L2" s="42" t="s">
        <v>79</v>
      </c>
      <c r="M2" s="42"/>
      <c r="N2" s="42"/>
      <c r="O2" s="42"/>
      <c r="P2" s="42"/>
      <c r="Q2" s="42"/>
      <c r="R2" s="42"/>
      <c r="S2" s="42"/>
      <c r="T2" s="42"/>
    </row>
    <row r="3" spans="2:20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4" t="s">
        <v>47</v>
      </c>
      <c r="J3" s="4" t="s">
        <v>48</v>
      </c>
      <c r="K3" s="4" t="s">
        <v>49</v>
      </c>
      <c r="L3" s="19" t="s">
        <v>38</v>
      </c>
      <c r="M3" s="19" t="s">
        <v>39</v>
      </c>
      <c r="N3" s="19" t="s">
        <v>40</v>
      </c>
      <c r="O3" s="19" t="s">
        <v>41</v>
      </c>
      <c r="P3" s="19" t="s">
        <v>42</v>
      </c>
      <c r="Q3" s="19" t="s">
        <v>43</v>
      </c>
      <c r="R3" s="4" t="s">
        <v>47</v>
      </c>
      <c r="S3" s="4" t="s">
        <v>48</v>
      </c>
      <c r="T3" s="4" t="s">
        <v>49</v>
      </c>
    </row>
    <row r="4" spans="2:20" x14ac:dyDescent="0.2">
      <c r="B4" s="2" t="s">
        <v>50</v>
      </c>
      <c r="C4" s="3">
        <v>41.959064329999997</v>
      </c>
      <c r="D4" s="3">
        <v>46.039597200000003</v>
      </c>
      <c r="E4" s="3">
        <v>51.05107417</v>
      </c>
      <c r="F4" s="3">
        <v>36.61283126</v>
      </c>
      <c r="G4" s="3"/>
      <c r="H4" s="3"/>
      <c r="I4" s="5">
        <f>AVERAGE(C4:H4)</f>
        <v>43.915641739999998</v>
      </c>
      <c r="J4" s="5">
        <f>_xlfn.STDEV.S(C4:H4)/SQRT(COUNT(C4:H4))</f>
        <v>3.0630161990441205</v>
      </c>
      <c r="K4" s="5">
        <f>STDEV(C4:H4)</f>
        <v>6.126032398088241</v>
      </c>
      <c r="L4" s="3">
        <v>58.040935670000003</v>
      </c>
      <c r="M4" s="3">
        <v>53.960402799999997</v>
      </c>
      <c r="N4" s="3">
        <v>48.94892583</v>
      </c>
      <c r="O4" s="3">
        <v>63.38716874</v>
      </c>
      <c r="P4" s="3"/>
      <c r="Q4" s="3"/>
      <c r="R4" s="5">
        <f>AVERAGE(L4:Q4)</f>
        <v>56.084358260000002</v>
      </c>
      <c r="S4" s="5">
        <f>_xlfn.STDEV.S(L4:Q4)/SQRT(COUNT(L4:Q4))</f>
        <v>3.063016199044112</v>
      </c>
      <c r="T4" s="5">
        <f>STDEV(L4:Q4)</f>
        <v>6.1260323980882241</v>
      </c>
    </row>
    <row r="5" spans="2:20" x14ac:dyDescent="0.2">
      <c r="B5" s="2" t="s">
        <v>51</v>
      </c>
      <c r="C5" s="3">
        <v>43.099296959999997</v>
      </c>
      <c r="D5" s="3">
        <v>50.797764530000002</v>
      </c>
      <c r="E5" s="3">
        <v>42.501893180000003</v>
      </c>
      <c r="F5" s="3">
        <v>37.585999170000001</v>
      </c>
      <c r="G5" s="3"/>
      <c r="H5" s="12"/>
      <c r="I5" s="5">
        <f>AVERAGE(C5:H5)</f>
        <v>43.496238460000001</v>
      </c>
      <c r="J5" s="5">
        <f>_xlfn.STDEV.S(C5:H5)/SQRT(COUNT(C5:H5))</f>
        <v>2.7293084671492474</v>
      </c>
      <c r="K5" s="5">
        <f>STDEV(C5:H5)</f>
        <v>5.4586169342984947</v>
      </c>
      <c r="L5" s="3">
        <v>56.900703040000003</v>
      </c>
      <c r="M5" s="3">
        <v>49.202235469999998</v>
      </c>
      <c r="N5" s="3">
        <v>57.498106819999997</v>
      </c>
      <c r="O5" s="3">
        <v>62.414000829999999</v>
      </c>
      <c r="P5" s="3"/>
      <c r="Q5" s="12"/>
      <c r="R5" s="5">
        <f>AVERAGE(L5:Q5)</f>
        <v>56.503761539999999</v>
      </c>
      <c r="S5" s="5">
        <f>_xlfn.STDEV.S(L5:Q5)/SQRT(COUNT(L5:Q5))</f>
        <v>2.7293084671492323</v>
      </c>
      <c r="T5" s="5">
        <f>STDEV(L5:Q5)</f>
        <v>5.4586169342984645</v>
      </c>
    </row>
    <row r="6" spans="2:20" x14ac:dyDescent="0.2">
      <c r="B6" s="2" t="s">
        <v>52</v>
      </c>
      <c r="C6" s="12">
        <v>35.670887710000002</v>
      </c>
      <c r="D6" s="12">
        <v>28.67774502</v>
      </c>
      <c r="E6" s="12">
        <v>35.261604769999998</v>
      </c>
      <c r="F6" s="12">
        <v>60.546787969999997</v>
      </c>
      <c r="G6" s="12"/>
      <c r="H6" s="12"/>
      <c r="I6" s="5">
        <f>AVERAGE(C6:H6)</f>
        <v>40.039256367500002</v>
      </c>
      <c r="J6" s="5">
        <f>_xlfn.STDEV.S(C6:H6)/SQRT(COUNT(C6:H6))</f>
        <v>7.0211074152742459</v>
      </c>
      <c r="K6" s="5">
        <f>STDEV(C6:H6)</f>
        <v>14.042214830548492</v>
      </c>
      <c r="L6" s="12">
        <v>64.329112289999998</v>
      </c>
      <c r="M6" s="12">
        <v>71.322254979999997</v>
      </c>
      <c r="N6" s="12">
        <v>64.738395229999995</v>
      </c>
      <c r="O6" s="12">
        <v>39.453212030000003</v>
      </c>
      <c r="P6" s="12"/>
      <c r="Q6" s="12"/>
      <c r="R6" s="5">
        <f>AVERAGE(L6:Q6)</f>
        <v>59.960743632499991</v>
      </c>
      <c r="S6" s="5">
        <f>_xlfn.STDEV.S(L6:Q6)/SQRT(COUNT(L6:Q6))</f>
        <v>7.0211074152742832</v>
      </c>
      <c r="T6" s="5">
        <f>STDEV(L6:Q6)</f>
        <v>14.042214830548566</v>
      </c>
    </row>
    <row r="7" spans="2:20" x14ac:dyDescent="0.2">
      <c r="B7" s="2" t="s">
        <v>53</v>
      </c>
      <c r="C7" s="12">
        <v>47.916779990000002</v>
      </c>
      <c r="D7" s="12">
        <v>57.095454109999999</v>
      </c>
      <c r="E7" s="12">
        <v>75.464816929999998</v>
      </c>
      <c r="F7" s="12">
        <v>47.38296278</v>
      </c>
      <c r="G7" s="12">
        <v>38.116675469999997</v>
      </c>
      <c r="H7" s="12">
        <v>39.800515079999997</v>
      </c>
      <c r="I7" s="5">
        <f>AVERAGE(C7:H7)</f>
        <v>50.96286739333334</v>
      </c>
      <c r="J7" s="5">
        <f>_xlfn.STDEV.S(C7:H7)/SQRT(COUNT(C7:H7))</f>
        <v>5.6263406477691964</v>
      </c>
      <c r="K7" s="5">
        <f>STDEV(C7:H7)</f>
        <v>13.781663706114706</v>
      </c>
      <c r="L7" s="12">
        <v>52.083220009999998</v>
      </c>
      <c r="M7" s="12">
        <v>42.904545890000001</v>
      </c>
      <c r="N7" s="12">
        <v>24.535183069999999</v>
      </c>
      <c r="O7" s="12">
        <v>52.61703722</v>
      </c>
      <c r="P7" s="12">
        <v>61.883324530000003</v>
      </c>
      <c r="Q7" s="12">
        <v>60.199484920000003</v>
      </c>
      <c r="R7" s="5">
        <f>AVERAGE(L7:Q7)</f>
        <v>49.037132606666667</v>
      </c>
      <c r="S7" s="5">
        <f>_xlfn.STDEV.S(L7:Q7)/SQRT(COUNT(L7:Q7))</f>
        <v>5.6263406477692008</v>
      </c>
      <c r="T7" s="5">
        <f>STDEV(L7:Q7)</f>
        <v>13.781663706114719</v>
      </c>
    </row>
    <row r="9" spans="2:20" x14ac:dyDescent="0.2">
      <c r="B9" s="13" t="s">
        <v>55</v>
      </c>
      <c r="C9" s="6"/>
    </row>
    <row r="10" spans="2:20" x14ac:dyDescent="0.2">
      <c r="C10" s="6"/>
    </row>
    <row r="11" spans="2:20" x14ac:dyDescent="0.2">
      <c r="C11" s="6"/>
    </row>
    <row r="12" spans="2:20" x14ac:dyDescent="0.2">
      <c r="C12" s="6"/>
    </row>
  </sheetData>
  <mergeCells count="2">
    <mergeCell ref="C2:K2"/>
    <mergeCell ref="L2:T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6BA5-B987-A442-8D91-77892B93C575}">
  <dimension ref="B2:L9"/>
  <sheetViews>
    <sheetView zoomScale="158" zoomScaleNormal="220" workbookViewId="0">
      <selection activeCell="B3" sqref="B3:F3"/>
    </sheetView>
  </sheetViews>
  <sheetFormatPr baseColWidth="10" defaultRowHeight="16" x14ac:dyDescent="0.2"/>
  <cols>
    <col min="2" max="2" width="20.33203125" bestFit="1" customWidth="1"/>
  </cols>
  <sheetData>
    <row r="2" spans="2:12" x14ac:dyDescent="0.2">
      <c r="B2" s="1" t="s">
        <v>80</v>
      </c>
      <c r="C2" s="1" t="s">
        <v>81</v>
      </c>
    </row>
    <row r="3" spans="2:12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19" t="s">
        <v>44</v>
      </c>
      <c r="J3" s="4" t="s">
        <v>47</v>
      </c>
      <c r="K3" s="4" t="s">
        <v>48</v>
      </c>
      <c r="L3" s="4" t="s">
        <v>49</v>
      </c>
    </row>
    <row r="4" spans="2:12" x14ac:dyDescent="0.2">
      <c r="B4" s="2" t="s">
        <v>50</v>
      </c>
      <c r="C4" s="3">
        <v>11.078710689999999</v>
      </c>
      <c r="D4" s="3">
        <v>0</v>
      </c>
      <c r="E4" s="3">
        <v>6.1000649769999997</v>
      </c>
      <c r="F4" s="3"/>
      <c r="G4" s="3"/>
      <c r="H4" s="3"/>
      <c r="I4" s="3"/>
      <c r="J4" s="5">
        <f>AVERAGE(C4:I4)</f>
        <v>5.726258555666667</v>
      </c>
      <c r="K4" s="5">
        <f>_xlfn.STDEV.S(C4:I4)/SQRT(COUNT(C4:I4))</f>
        <v>3.2036050562167513</v>
      </c>
      <c r="L4" s="5">
        <f>STDEV(C4:I4)</f>
        <v>5.5488067247519623</v>
      </c>
    </row>
    <row r="5" spans="2:12" x14ac:dyDescent="0.2">
      <c r="B5" s="2" t="s">
        <v>51</v>
      </c>
      <c r="C5" s="3">
        <v>5.396846676</v>
      </c>
      <c r="D5" s="3">
        <v>3.3957208639999998</v>
      </c>
      <c r="E5" s="3">
        <v>0.922087353</v>
      </c>
      <c r="F5" s="3">
        <v>6.2032972439999998</v>
      </c>
      <c r="G5" s="3">
        <v>0</v>
      </c>
      <c r="H5" s="3">
        <v>1.166894353</v>
      </c>
      <c r="I5" s="3"/>
      <c r="J5" s="5">
        <f>AVERAGE(C5:I5)</f>
        <v>2.8474744150000002</v>
      </c>
      <c r="K5" s="5">
        <f>_xlfn.STDEV.S(C5:I5)/SQRT(COUNT(C5:I5))</f>
        <v>1.0440465376125632</v>
      </c>
      <c r="L5" s="5">
        <f>STDEV(C5:I5)</f>
        <v>2.5573812848702651</v>
      </c>
    </row>
    <row r="6" spans="2:12" x14ac:dyDescent="0.2">
      <c r="B6" s="2" t="s">
        <v>52</v>
      </c>
      <c r="C6" s="3">
        <v>0.31446540899999997</v>
      </c>
      <c r="D6" s="3">
        <v>5.7163382589999996</v>
      </c>
      <c r="E6" s="3">
        <v>3.2426000300000002</v>
      </c>
      <c r="F6" s="3">
        <v>24.26687317</v>
      </c>
      <c r="G6" s="3">
        <v>4.1079471840000004</v>
      </c>
      <c r="H6" s="3"/>
      <c r="I6" s="3"/>
      <c r="J6" s="5">
        <f>AVERAGE(C6:I6)</f>
        <v>7.5296448104000007</v>
      </c>
      <c r="K6" s="5">
        <f>_xlfn.STDEV.S(C6:I6)/SQRT(COUNT(C6:I6))</f>
        <v>4.2753273278241615</v>
      </c>
      <c r="L6" s="5">
        <f>STDEV(C6:I6)</f>
        <v>9.559922531077353</v>
      </c>
    </row>
    <row r="7" spans="2:12" x14ac:dyDescent="0.2">
      <c r="B7" s="2" t="s">
        <v>53</v>
      </c>
      <c r="C7" s="3">
        <v>4.4817777100000002</v>
      </c>
      <c r="D7" s="3">
        <v>0</v>
      </c>
      <c r="E7" s="3">
        <v>6.2584335969999998</v>
      </c>
      <c r="F7" s="3">
        <v>0</v>
      </c>
      <c r="G7" s="3">
        <v>0</v>
      </c>
      <c r="H7" s="3">
        <v>1.921414929</v>
      </c>
      <c r="I7" s="3">
        <v>0</v>
      </c>
      <c r="J7" s="5">
        <f>AVERAGE(C7:I7)</f>
        <v>1.8088037480000001</v>
      </c>
      <c r="K7" s="5">
        <f>_xlfn.STDEV.S(C7:I7)/SQRT(COUNT(C7:I7))</f>
        <v>0.97643375495001916</v>
      </c>
      <c r="L7" s="5">
        <f>STDEV(C7:I7)</f>
        <v>2.5834008873267345</v>
      </c>
    </row>
    <row r="9" spans="2:12" x14ac:dyDescent="0.2">
      <c r="B9" s="8" t="s">
        <v>55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EB33-6187-A04C-AF74-D1C834A874A9}">
  <dimension ref="B2:J9"/>
  <sheetViews>
    <sheetView zoomScale="158" zoomScaleNormal="220" workbookViewId="0">
      <selection activeCell="B3" sqref="B3"/>
    </sheetView>
  </sheetViews>
  <sheetFormatPr baseColWidth="10" defaultRowHeight="16" x14ac:dyDescent="0.2"/>
  <cols>
    <col min="2" max="2" width="20.33203125" bestFit="1" customWidth="1"/>
  </cols>
  <sheetData>
    <row r="2" spans="2:10" x14ac:dyDescent="0.2">
      <c r="B2" s="1" t="s">
        <v>82</v>
      </c>
      <c r="C2" s="1" t="s">
        <v>83</v>
      </c>
    </row>
    <row r="3" spans="2:10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4" t="s">
        <v>47</v>
      </c>
      <c r="I3" s="4" t="s">
        <v>48</v>
      </c>
      <c r="J3" s="4" t="s">
        <v>49</v>
      </c>
    </row>
    <row r="4" spans="2:10" x14ac:dyDescent="0.2">
      <c r="B4" s="2" t="s">
        <v>50</v>
      </c>
      <c r="C4" s="3">
        <v>0</v>
      </c>
      <c r="D4" s="3">
        <v>1.313164894</v>
      </c>
      <c r="E4" s="3">
        <v>0</v>
      </c>
      <c r="F4" s="3">
        <v>1.0548945249999999</v>
      </c>
      <c r="G4" s="3"/>
      <c r="H4" s="5">
        <f>AVERAGE(C4:G4)</f>
        <v>0.59201485474999993</v>
      </c>
      <c r="I4" s="5">
        <f>_xlfn.STDEV.S(C4:G4)/SQRT(COUNT(C4:G4))</f>
        <v>0.34584174424274278</v>
      </c>
      <c r="J4" s="5">
        <f>STDEV(C4:G4)</f>
        <v>0.69168348848548555</v>
      </c>
    </row>
    <row r="5" spans="2:10" x14ac:dyDescent="0.2">
      <c r="B5" s="2" t="s">
        <v>51</v>
      </c>
      <c r="C5" s="3">
        <v>4.0902574129999998</v>
      </c>
      <c r="D5" s="3">
        <v>4.1118181070000004</v>
      </c>
      <c r="E5" s="3">
        <v>0</v>
      </c>
      <c r="F5" s="3">
        <v>0</v>
      </c>
      <c r="G5" s="3"/>
      <c r="H5" s="5">
        <f>AVERAGE(C5:G5)</f>
        <v>2.0505188800000003</v>
      </c>
      <c r="I5" s="5">
        <f>_xlfn.STDEV.S(C5:G5)/SQRT(COUNT(C5:G5))</f>
        <v>1.1838758078415115</v>
      </c>
      <c r="J5" s="5">
        <f>STDEV(C5:G5)</f>
        <v>2.3677516156830229</v>
      </c>
    </row>
    <row r="6" spans="2:10" x14ac:dyDescent="0.2">
      <c r="B6" s="2" t="s">
        <v>52</v>
      </c>
      <c r="C6" s="3">
        <v>0</v>
      </c>
      <c r="D6" s="3">
        <v>3.1558313459999998</v>
      </c>
      <c r="E6" s="3">
        <v>0</v>
      </c>
      <c r="F6" s="3">
        <v>0</v>
      </c>
      <c r="G6" s="3">
        <v>3.0258506110000001</v>
      </c>
      <c r="H6" s="5">
        <f>AVERAGE(C6:G6)</f>
        <v>1.2363363914000001</v>
      </c>
      <c r="I6" s="5">
        <f>_xlfn.STDEV.S(C6:G6)/SQRT(COUNT(C6:G6))</f>
        <v>0.75737721912483513</v>
      </c>
      <c r="J6" s="5">
        <f>STDEV(C6:G6)</f>
        <v>1.6935469465728852</v>
      </c>
    </row>
    <row r="7" spans="2:10" x14ac:dyDescent="0.2">
      <c r="B7" s="2" t="s">
        <v>53</v>
      </c>
      <c r="C7" s="3">
        <v>0</v>
      </c>
      <c r="D7" s="3">
        <v>0.98379629599999996</v>
      </c>
      <c r="E7" s="3">
        <v>1.170010453</v>
      </c>
      <c r="F7" s="3"/>
      <c r="G7" s="3"/>
      <c r="H7" s="5">
        <f>AVERAGE(C7:G7)</f>
        <v>0.71793558300000004</v>
      </c>
      <c r="I7" s="5">
        <f>_xlfn.STDEV.S(C7:G7)/SQRT(COUNT(C7:G7))</f>
        <v>0.36297040929436997</v>
      </c>
      <c r="J7" s="5">
        <f>STDEV(C7:G7)</f>
        <v>0.62868319054191935</v>
      </c>
    </row>
    <row r="9" spans="2:10" x14ac:dyDescent="0.2">
      <c r="B9" s="8" t="s">
        <v>55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8E53-212D-A440-85BF-787CB1DB97EE}">
  <dimension ref="B1:M54"/>
  <sheetViews>
    <sheetView zoomScale="117" zoomScaleNormal="220" workbookViewId="0">
      <selection activeCell="C40" sqref="C40"/>
    </sheetView>
  </sheetViews>
  <sheetFormatPr baseColWidth="10" defaultRowHeight="16" x14ac:dyDescent="0.2"/>
  <cols>
    <col min="2" max="2" width="18.1640625" bestFit="1" customWidth="1"/>
    <col min="3" max="5" width="22.83203125" bestFit="1" customWidth="1"/>
    <col min="6" max="6" width="22.5" bestFit="1" customWidth="1"/>
    <col min="7" max="7" width="22.83203125" bestFit="1" customWidth="1"/>
    <col min="8" max="8" width="22.5" bestFit="1" customWidth="1"/>
  </cols>
  <sheetData>
    <row r="1" spans="2:8" x14ac:dyDescent="0.2">
      <c r="B1" s="1" t="s">
        <v>88</v>
      </c>
      <c r="C1" s="46" t="s">
        <v>91</v>
      </c>
      <c r="D1" s="46"/>
      <c r="E1" s="46"/>
      <c r="F1" s="46"/>
      <c r="G1" s="46"/>
      <c r="H1" s="46"/>
    </row>
    <row r="2" spans="2:8" x14ac:dyDescent="0.2">
      <c r="B2" s="1"/>
      <c r="C2" s="2" t="s">
        <v>46</v>
      </c>
      <c r="D2" s="2" t="s">
        <v>46</v>
      </c>
      <c r="E2" s="2" t="s">
        <v>45</v>
      </c>
      <c r="F2" s="2" t="s">
        <v>45</v>
      </c>
      <c r="G2" s="2" t="s">
        <v>87</v>
      </c>
      <c r="H2" s="2" t="s">
        <v>87</v>
      </c>
    </row>
    <row r="3" spans="2:8" x14ac:dyDescent="0.2">
      <c r="B3" s="19" t="s">
        <v>114</v>
      </c>
      <c r="C3" s="2" t="s">
        <v>85</v>
      </c>
      <c r="D3" s="2" t="s">
        <v>86</v>
      </c>
      <c r="E3" s="2" t="s">
        <v>85</v>
      </c>
      <c r="F3" s="2" t="s">
        <v>86</v>
      </c>
      <c r="G3" s="2" t="s">
        <v>85</v>
      </c>
      <c r="H3" s="2" t="s">
        <v>86</v>
      </c>
    </row>
    <row r="4" spans="2:8" x14ac:dyDescent="0.2">
      <c r="B4" s="19">
        <v>1</v>
      </c>
      <c r="C4" s="9">
        <v>49.5</v>
      </c>
      <c r="D4" s="9">
        <v>46</v>
      </c>
      <c r="E4" s="9">
        <v>90.4</v>
      </c>
      <c r="F4" s="9">
        <v>8.57</v>
      </c>
      <c r="G4" s="9">
        <v>87.6</v>
      </c>
      <c r="H4" s="9">
        <v>10.07</v>
      </c>
    </row>
    <row r="5" spans="2:8" x14ac:dyDescent="0.2">
      <c r="B5" s="19">
        <v>2</v>
      </c>
      <c r="C5" s="9">
        <v>51.5</v>
      </c>
      <c r="D5" s="9">
        <v>46</v>
      </c>
      <c r="E5" s="9">
        <v>92.7</v>
      </c>
      <c r="F5" s="9">
        <v>0.64</v>
      </c>
      <c r="G5" s="9">
        <v>90</v>
      </c>
      <c r="H5" s="9">
        <v>8.39</v>
      </c>
    </row>
    <row r="6" spans="2:8" x14ac:dyDescent="0.2">
      <c r="B6" s="19">
        <v>3</v>
      </c>
      <c r="C6" s="9">
        <v>85.1</v>
      </c>
      <c r="D6" s="9">
        <v>11.4</v>
      </c>
      <c r="E6" s="9">
        <v>97.9</v>
      </c>
      <c r="F6" s="9">
        <v>2.0699999999999998</v>
      </c>
      <c r="G6" s="9">
        <v>91.3</v>
      </c>
      <c r="H6" s="9">
        <v>7.94</v>
      </c>
    </row>
    <row r="7" spans="2:8" x14ac:dyDescent="0.2">
      <c r="B7" s="19">
        <v>4</v>
      </c>
      <c r="C7" s="9">
        <v>89.5</v>
      </c>
      <c r="D7" s="9">
        <v>7.56</v>
      </c>
      <c r="E7" s="9">
        <v>94.1</v>
      </c>
      <c r="F7" s="9">
        <v>5.86</v>
      </c>
      <c r="G7" s="12"/>
      <c r="H7" s="12"/>
    </row>
    <row r="8" spans="2:8" x14ac:dyDescent="0.2">
      <c r="B8" s="19">
        <v>5</v>
      </c>
      <c r="C8" s="9">
        <v>96.6</v>
      </c>
      <c r="D8" s="9">
        <v>2.1</v>
      </c>
      <c r="E8" s="9">
        <v>94.6</v>
      </c>
      <c r="F8" s="9">
        <v>5.38</v>
      </c>
      <c r="G8" s="12"/>
      <c r="H8" s="12"/>
    </row>
    <row r="9" spans="2:8" x14ac:dyDescent="0.2">
      <c r="B9" s="19">
        <v>6</v>
      </c>
      <c r="C9" s="9">
        <v>97.8</v>
      </c>
      <c r="D9" s="9">
        <v>5.63</v>
      </c>
      <c r="E9" s="9">
        <v>93</v>
      </c>
      <c r="F9" s="9">
        <v>6.89</v>
      </c>
      <c r="G9" s="12"/>
      <c r="H9" s="12"/>
    </row>
    <row r="10" spans="2:8" x14ac:dyDescent="0.2">
      <c r="B10" s="19">
        <v>7</v>
      </c>
      <c r="C10" s="9">
        <v>98.3</v>
      </c>
      <c r="D10" s="9">
        <v>0.96</v>
      </c>
      <c r="E10" s="9">
        <v>96.9</v>
      </c>
      <c r="F10" s="9">
        <v>2.93</v>
      </c>
      <c r="G10" s="12"/>
      <c r="H10" s="12"/>
    </row>
    <row r="11" spans="2:8" x14ac:dyDescent="0.2">
      <c r="B11" s="19">
        <v>8</v>
      </c>
      <c r="C11" s="9">
        <v>96.5</v>
      </c>
      <c r="D11" s="9">
        <v>2.99</v>
      </c>
      <c r="E11" s="9">
        <v>87.4</v>
      </c>
      <c r="F11" s="9">
        <v>13.6</v>
      </c>
      <c r="G11" s="12"/>
      <c r="H11" s="12"/>
    </row>
    <row r="12" spans="2:8" x14ac:dyDescent="0.2">
      <c r="B12" s="19">
        <v>9</v>
      </c>
      <c r="C12" s="9">
        <v>71.400000000000006</v>
      </c>
      <c r="D12" s="9">
        <v>21.3</v>
      </c>
      <c r="E12" s="9">
        <v>89.9</v>
      </c>
      <c r="F12" s="9">
        <v>10.1</v>
      </c>
      <c r="G12" s="12"/>
      <c r="H12" s="12"/>
    </row>
    <row r="13" spans="2:8" x14ac:dyDescent="0.2">
      <c r="B13" s="19">
        <v>10</v>
      </c>
      <c r="C13" s="9">
        <v>92.3</v>
      </c>
      <c r="D13" s="9">
        <v>3.71</v>
      </c>
      <c r="E13" s="9">
        <v>96.3</v>
      </c>
      <c r="F13" s="9">
        <v>4.5999999999999996</v>
      </c>
      <c r="G13" s="12"/>
      <c r="H13" s="12"/>
    </row>
    <row r="14" spans="2:8" x14ac:dyDescent="0.2">
      <c r="B14" s="4" t="s">
        <v>47</v>
      </c>
      <c r="C14" s="5">
        <f t="shared" ref="C14:H14" si="0">AVERAGE(C4:C13)</f>
        <v>82.85</v>
      </c>
      <c r="D14" s="5">
        <f t="shared" si="0"/>
        <v>14.765000000000001</v>
      </c>
      <c r="E14" s="5">
        <f t="shared" si="0"/>
        <v>93.32</v>
      </c>
      <c r="F14" s="5">
        <f t="shared" si="0"/>
        <v>6.0640000000000009</v>
      </c>
      <c r="G14" s="5">
        <f t="shared" si="0"/>
        <v>89.633333333333326</v>
      </c>
      <c r="H14" s="5">
        <f t="shared" si="0"/>
        <v>8.8000000000000007</v>
      </c>
    </row>
    <row r="15" spans="2:8" x14ac:dyDescent="0.2">
      <c r="B15" s="4" t="s">
        <v>48</v>
      </c>
      <c r="C15" s="5">
        <f t="shared" ref="C15:H15" si="1">_xlfn.STDEV.S(C4:C13)/SQRT(COUNT(C4:C13))</f>
        <v>5.9650137375272534</v>
      </c>
      <c r="D15" s="5">
        <f t="shared" si="1"/>
        <v>5.5302039845842126</v>
      </c>
      <c r="E15" s="5">
        <f t="shared" si="1"/>
        <v>1.057649385298465</v>
      </c>
      <c r="F15" s="5">
        <f t="shared" si="1"/>
        <v>1.2377822461519177</v>
      </c>
      <c r="G15" s="5">
        <f t="shared" si="1"/>
        <v>1.0837178804672585</v>
      </c>
      <c r="H15" s="5">
        <f t="shared" si="1"/>
        <v>0.64815121692394861</v>
      </c>
    </row>
    <row r="16" spans="2:8" x14ac:dyDescent="0.2">
      <c r="B16" s="4" t="s">
        <v>49</v>
      </c>
      <c r="C16" s="5">
        <f t="shared" ref="C16:H16" si="2">STDEV(C4:C13)</f>
        <v>18.863029684779924</v>
      </c>
      <c r="D16" s="5">
        <f t="shared" si="2"/>
        <v>17.488040516624814</v>
      </c>
      <c r="E16" s="5">
        <f t="shared" si="2"/>
        <v>3.344581023420155</v>
      </c>
      <c r="F16" s="5">
        <f t="shared" si="2"/>
        <v>3.9142111451592476</v>
      </c>
      <c r="G16" s="5">
        <f t="shared" si="2"/>
        <v>1.8770544300401468</v>
      </c>
      <c r="H16" s="5">
        <f t="shared" si="2"/>
        <v>1.1226308386998758</v>
      </c>
    </row>
    <row r="18" spans="2:8" x14ac:dyDescent="0.2">
      <c r="B18" s="8"/>
    </row>
    <row r="19" spans="2:8" x14ac:dyDescent="0.2">
      <c r="B19" s="1" t="s">
        <v>88</v>
      </c>
      <c r="C19" s="46" t="s">
        <v>92</v>
      </c>
      <c r="D19" s="46"/>
      <c r="E19" s="46"/>
      <c r="F19" s="46"/>
      <c r="G19" s="46"/>
      <c r="H19" s="46"/>
    </row>
    <row r="20" spans="2:8" x14ac:dyDescent="0.2">
      <c r="B20" s="1"/>
      <c r="C20" s="2" t="s">
        <v>46</v>
      </c>
      <c r="D20" s="2" t="s">
        <v>46</v>
      </c>
      <c r="E20" s="2" t="s">
        <v>45</v>
      </c>
      <c r="F20" s="2" t="s">
        <v>45</v>
      </c>
      <c r="G20" s="2" t="s">
        <v>87</v>
      </c>
      <c r="H20" s="2" t="s">
        <v>87</v>
      </c>
    </row>
    <row r="21" spans="2:8" x14ac:dyDescent="0.2">
      <c r="B21" s="19" t="s">
        <v>114</v>
      </c>
      <c r="C21" s="2" t="s">
        <v>89</v>
      </c>
      <c r="D21" s="2" t="s">
        <v>90</v>
      </c>
      <c r="E21" s="2" t="s">
        <v>89</v>
      </c>
      <c r="F21" s="2" t="s">
        <v>90</v>
      </c>
      <c r="G21" s="2" t="s">
        <v>89</v>
      </c>
      <c r="H21" s="2" t="s">
        <v>90</v>
      </c>
    </row>
    <row r="22" spans="2:8" x14ac:dyDescent="0.2">
      <c r="B22" s="19">
        <v>1</v>
      </c>
      <c r="C22" s="9">
        <v>8.1499999999999993E-3</v>
      </c>
      <c r="D22" s="9">
        <v>99.8</v>
      </c>
      <c r="E22" s="9">
        <v>0.48</v>
      </c>
      <c r="F22" s="9">
        <v>99.3</v>
      </c>
      <c r="G22" s="9">
        <v>1.0999999999999999E-2</v>
      </c>
      <c r="H22" s="9">
        <v>99.05</v>
      </c>
    </row>
    <row r="23" spans="2:8" x14ac:dyDescent="0.2">
      <c r="B23" s="19">
        <v>2</v>
      </c>
      <c r="C23" s="9">
        <v>3.2000000000000001E-2</v>
      </c>
      <c r="D23" s="12">
        <v>99.8</v>
      </c>
      <c r="E23" s="9">
        <v>2.0299999999999998</v>
      </c>
      <c r="F23" s="9">
        <v>95.7</v>
      </c>
      <c r="G23" s="9">
        <v>1.9E-2</v>
      </c>
      <c r="H23" s="9">
        <v>97.7</v>
      </c>
    </row>
    <row r="24" spans="2:8" x14ac:dyDescent="0.2">
      <c r="B24" s="19">
        <v>3</v>
      </c>
      <c r="C24" s="9">
        <v>5.8000000000000003E-2</v>
      </c>
      <c r="D24" s="9">
        <v>99.2</v>
      </c>
      <c r="E24" s="9">
        <v>3.35</v>
      </c>
      <c r="F24" s="9">
        <v>96.6</v>
      </c>
      <c r="G24" s="9">
        <v>0.19</v>
      </c>
      <c r="H24" s="9">
        <v>99.4</v>
      </c>
    </row>
    <row r="25" spans="2:8" x14ac:dyDescent="0.2">
      <c r="B25" s="19">
        <v>4</v>
      </c>
      <c r="C25" s="9">
        <v>3.1E-2</v>
      </c>
      <c r="D25" s="9">
        <v>98.9</v>
      </c>
      <c r="E25" s="9">
        <v>0.94</v>
      </c>
      <c r="F25" s="9">
        <v>99</v>
      </c>
      <c r="G25" s="12"/>
      <c r="H25" s="12"/>
    </row>
    <row r="26" spans="2:8" x14ac:dyDescent="0.2">
      <c r="B26" s="19">
        <v>5</v>
      </c>
      <c r="C26" s="9">
        <v>2.1000000000000001E-2</v>
      </c>
      <c r="D26" s="9">
        <v>99.1</v>
      </c>
      <c r="E26" s="9">
        <v>0.1</v>
      </c>
      <c r="F26" s="9">
        <v>100</v>
      </c>
      <c r="G26" s="12"/>
      <c r="H26" s="12"/>
    </row>
    <row r="27" spans="2:8" x14ac:dyDescent="0.2">
      <c r="B27" s="19">
        <v>6</v>
      </c>
      <c r="C27" s="9">
        <v>4.1000000000000002E-2</v>
      </c>
      <c r="D27" s="9">
        <v>99.6</v>
      </c>
      <c r="E27" s="9">
        <v>1.45</v>
      </c>
      <c r="F27" s="9">
        <v>98.5</v>
      </c>
      <c r="G27" s="12"/>
      <c r="H27" s="12"/>
    </row>
    <row r="28" spans="2:8" x14ac:dyDescent="0.2">
      <c r="B28" s="19">
        <v>7</v>
      </c>
      <c r="C28" s="9">
        <v>4.1000000000000002E-2</v>
      </c>
      <c r="D28" s="9">
        <v>99.6</v>
      </c>
      <c r="E28" s="9">
        <v>0.84</v>
      </c>
      <c r="F28" s="9">
        <v>99.1</v>
      </c>
      <c r="G28" s="12"/>
      <c r="H28" s="12"/>
    </row>
    <row r="29" spans="2:8" x14ac:dyDescent="0.2">
      <c r="B29" s="19">
        <v>8</v>
      </c>
      <c r="C29" s="9">
        <v>1.2E-2</v>
      </c>
      <c r="D29" s="9">
        <v>99.7</v>
      </c>
      <c r="E29" s="9">
        <v>1.1299999999999999</v>
      </c>
      <c r="F29" s="9">
        <v>98.6</v>
      </c>
      <c r="G29" s="12"/>
      <c r="H29" s="12"/>
    </row>
    <row r="30" spans="2:8" x14ac:dyDescent="0.2">
      <c r="B30" s="19">
        <v>9</v>
      </c>
      <c r="C30" s="9">
        <v>0.11</v>
      </c>
      <c r="D30" s="9">
        <v>99.6</v>
      </c>
      <c r="E30" s="9">
        <v>0.37</v>
      </c>
      <c r="F30" s="9">
        <v>99.5</v>
      </c>
      <c r="G30" s="12"/>
      <c r="H30" s="12"/>
    </row>
    <row r="31" spans="2:8" x14ac:dyDescent="0.2">
      <c r="B31" s="19">
        <v>10</v>
      </c>
      <c r="C31" s="9">
        <v>0.24</v>
      </c>
      <c r="D31" s="9">
        <v>99.3</v>
      </c>
      <c r="E31" s="9">
        <v>0.21</v>
      </c>
      <c r="F31" s="9">
        <v>99.8</v>
      </c>
      <c r="G31" s="12"/>
      <c r="H31" s="12"/>
    </row>
    <row r="32" spans="2:8" x14ac:dyDescent="0.2">
      <c r="B32" s="4" t="s">
        <v>47</v>
      </c>
      <c r="C32" s="5">
        <f t="shared" ref="C32:H32" si="3">AVERAGE(C22:C31)</f>
        <v>5.9414999999999996E-2</v>
      </c>
      <c r="D32" s="5">
        <f t="shared" si="3"/>
        <v>99.460000000000008</v>
      </c>
      <c r="E32" s="5">
        <f t="shared" si="3"/>
        <v>1.0899999999999996</v>
      </c>
      <c r="F32" s="5">
        <f t="shared" si="3"/>
        <v>98.61</v>
      </c>
      <c r="G32" s="5">
        <f t="shared" si="3"/>
        <v>7.3333333333333334E-2</v>
      </c>
      <c r="H32" s="5">
        <f t="shared" si="3"/>
        <v>98.716666666666654</v>
      </c>
    </row>
    <row r="33" spans="2:13" x14ac:dyDescent="0.2">
      <c r="B33" s="4" t="s">
        <v>48</v>
      </c>
      <c r="C33" s="5">
        <f t="shared" ref="C33:H33" si="4">_xlfn.STDEV.S(C22:C31)/SQRT(COUNT(C22:C31))</f>
        <v>2.2050699220458096E-2</v>
      </c>
      <c r="D33" s="5">
        <f t="shared" si="4"/>
        <v>9.9107124982122791E-2</v>
      </c>
      <c r="E33" s="5">
        <f t="shared" si="4"/>
        <v>0.31362397867510083</v>
      </c>
      <c r="F33" s="5">
        <f t="shared" si="4"/>
        <v>0.44132376626085584</v>
      </c>
      <c r="G33" s="5">
        <f t="shared" si="4"/>
        <v>5.8379029720535026E-2</v>
      </c>
      <c r="H33" s="5">
        <f t="shared" si="4"/>
        <v>0.51827706018220709</v>
      </c>
    </row>
    <row r="34" spans="2:13" x14ac:dyDescent="0.2">
      <c r="B34" s="4" t="s">
        <v>49</v>
      </c>
      <c r="C34" s="5">
        <f t="shared" ref="C34:H34" si="5">STDEV(C22:C31)</f>
        <v>6.9730433535946934E-2</v>
      </c>
      <c r="D34" s="5">
        <f t="shared" si="5"/>
        <v>0.31340424729448241</v>
      </c>
      <c r="E34" s="5">
        <f t="shared" si="5"/>
        <v>0.99176610145739563</v>
      </c>
      <c r="F34" s="5">
        <f t="shared" si="5"/>
        <v>1.395588286948076</v>
      </c>
      <c r="G34" s="5">
        <f t="shared" si="5"/>
        <v>0.10111544557254018</v>
      </c>
      <c r="H34" s="5">
        <f t="shared" si="5"/>
        <v>0.8976822006330154</v>
      </c>
    </row>
    <row r="37" spans="2:1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2:13" x14ac:dyDescent="0.2">
      <c r="B39" s="6"/>
    </row>
    <row r="40" spans="2:13" x14ac:dyDescent="0.2">
      <c r="B40" s="6"/>
      <c r="E40" s="6"/>
      <c r="F40" s="6"/>
      <c r="G40" s="6"/>
    </row>
    <row r="41" spans="2:13" x14ac:dyDescent="0.2">
      <c r="B41" s="16"/>
      <c r="D41" s="6"/>
      <c r="E41" s="6"/>
      <c r="F41" s="6"/>
    </row>
    <row r="42" spans="2:13" x14ac:dyDescent="0.2">
      <c r="B42" s="6"/>
      <c r="C42" s="16"/>
    </row>
    <row r="43" spans="2:13" x14ac:dyDescent="0.2">
      <c r="B43" s="6"/>
    </row>
    <row r="44" spans="2:13" x14ac:dyDescent="0.2">
      <c r="B44" s="6"/>
      <c r="C44" s="6"/>
    </row>
    <row r="45" spans="2:13" x14ac:dyDescent="0.2">
      <c r="B45" s="6"/>
      <c r="C45" s="6"/>
    </row>
    <row r="46" spans="2:13" x14ac:dyDescent="0.2">
      <c r="B46" s="6"/>
      <c r="C46" s="6"/>
    </row>
    <row r="47" spans="2:13" x14ac:dyDescent="0.2">
      <c r="B47" s="6"/>
      <c r="C47" s="6"/>
    </row>
    <row r="48" spans="2:13" x14ac:dyDescent="0.2">
      <c r="B48" s="6"/>
      <c r="C48" s="6"/>
    </row>
    <row r="49" spans="3:3" x14ac:dyDescent="0.2">
      <c r="C49" s="6"/>
    </row>
    <row r="50" spans="3:3" x14ac:dyDescent="0.2">
      <c r="C50" s="6"/>
    </row>
    <row r="51" spans="3:3" x14ac:dyDescent="0.2">
      <c r="C51" s="6"/>
    </row>
    <row r="52" spans="3:3" x14ac:dyDescent="0.2">
      <c r="C52" s="6"/>
    </row>
    <row r="53" spans="3:3" x14ac:dyDescent="0.2">
      <c r="C53" s="6"/>
    </row>
    <row r="54" spans="3:3" x14ac:dyDescent="0.2">
      <c r="C54" s="6"/>
    </row>
  </sheetData>
  <mergeCells count="2">
    <mergeCell ref="C1:H1"/>
    <mergeCell ref="C19:H1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F674-D5AE-7843-A51E-B21367C5988F}">
  <dimension ref="B2:I7"/>
  <sheetViews>
    <sheetView zoomScale="165" zoomScaleNormal="220" workbookViewId="0">
      <selection activeCell="B3" sqref="B3:F3"/>
    </sheetView>
  </sheetViews>
  <sheetFormatPr baseColWidth="10" defaultRowHeight="16" x14ac:dyDescent="0.2"/>
  <cols>
    <col min="2" max="2" width="21.83203125" bestFit="1" customWidth="1"/>
  </cols>
  <sheetData>
    <row r="2" spans="2:9" x14ac:dyDescent="0.2">
      <c r="B2" s="1" t="s">
        <v>93</v>
      </c>
      <c r="C2" t="s">
        <v>58</v>
      </c>
    </row>
    <row r="3" spans="2:9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4" t="s">
        <v>47</v>
      </c>
      <c r="H3" s="4" t="s">
        <v>48</v>
      </c>
      <c r="I3" s="4" t="s">
        <v>49</v>
      </c>
    </row>
    <row r="4" spans="2:9" x14ac:dyDescent="0.2">
      <c r="B4" s="2" t="s">
        <v>46</v>
      </c>
      <c r="C4" s="12">
        <v>0.110248678</v>
      </c>
      <c r="D4" s="12">
        <v>0.125902446</v>
      </c>
      <c r="E4" s="12">
        <v>0.142377435</v>
      </c>
      <c r="F4" s="12">
        <v>0.20412688900000001</v>
      </c>
      <c r="G4" s="5">
        <f>AVERAGE(C4:F4)</f>
        <v>0.14566386200000001</v>
      </c>
      <c r="H4" s="5">
        <f>_xlfn.STDEV.S(C4:F4)/SQRT(COUNT(C4:F4))</f>
        <v>2.056184765633505E-2</v>
      </c>
      <c r="I4" s="5">
        <f>STDEV(C4:F4)</f>
        <v>4.11236953126701E-2</v>
      </c>
    </row>
    <row r="5" spans="2:9" x14ac:dyDescent="0.2">
      <c r="B5" s="2" t="s">
        <v>45</v>
      </c>
      <c r="C5" s="12">
        <v>0.19556409599999999</v>
      </c>
      <c r="D5" s="12">
        <v>0.22995681300000001</v>
      </c>
      <c r="E5" s="12">
        <v>0.26309627099999999</v>
      </c>
      <c r="F5" s="12"/>
      <c r="G5" s="5">
        <f>AVERAGE(C5:F5)</f>
        <v>0.22953906000000002</v>
      </c>
      <c r="H5" s="5">
        <f>_xlfn.STDEV.S(C5:F5)/SQRT(COUNT(C5:F5))</f>
        <v>1.9495978672830597E-2</v>
      </c>
      <c r="I5" s="5">
        <f>STDEV(C5:F5)</f>
        <v>3.3768025604621846E-2</v>
      </c>
    </row>
    <row r="7" spans="2:9" x14ac:dyDescent="0.2">
      <c r="B7" s="8" t="s">
        <v>73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9F14-86CE-CA41-8450-66C40C21ED7D}">
  <dimension ref="B2:K18"/>
  <sheetViews>
    <sheetView zoomScale="165" zoomScaleNormal="220" workbookViewId="0">
      <selection activeCell="B3" sqref="B3:F3"/>
    </sheetView>
  </sheetViews>
  <sheetFormatPr baseColWidth="10" defaultRowHeight="16" x14ac:dyDescent="0.2"/>
  <cols>
    <col min="2" max="2" width="21.83203125" bestFit="1" customWidth="1"/>
  </cols>
  <sheetData>
    <row r="2" spans="2:11" x14ac:dyDescent="0.2">
      <c r="B2" s="1" t="s">
        <v>94</v>
      </c>
      <c r="C2" t="s">
        <v>95</v>
      </c>
    </row>
    <row r="3" spans="2:11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4" t="s">
        <v>47</v>
      </c>
      <c r="J3" s="4" t="s">
        <v>48</v>
      </c>
      <c r="K3" s="4" t="s">
        <v>49</v>
      </c>
    </row>
    <row r="4" spans="2:11" x14ac:dyDescent="0.2">
      <c r="B4" s="2" t="s">
        <v>96</v>
      </c>
      <c r="C4" s="12">
        <v>1.4724399999999999E-6</v>
      </c>
      <c r="D4" s="12">
        <v>1.42949E-6</v>
      </c>
      <c r="E4" s="12">
        <v>0</v>
      </c>
      <c r="F4" s="12"/>
      <c r="G4" s="12"/>
      <c r="H4" s="12"/>
      <c r="I4" s="5">
        <f>AVERAGE(C4:H4)</f>
        <v>9.6730999999999989E-7</v>
      </c>
      <c r="J4" s="5">
        <f>_xlfn.STDEV.S(C4:H4)/SQRT(COUNT(C4:H4))</f>
        <v>4.838138942127782E-7</v>
      </c>
      <c r="K4" s="5">
        <f>STDEV(C4:H4)</f>
        <v>8.3799024618428583E-7</v>
      </c>
    </row>
    <row r="5" spans="2:11" x14ac:dyDescent="0.2">
      <c r="B5" s="2" t="s">
        <v>45</v>
      </c>
      <c r="C5" s="12">
        <v>5.7218899999999997E-4</v>
      </c>
      <c r="D5" s="12">
        <v>2.53315E-4</v>
      </c>
      <c r="E5" s="12">
        <v>6.0806399999999996E-4</v>
      </c>
      <c r="F5" s="12">
        <v>1.108349E-3</v>
      </c>
      <c r="G5" s="12">
        <v>7.8654300000000001E-4</v>
      </c>
      <c r="H5" s="12">
        <v>2.82165E-5</v>
      </c>
      <c r="I5" s="5">
        <f>AVERAGE(C5:H5)</f>
        <v>5.594460833333333E-4</v>
      </c>
      <c r="J5" s="5">
        <f>_xlfn.STDEV.S(C5:H5)/SQRT(COUNT(C5:H5))</f>
        <v>1.5613184766111497E-4</v>
      </c>
      <c r="K5" s="5">
        <f>STDEV(C5:H5)</f>
        <v>3.8244335936768681E-4</v>
      </c>
    </row>
    <row r="6" spans="2:11" x14ac:dyDescent="0.2">
      <c r="B6" s="13" t="s">
        <v>97</v>
      </c>
    </row>
    <row r="7" spans="2:11" x14ac:dyDescent="0.2">
      <c r="B7" s="7"/>
    </row>
    <row r="8" spans="2:11" x14ac:dyDescent="0.2">
      <c r="B8" s="8" t="s">
        <v>73</v>
      </c>
    </row>
    <row r="13" spans="2:11" x14ac:dyDescent="0.2">
      <c r="E13" s="6"/>
      <c r="F13" s="6"/>
    </row>
    <row r="14" spans="2:11" x14ac:dyDescent="0.2">
      <c r="E14" s="6"/>
      <c r="F14" s="6"/>
    </row>
    <row r="15" spans="2:11" x14ac:dyDescent="0.2">
      <c r="E15" s="6"/>
      <c r="F15" s="6"/>
    </row>
    <row r="16" spans="2:11" x14ac:dyDescent="0.2">
      <c r="E16" s="6"/>
    </row>
    <row r="17" spans="5:5" x14ac:dyDescent="0.2">
      <c r="E17" s="6"/>
    </row>
    <row r="18" spans="5:5" x14ac:dyDescent="0.2">
      <c r="E18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DF21-BFD3-5E49-9C61-CB5A7D53F6B3}">
  <dimension ref="B2:F11"/>
  <sheetViews>
    <sheetView zoomScale="150" zoomScaleNormal="220" workbookViewId="0">
      <selection activeCell="B4" sqref="B4"/>
    </sheetView>
  </sheetViews>
  <sheetFormatPr baseColWidth="10" defaultRowHeight="16" x14ac:dyDescent="0.2"/>
  <cols>
    <col min="2" max="2" width="17.33203125" bestFit="1" customWidth="1"/>
    <col min="3" max="3" width="12.1640625" bestFit="1" customWidth="1"/>
    <col min="5" max="5" width="12.83203125" bestFit="1" customWidth="1"/>
  </cols>
  <sheetData>
    <row r="2" spans="2:6" x14ac:dyDescent="0.2">
      <c r="B2" s="1" t="s">
        <v>98</v>
      </c>
      <c r="C2" s="42" t="s">
        <v>99</v>
      </c>
      <c r="D2" s="42"/>
      <c r="E2" s="42" t="s">
        <v>64</v>
      </c>
      <c r="F2" s="42"/>
    </row>
    <row r="3" spans="2:6" x14ac:dyDescent="0.2">
      <c r="B3" s="20" t="s">
        <v>115</v>
      </c>
      <c r="C3" s="2" t="s">
        <v>101</v>
      </c>
      <c r="D3" s="2" t="s">
        <v>100</v>
      </c>
      <c r="E3" s="2" t="s">
        <v>101</v>
      </c>
      <c r="F3" s="2" t="s">
        <v>100</v>
      </c>
    </row>
    <row r="4" spans="2:6" x14ac:dyDescent="0.2">
      <c r="B4" s="20" t="s">
        <v>38</v>
      </c>
      <c r="C4" s="9">
        <v>0</v>
      </c>
      <c r="D4" s="9">
        <v>0</v>
      </c>
      <c r="E4" s="9">
        <v>0</v>
      </c>
      <c r="F4" s="9">
        <v>0.28462100000000001</v>
      </c>
    </row>
    <row r="5" spans="2:6" x14ac:dyDescent="0.2">
      <c r="B5" s="20" t="s">
        <v>39</v>
      </c>
      <c r="C5" s="9">
        <v>0</v>
      </c>
      <c r="D5" s="9">
        <v>0.16281499999999999</v>
      </c>
      <c r="E5" s="10"/>
      <c r="F5" s="12"/>
    </row>
    <row r="6" spans="2:6" x14ac:dyDescent="0.2">
      <c r="B6" s="20" t="s">
        <v>40</v>
      </c>
      <c r="C6" s="9">
        <v>0</v>
      </c>
      <c r="D6" s="9">
        <v>0</v>
      </c>
      <c r="E6" s="10"/>
      <c r="F6" s="12"/>
    </row>
    <row r="7" spans="2:6" x14ac:dyDescent="0.2">
      <c r="B7" s="17" t="s">
        <v>47</v>
      </c>
      <c r="C7" s="5">
        <f>AVERAGE(C4:C6)</f>
        <v>0</v>
      </c>
      <c r="D7" s="5">
        <f>AVERAGE(D4:D6)</f>
        <v>5.4271666666666663E-2</v>
      </c>
      <c r="E7" s="5">
        <f>AVERAGE(E4:E6)</f>
        <v>0</v>
      </c>
      <c r="F7" s="5">
        <f>AVERAGE(F4:F6)</f>
        <v>0.28462100000000001</v>
      </c>
    </row>
    <row r="8" spans="2:6" x14ac:dyDescent="0.2">
      <c r="B8" s="17" t="s">
        <v>48</v>
      </c>
      <c r="C8" s="5">
        <f>_xlfn.STDEV.S(C4:C6)/SQRT(COUNT(C4:C6))</f>
        <v>0</v>
      </c>
      <c r="D8" s="5">
        <f>_xlfn.STDEV.S(D4:D6)/SQRT(COUNT(D4:D6))</f>
        <v>5.4271666666666656E-2</v>
      </c>
      <c r="E8" s="5"/>
      <c r="F8" s="5"/>
    </row>
    <row r="9" spans="2:6" x14ac:dyDescent="0.2">
      <c r="B9" s="17" t="s">
        <v>49</v>
      </c>
      <c r="C9" s="5">
        <f>STDEV(C4:C6)</f>
        <v>0</v>
      </c>
      <c r="D9" s="5">
        <f>STDEV(D4:D6)</f>
        <v>9.4001284078108899E-2</v>
      </c>
      <c r="E9" s="5"/>
      <c r="F9" s="5"/>
    </row>
    <row r="11" spans="2:6" x14ac:dyDescent="0.2">
      <c r="B11" s="8" t="s">
        <v>102</v>
      </c>
    </row>
  </sheetData>
  <mergeCells count="2">
    <mergeCell ref="C2:D2"/>
    <mergeCell ref="E2:F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72D4-3D1D-C849-8342-A81DBBAA4045}">
  <dimension ref="B2:H12"/>
  <sheetViews>
    <sheetView zoomScale="165" zoomScaleNormal="220" workbookViewId="0">
      <selection activeCell="B3" sqref="B3:E3"/>
    </sheetView>
  </sheetViews>
  <sheetFormatPr baseColWidth="10" defaultRowHeight="16" x14ac:dyDescent="0.2"/>
  <cols>
    <col min="2" max="2" width="17.5" bestFit="1" customWidth="1"/>
  </cols>
  <sheetData>
    <row r="2" spans="2:8" x14ac:dyDescent="0.2">
      <c r="B2" s="1" t="s">
        <v>105</v>
      </c>
      <c r="C2" t="s">
        <v>103</v>
      </c>
    </row>
    <row r="3" spans="2:8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4" t="s">
        <v>47</v>
      </c>
      <c r="G3" s="4" t="s">
        <v>48</v>
      </c>
      <c r="H3" s="4" t="s">
        <v>49</v>
      </c>
    </row>
    <row r="4" spans="2:8" x14ac:dyDescent="0.2">
      <c r="B4" s="2" t="s">
        <v>46</v>
      </c>
      <c r="C4" s="18">
        <v>99.591836729999997</v>
      </c>
      <c r="D4" s="18">
        <v>99.166666669999998</v>
      </c>
      <c r="E4" s="18">
        <v>100</v>
      </c>
      <c r="F4" s="5">
        <f>AVERAGE(C4:E4)</f>
        <v>99.586167799999998</v>
      </c>
      <c r="G4" s="5">
        <f>_xlfn.STDEV.S(C4:E4)/SQRT(COUNT(C4:E4))</f>
        <v>0.24057930937477548</v>
      </c>
      <c r="H4" s="5">
        <f>STDEV(C4:E4)</f>
        <v>0.4166955870869426</v>
      </c>
    </row>
    <row r="5" spans="2:8" x14ac:dyDescent="0.2">
      <c r="B5" s="2" t="s">
        <v>45</v>
      </c>
      <c r="C5" s="18">
        <v>92.080641119999996</v>
      </c>
      <c r="D5" s="18">
        <v>100</v>
      </c>
      <c r="E5" s="18"/>
      <c r="F5" s="5">
        <f>AVERAGE(C5:E5)</f>
        <v>96.040320559999998</v>
      </c>
      <c r="G5" s="5">
        <f>_xlfn.STDEV.S(C5:E5)/SQRT(COUNT(C5:E5))</f>
        <v>3.9596794400000017</v>
      </c>
      <c r="H5" s="5">
        <f>STDEV(C5:E5)</f>
        <v>5.5998323666979051</v>
      </c>
    </row>
    <row r="7" spans="2:8" x14ac:dyDescent="0.2">
      <c r="B7" s="8"/>
    </row>
    <row r="8" spans="2:8" x14ac:dyDescent="0.2">
      <c r="F8" s="6"/>
    </row>
    <row r="9" spans="2:8" x14ac:dyDescent="0.2">
      <c r="F9" s="6"/>
    </row>
    <row r="10" spans="2:8" x14ac:dyDescent="0.2">
      <c r="F10" s="6"/>
    </row>
    <row r="11" spans="2:8" x14ac:dyDescent="0.2">
      <c r="F11" s="6"/>
    </row>
    <row r="12" spans="2:8" x14ac:dyDescent="0.2">
      <c r="F12" s="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E531-583B-6C46-B879-5B1E408952EB}">
  <dimension ref="B2:J16"/>
  <sheetViews>
    <sheetView zoomScale="165" zoomScaleNormal="220" workbookViewId="0">
      <selection activeCell="B3" sqref="B3:G3"/>
    </sheetView>
  </sheetViews>
  <sheetFormatPr baseColWidth="10" defaultRowHeight="16" x14ac:dyDescent="0.2"/>
  <cols>
    <col min="2" max="2" width="21.83203125" bestFit="1" customWidth="1"/>
  </cols>
  <sheetData>
    <row r="2" spans="2:10" x14ac:dyDescent="0.2">
      <c r="B2" s="1" t="s">
        <v>104</v>
      </c>
      <c r="C2" t="s">
        <v>58</v>
      </c>
    </row>
    <row r="3" spans="2:10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4" t="s">
        <v>47</v>
      </c>
      <c r="I3" s="4" t="s">
        <v>48</v>
      </c>
      <c r="J3" s="4" t="s">
        <v>49</v>
      </c>
    </row>
    <row r="4" spans="2:10" x14ac:dyDescent="0.2">
      <c r="B4" s="2" t="s">
        <v>46</v>
      </c>
      <c r="C4" s="9">
        <v>0.340247458</v>
      </c>
      <c r="D4" s="9">
        <v>0.44938824599999999</v>
      </c>
      <c r="E4" s="9">
        <v>0.45832809000000002</v>
      </c>
      <c r="F4" s="9">
        <v>0.392146088</v>
      </c>
      <c r="G4" s="9"/>
      <c r="H4" s="5">
        <f>AVERAGE(C4:G4)</f>
        <v>0.41002747049999999</v>
      </c>
      <c r="I4" s="5">
        <f>_xlfn.STDEV.S(C4:G4)/SQRT(COUNT(C4:G4))</f>
        <v>2.749426376030795E-2</v>
      </c>
      <c r="J4" s="5">
        <f>STDEV(C4:G4)</f>
        <v>5.49885275206159E-2</v>
      </c>
    </row>
    <row r="5" spans="2:10" x14ac:dyDescent="0.2">
      <c r="B5" s="2" t="s">
        <v>45</v>
      </c>
      <c r="C5" s="9">
        <v>0.57118654999999996</v>
      </c>
      <c r="D5" s="9">
        <v>0.74421225999999996</v>
      </c>
      <c r="E5" s="9">
        <v>0.67103908899999998</v>
      </c>
      <c r="F5" s="9">
        <v>0.71667387500000002</v>
      </c>
      <c r="G5" s="9">
        <v>0.59098400799999995</v>
      </c>
      <c r="H5" s="5">
        <f>AVERAGE(C5:G5)</f>
        <v>0.65881915639999999</v>
      </c>
      <c r="I5" s="5">
        <f>_xlfn.STDEV.S(C5:G5)/SQRT(COUNT(C5:G5))</f>
        <v>3.3962890352840759E-2</v>
      </c>
      <c r="J5" s="5">
        <f>STDEV(C5:G5)</f>
        <v>7.5943331541323753E-2</v>
      </c>
    </row>
    <row r="7" spans="2:10" x14ac:dyDescent="0.2">
      <c r="B7" s="8" t="s">
        <v>73</v>
      </c>
    </row>
    <row r="8" spans="2:10" x14ac:dyDescent="0.2">
      <c r="H8" s="6"/>
    </row>
    <row r="9" spans="2:10" x14ac:dyDescent="0.2">
      <c r="C9" s="6"/>
      <c r="D9" s="6"/>
      <c r="H9" s="6"/>
    </row>
    <row r="10" spans="2:10" x14ac:dyDescent="0.2">
      <c r="C10" s="6"/>
      <c r="D10" s="6"/>
      <c r="H10" s="6"/>
    </row>
    <row r="11" spans="2:10" x14ac:dyDescent="0.2">
      <c r="C11" s="6"/>
      <c r="D11" s="6"/>
      <c r="H11" s="6"/>
    </row>
    <row r="12" spans="2:10" x14ac:dyDescent="0.2">
      <c r="C12" s="6"/>
      <c r="D12" s="6"/>
      <c r="H12" s="6"/>
    </row>
    <row r="13" spans="2:10" x14ac:dyDescent="0.2">
      <c r="C13" s="6"/>
      <c r="D13" s="6"/>
    </row>
    <row r="15" spans="2:10" x14ac:dyDescent="0.2">
      <c r="C15" s="6"/>
      <c r="D15" s="6"/>
      <c r="E15" s="6"/>
      <c r="F15" s="6"/>
      <c r="G15" s="6"/>
    </row>
    <row r="16" spans="2:10" x14ac:dyDescent="0.2">
      <c r="C16" s="6"/>
      <c r="D16" s="6"/>
      <c r="E16" s="6"/>
      <c r="F16" s="6"/>
      <c r="G1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5055-3DD6-7F4D-A63C-7E134E4BBA0A}">
  <dimension ref="B2:J9"/>
  <sheetViews>
    <sheetView zoomScale="220" zoomScaleNormal="220" workbookViewId="0">
      <selection activeCell="C13" sqref="C13"/>
    </sheetView>
  </sheetViews>
  <sheetFormatPr baseColWidth="10" defaultRowHeight="16" x14ac:dyDescent="0.2"/>
  <cols>
    <col min="2" max="2" width="20.33203125" bestFit="1" customWidth="1"/>
  </cols>
  <sheetData>
    <row r="2" spans="2:10" x14ac:dyDescent="0.2">
      <c r="B2" s="1" t="s">
        <v>54</v>
      </c>
      <c r="C2" s="1" t="s">
        <v>58</v>
      </c>
    </row>
    <row r="3" spans="2:10" x14ac:dyDescent="0.2">
      <c r="B3" s="19" t="s">
        <v>114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4" t="s">
        <v>47</v>
      </c>
      <c r="I3" s="4" t="s">
        <v>48</v>
      </c>
      <c r="J3" s="4" t="s">
        <v>49</v>
      </c>
    </row>
    <row r="4" spans="2:10" x14ac:dyDescent="0.2">
      <c r="B4" s="2" t="s">
        <v>50</v>
      </c>
      <c r="C4" s="3">
        <v>0.33200821600000002</v>
      </c>
      <c r="D4" s="3">
        <v>0.38154840299999998</v>
      </c>
      <c r="E4" s="3">
        <v>0.45659551199999998</v>
      </c>
      <c r="F4" s="3"/>
      <c r="G4" s="3"/>
      <c r="H4" s="5">
        <f>AVERAGE(C4:G4)</f>
        <v>0.39005071033333333</v>
      </c>
      <c r="I4" s="5">
        <f>_xlfn.STDEV.S(C4:G4)/SQRT(COUNT(C4:G4))</f>
        <v>3.6215629699715368E-2</v>
      </c>
      <c r="J4" s="5">
        <f>STDEV(C4:G4)</f>
        <v>6.2727310668007422E-2</v>
      </c>
    </row>
    <row r="5" spans="2:10" x14ac:dyDescent="0.2">
      <c r="B5" s="2" t="s">
        <v>51</v>
      </c>
      <c r="C5" s="3">
        <v>0.604249339</v>
      </c>
      <c r="D5" s="3">
        <v>0.50480552899999998</v>
      </c>
      <c r="E5" s="3">
        <v>0.50925000899999995</v>
      </c>
      <c r="F5" s="3">
        <v>0.34831730799999999</v>
      </c>
      <c r="G5" s="3">
        <v>0.25322668999999998</v>
      </c>
      <c r="H5" s="5">
        <f>AVERAGE(C5:G5)</f>
        <v>0.44396977499999996</v>
      </c>
      <c r="I5" s="5">
        <f>_xlfn.STDEV.S(C5:G5)/SQRT(COUNT(C5:G5))</f>
        <v>6.2922315385869593E-2</v>
      </c>
      <c r="J5" s="5">
        <f>STDEV(C5:G5)</f>
        <v>0.14069857450448534</v>
      </c>
    </row>
    <row r="6" spans="2:10" x14ac:dyDescent="0.2">
      <c r="B6" s="2" t="s">
        <v>52</v>
      </c>
      <c r="C6" s="3">
        <v>0.40306798100000002</v>
      </c>
      <c r="D6" s="3">
        <v>0.39628089599999999</v>
      </c>
      <c r="E6" s="3">
        <v>0.42423403500000001</v>
      </c>
      <c r="F6" s="3"/>
      <c r="G6" s="3"/>
      <c r="H6" s="5">
        <f>AVERAGE(C6:G6)</f>
        <v>0.40786097066666666</v>
      </c>
      <c r="I6" s="5">
        <f>_xlfn.STDEV.S(C6:G6)/SQRT(COUNT(C6:G6))</f>
        <v>8.4177205435301879E-3</v>
      </c>
      <c r="J6" s="5">
        <f>STDEV(C6:G6)</f>
        <v>1.457991966531059E-2</v>
      </c>
    </row>
    <row r="7" spans="2:10" x14ac:dyDescent="0.2">
      <c r="B7" s="2" t="s">
        <v>53</v>
      </c>
      <c r="C7" s="3">
        <v>0.38019652300000001</v>
      </c>
      <c r="D7" s="3">
        <v>0.68241235899999997</v>
      </c>
      <c r="E7" s="3">
        <v>0.85174380599999999</v>
      </c>
      <c r="F7" s="3">
        <v>0.27800160400000001</v>
      </c>
      <c r="G7" s="3">
        <v>0.35790598299999998</v>
      </c>
      <c r="H7" s="5">
        <f>AVERAGE(C7:G7)</f>
        <v>0.51005205500000006</v>
      </c>
      <c r="I7" s="5">
        <f>_xlfn.STDEV.S(C7:G7)/SQRT(COUNT(C7:G7))</f>
        <v>0.10961743139705328</v>
      </c>
      <c r="J7" s="5">
        <f>STDEV(C7:G7)</f>
        <v>0.24511202812273089</v>
      </c>
    </row>
    <row r="9" spans="2:10" x14ac:dyDescent="0.2">
      <c r="B9" s="8" t="s">
        <v>55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D46D-385E-1E4D-A4F6-8E96E96B71D8}">
  <dimension ref="B2:J16"/>
  <sheetViews>
    <sheetView zoomScale="165" zoomScaleNormal="220" workbookViewId="0">
      <selection activeCell="D20" sqref="D20"/>
    </sheetView>
  </sheetViews>
  <sheetFormatPr baseColWidth="10" defaultRowHeight="16" x14ac:dyDescent="0.2"/>
  <cols>
    <col min="2" max="2" width="21.83203125" bestFit="1" customWidth="1"/>
  </cols>
  <sheetData>
    <row r="2" spans="2:10" x14ac:dyDescent="0.2">
      <c r="B2" s="1" t="s">
        <v>109</v>
      </c>
      <c r="C2" t="s">
        <v>106</v>
      </c>
    </row>
    <row r="3" spans="2:10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4" t="s">
        <v>47</v>
      </c>
      <c r="I3" s="4" t="s">
        <v>48</v>
      </c>
      <c r="J3" s="4" t="s">
        <v>49</v>
      </c>
    </row>
    <row r="4" spans="2:10" x14ac:dyDescent="0.2">
      <c r="B4" s="2" t="s">
        <v>46</v>
      </c>
      <c r="C4" s="12">
        <v>1.158598856</v>
      </c>
      <c r="D4" s="12">
        <v>5.6962539850000002</v>
      </c>
      <c r="E4" s="12">
        <v>3.3088330109999999</v>
      </c>
      <c r="F4" s="12">
        <v>1.7591383899999999</v>
      </c>
      <c r="G4" s="12"/>
      <c r="H4" s="5">
        <f>AVERAGE(C4:G4)</f>
        <v>2.9807060605000002</v>
      </c>
      <c r="I4" s="5">
        <f>_xlfn.STDEV.S(C4:G4)/SQRT(COUNT(C4:G4))</f>
        <v>1.0121828747893618</v>
      </c>
      <c r="J4" s="5">
        <f>STDEV(C4:G4)</f>
        <v>2.0243657495787235</v>
      </c>
    </row>
    <row r="5" spans="2:10" x14ac:dyDescent="0.2">
      <c r="B5" s="2" t="s">
        <v>45</v>
      </c>
      <c r="C5" s="12">
        <v>37.482664339999999</v>
      </c>
      <c r="D5" s="12">
        <v>9.5473662249999993</v>
      </c>
      <c r="E5" s="12">
        <v>5.0196891910000003</v>
      </c>
      <c r="F5" s="12">
        <v>7.916894418</v>
      </c>
      <c r="G5" s="12">
        <v>12.867993480000001</v>
      </c>
      <c r="H5" s="5">
        <f>AVERAGE(C5:G5)</f>
        <v>14.566921530799998</v>
      </c>
      <c r="I5" s="5">
        <f>_xlfn.STDEV.S(C5:G5)/SQRT(COUNT(C5:G5))</f>
        <v>5.8676488751384888</v>
      </c>
      <c r="J5" s="5">
        <f>STDEV(C5:G5)</f>
        <v>13.120461752909838</v>
      </c>
    </row>
    <row r="7" spans="2:10" x14ac:dyDescent="0.2">
      <c r="B7" s="8" t="s">
        <v>73</v>
      </c>
    </row>
    <row r="8" spans="2:10" x14ac:dyDescent="0.2">
      <c r="H8" s="6"/>
    </row>
    <row r="9" spans="2:10" x14ac:dyDescent="0.2">
      <c r="C9" s="6"/>
      <c r="D9" s="6"/>
      <c r="H9" s="6"/>
    </row>
    <row r="10" spans="2:10" x14ac:dyDescent="0.2">
      <c r="C10" s="6"/>
      <c r="D10" s="6"/>
      <c r="H10" s="6"/>
    </row>
    <row r="11" spans="2:10" x14ac:dyDescent="0.2">
      <c r="C11" s="6"/>
      <c r="D11" s="6"/>
      <c r="E11" s="6"/>
      <c r="F11" s="6"/>
      <c r="H11" s="6"/>
    </row>
    <row r="12" spans="2:10" x14ac:dyDescent="0.2">
      <c r="C12" s="6"/>
      <c r="D12" s="6"/>
      <c r="E12" s="6"/>
      <c r="F12" s="6"/>
      <c r="H12" s="6"/>
    </row>
    <row r="13" spans="2:10" x14ac:dyDescent="0.2">
      <c r="C13" s="6"/>
      <c r="D13" s="6"/>
      <c r="E13" s="6"/>
      <c r="F13" s="6"/>
    </row>
    <row r="14" spans="2:10" x14ac:dyDescent="0.2">
      <c r="C14" s="6"/>
      <c r="D14" s="6"/>
      <c r="E14" s="6"/>
      <c r="F14" s="6"/>
    </row>
    <row r="15" spans="2:10" x14ac:dyDescent="0.2">
      <c r="C15" s="6"/>
      <c r="D15" s="6"/>
      <c r="E15" s="6"/>
      <c r="F15" s="6"/>
      <c r="G15" s="6"/>
    </row>
    <row r="16" spans="2:10" x14ac:dyDescent="0.2">
      <c r="C16" s="6"/>
      <c r="D16" s="6"/>
      <c r="E16" s="6"/>
      <c r="F16" s="6"/>
      <c r="G16" s="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4528-57F3-534A-9422-3BC25A1FA92F}">
  <dimension ref="B2:J16"/>
  <sheetViews>
    <sheetView zoomScale="165" zoomScaleNormal="220" workbookViewId="0">
      <selection activeCell="D18" sqref="D18"/>
    </sheetView>
  </sheetViews>
  <sheetFormatPr baseColWidth="10" defaultRowHeight="16" x14ac:dyDescent="0.2"/>
  <cols>
    <col min="2" max="2" width="21.83203125" bestFit="1" customWidth="1"/>
  </cols>
  <sheetData>
    <row r="2" spans="2:10" x14ac:dyDescent="0.2">
      <c r="B2" s="1" t="s">
        <v>107</v>
      </c>
      <c r="C2" t="s">
        <v>108</v>
      </c>
    </row>
    <row r="3" spans="2:10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4" t="s">
        <v>47</v>
      </c>
      <c r="I3" s="4" t="s">
        <v>48</v>
      </c>
      <c r="J3" s="4" t="s">
        <v>49</v>
      </c>
    </row>
    <row r="4" spans="2:10" x14ac:dyDescent="0.2">
      <c r="B4" s="2" t="s">
        <v>46</v>
      </c>
      <c r="C4" s="18">
        <v>10.4734737</v>
      </c>
      <c r="D4" s="18">
        <v>21.12434695</v>
      </c>
      <c r="E4" s="18">
        <v>12.733515929999999</v>
      </c>
      <c r="F4" s="18">
        <v>16.12097859</v>
      </c>
      <c r="G4" s="18"/>
      <c r="H4" s="5">
        <f>AVERAGE(C4:G4)</f>
        <v>15.1130787925</v>
      </c>
      <c r="I4" s="5">
        <f>_xlfn.STDEV.S(C4:G4)/SQRT(COUNT(C4:G4))</f>
        <v>2.3155176112141596</v>
      </c>
      <c r="J4" s="5">
        <f>STDEV(C4:G4)</f>
        <v>4.6310352224283191</v>
      </c>
    </row>
    <row r="5" spans="2:10" x14ac:dyDescent="0.2">
      <c r="B5" s="2" t="s">
        <v>45</v>
      </c>
      <c r="C5" s="18">
        <v>8.2878537209999994</v>
      </c>
      <c r="D5" s="18">
        <v>14.893027590000001</v>
      </c>
      <c r="E5" s="18">
        <v>6.018136835</v>
      </c>
      <c r="F5" s="18">
        <v>5.7722501670000002</v>
      </c>
      <c r="G5" s="18">
        <v>9.0609775119999991</v>
      </c>
      <c r="H5" s="5">
        <f>AVERAGE(C5:G5)</f>
        <v>8.8064491650000001</v>
      </c>
      <c r="I5" s="5">
        <f>_xlfn.STDEV.S(C5:G5)/SQRT(COUNT(C5:G5))</f>
        <v>1.6486541791220777</v>
      </c>
      <c r="J5" s="5">
        <f>STDEV(C5:G5)</f>
        <v>3.6865028159060804</v>
      </c>
    </row>
    <row r="7" spans="2:10" x14ac:dyDescent="0.2">
      <c r="B7" s="8" t="s">
        <v>73</v>
      </c>
    </row>
    <row r="8" spans="2:10" x14ac:dyDescent="0.2">
      <c r="H8" s="6"/>
    </row>
    <row r="9" spans="2:10" x14ac:dyDescent="0.2">
      <c r="C9" s="6"/>
      <c r="D9" s="6"/>
      <c r="H9" s="6"/>
    </row>
    <row r="10" spans="2:10" x14ac:dyDescent="0.2">
      <c r="C10" s="6"/>
      <c r="D10" s="6"/>
      <c r="H10" s="6"/>
    </row>
    <row r="11" spans="2:10" x14ac:dyDescent="0.2">
      <c r="C11" s="6"/>
      <c r="D11" s="6"/>
      <c r="H11" s="6"/>
    </row>
    <row r="12" spans="2:10" x14ac:dyDescent="0.2">
      <c r="C12" s="6"/>
      <c r="D12" s="6"/>
      <c r="H12" s="6"/>
    </row>
    <row r="13" spans="2:10" x14ac:dyDescent="0.2">
      <c r="C13" s="6"/>
      <c r="D13" s="6"/>
    </row>
    <row r="14" spans="2:10" x14ac:dyDescent="0.2">
      <c r="C14" s="6"/>
      <c r="D14" s="6"/>
    </row>
    <row r="15" spans="2:10" x14ac:dyDescent="0.2">
      <c r="C15" s="6"/>
      <c r="D15" s="6"/>
      <c r="E15" s="6"/>
      <c r="F15" s="6"/>
      <c r="G15" s="6"/>
    </row>
    <row r="16" spans="2:10" x14ac:dyDescent="0.2">
      <c r="C16" s="6"/>
      <c r="D16" s="6"/>
      <c r="E16" s="6"/>
      <c r="F16" s="6"/>
      <c r="G16" s="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268C-D9E0-9948-8B39-3BFCA0D78785}">
  <dimension ref="B2:O19"/>
  <sheetViews>
    <sheetView tabSelected="1" zoomScale="150" zoomScaleNormal="220" workbookViewId="0">
      <selection activeCell="P9" sqref="P9"/>
    </sheetView>
  </sheetViews>
  <sheetFormatPr baseColWidth="10" defaultRowHeight="16" x14ac:dyDescent="0.2"/>
  <cols>
    <col min="2" max="2" width="26" bestFit="1" customWidth="1"/>
    <col min="11" max="11" width="12.83203125" bestFit="1" customWidth="1"/>
  </cols>
  <sheetData>
    <row r="2" spans="2:15" x14ac:dyDescent="0.2">
      <c r="B2" s="1" t="s">
        <v>190</v>
      </c>
      <c r="C2" t="s">
        <v>189</v>
      </c>
    </row>
    <row r="3" spans="2:15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19" t="s">
        <v>44</v>
      </c>
      <c r="J3" s="19" t="s">
        <v>187</v>
      </c>
      <c r="K3" s="19" t="s">
        <v>188</v>
      </c>
      <c r="L3" s="4" t="s">
        <v>47</v>
      </c>
      <c r="M3" s="4" t="s">
        <v>48</v>
      </c>
      <c r="N3" s="4" t="s">
        <v>49</v>
      </c>
      <c r="O3" s="4" t="s">
        <v>184</v>
      </c>
    </row>
    <row r="4" spans="2:15" x14ac:dyDescent="0.2">
      <c r="B4" s="2" t="s">
        <v>46</v>
      </c>
      <c r="C4" s="12">
        <v>3</v>
      </c>
      <c r="D4" s="12">
        <v>1</v>
      </c>
      <c r="E4" s="12">
        <v>2</v>
      </c>
      <c r="F4" s="12">
        <v>3</v>
      </c>
      <c r="G4" s="12">
        <v>1</v>
      </c>
      <c r="H4" s="12">
        <v>2</v>
      </c>
      <c r="I4" s="12">
        <v>4</v>
      </c>
      <c r="J4" s="12">
        <v>2</v>
      </c>
      <c r="K4" s="12">
        <v>2</v>
      </c>
      <c r="L4" s="5">
        <f>AVERAGE(C4:K4)</f>
        <v>2.2222222222222223</v>
      </c>
      <c r="M4" s="5">
        <f>_xlfn.STDEV.S(C4:K4)/SQRT(COUNT(C4:K4))</f>
        <v>0.32394177193585005</v>
      </c>
      <c r="N4" s="5">
        <f>STDEV(C4:K4)</f>
        <v>0.97182531580755016</v>
      </c>
      <c r="O4" s="5">
        <f>SUM(C4:K4)</f>
        <v>20</v>
      </c>
    </row>
    <row r="5" spans="2:15" x14ac:dyDescent="0.2">
      <c r="B5" s="2" t="s">
        <v>45</v>
      </c>
      <c r="C5" s="9">
        <v>4</v>
      </c>
      <c r="D5" s="9">
        <v>3</v>
      </c>
      <c r="E5" s="12">
        <v>2</v>
      </c>
      <c r="F5" s="9">
        <v>4</v>
      </c>
      <c r="G5" s="9">
        <v>1</v>
      </c>
      <c r="H5" s="9">
        <v>4</v>
      </c>
      <c r="I5" s="9">
        <v>3</v>
      </c>
      <c r="J5" s="9">
        <v>4</v>
      </c>
      <c r="K5" s="12"/>
      <c r="L5" s="5">
        <f>AVERAGE(C5:K5)</f>
        <v>3.125</v>
      </c>
      <c r="M5" s="5">
        <f>_xlfn.STDEV.S(C5:K5)/SQRT(COUNT(C5:K5))</f>
        <v>0.39809815731442771</v>
      </c>
      <c r="N5" s="5">
        <f>STDEV(C5:K5)</f>
        <v>1.1259916264596033</v>
      </c>
      <c r="O5" s="5">
        <f>SUM(C5:K5)</f>
        <v>25</v>
      </c>
    </row>
    <row r="7" spans="2:15" x14ac:dyDescent="0.2">
      <c r="B7" t="s">
        <v>73</v>
      </c>
    </row>
    <row r="8" spans="2:15" x14ac:dyDescent="0.2">
      <c r="D8" s="6"/>
      <c r="E8" s="6"/>
      <c r="F8" s="6"/>
      <c r="G8" s="6"/>
      <c r="H8" s="6"/>
    </row>
    <row r="9" spans="2:15" x14ac:dyDescent="0.2">
      <c r="D9" s="6"/>
      <c r="E9" s="6"/>
      <c r="F9" s="6"/>
      <c r="G9" s="6"/>
      <c r="H9" s="6"/>
    </row>
    <row r="10" spans="2:15" x14ac:dyDescent="0.2">
      <c r="D10" s="6"/>
      <c r="E10" s="6"/>
      <c r="F10" s="6"/>
      <c r="G10" s="6"/>
      <c r="H10" s="6"/>
    </row>
    <row r="11" spans="2:15" x14ac:dyDescent="0.2">
      <c r="D11" s="6"/>
      <c r="E11" s="6"/>
      <c r="F11" s="6"/>
      <c r="G11" s="6"/>
      <c r="H11" s="6"/>
    </row>
    <row r="12" spans="2:15" x14ac:dyDescent="0.2">
      <c r="D12" s="6"/>
      <c r="E12" s="6"/>
      <c r="F12" s="6"/>
      <c r="G12" s="6"/>
      <c r="H12" s="6"/>
    </row>
    <row r="13" spans="2:15" x14ac:dyDescent="0.2">
      <c r="D13" s="6"/>
      <c r="E13" s="6"/>
      <c r="F13" s="6"/>
      <c r="G13" s="6"/>
      <c r="H13" s="6"/>
    </row>
    <row r="15" spans="2:15" x14ac:dyDescent="0.2">
      <c r="D15" s="6"/>
    </row>
    <row r="16" spans="2:15" x14ac:dyDescent="0.2">
      <c r="D16" s="6"/>
    </row>
    <row r="17" spans="4:4" x14ac:dyDescent="0.2">
      <c r="D17" s="6"/>
    </row>
    <row r="18" spans="4:4" x14ac:dyDescent="0.2">
      <c r="D18" s="6"/>
    </row>
    <row r="19" spans="4:4" x14ac:dyDescent="0.2">
      <c r="D19" s="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ACD7-8A9A-4D40-845A-8033DFB05A4B}">
  <dimension ref="B2:E7"/>
  <sheetViews>
    <sheetView zoomScale="125" zoomScaleNormal="220" workbookViewId="0">
      <selection activeCell="C3" sqref="C3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8.5" bestFit="1" customWidth="1"/>
    <col min="5" max="5" width="13.83203125" bestFit="1" customWidth="1"/>
  </cols>
  <sheetData>
    <row r="2" spans="2:5" x14ac:dyDescent="0.2">
      <c r="B2" s="1" t="s">
        <v>150</v>
      </c>
      <c r="C2" s="1" t="s">
        <v>185</v>
      </c>
    </row>
    <row r="3" spans="2:5" x14ac:dyDescent="0.2">
      <c r="B3" s="2"/>
      <c r="C3" s="2" t="s">
        <v>143</v>
      </c>
      <c r="D3" s="2" t="s">
        <v>144</v>
      </c>
      <c r="E3" s="2" t="s">
        <v>141</v>
      </c>
    </row>
    <row r="4" spans="2:5" x14ac:dyDescent="0.2">
      <c r="B4" s="2" t="s">
        <v>46</v>
      </c>
      <c r="C4" s="9">
        <v>9</v>
      </c>
      <c r="D4" s="9">
        <v>3</v>
      </c>
      <c r="E4" s="12">
        <f>SUM(C4:D4)</f>
        <v>12</v>
      </c>
    </row>
    <row r="5" spans="2:5" x14ac:dyDescent="0.2">
      <c r="B5" s="2" t="s">
        <v>45</v>
      </c>
      <c r="C5" s="9">
        <v>11</v>
      </c>
      <c r="D5" s="9">
        <v>12</v>
      </c>
      <c r="E5" s="12">
        <f>SUM(C5:D5)</f>
        <v>23</v>
      </c>
    </row>
    <row r="7" spans="2:5" x14ac:dyDescent="0.2">
      <c r="B7" s="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7993-1715-8E43-9544-F1D668D079A4}">
  <dimension ref="B2:F7"/>
  <sheetViews>
    <sheetView zoomScale="125" zoomScaleNormal="220" workbookViewId="0">
      <selection activeCell="B3" sqref="B3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7.1640625" bestFit="1" customWidth="1"/>
    <col min="5" max="5" width="20.1640625" bestFit="1" customWidth="1"/>
    <col min="6" max="6" width="13.83203125" bestFit="1" customWidth="1"/>
  </cols>
  <sheetData>
    <row r="2" spans="2:6" x14ac:dyDescent="0.2">
      <c r="B2" s="1" t="s">
        <v>149</v>
      </c>
      <c r="C2" s="1" t="s">
        <v>148</v>
      </c>
    </row>
    <row r="3" spans="2:6" x14ac:dyDescent="0.2">
      <c r="B3" s="2"/>
      <c r="C3" s="2" t="s">
        <v>138</v>
      </c>
      <c r="D3" s="2" t="s">
        <v>139</v>
      </c>
      <c r="E3" s="2" t="s">
        <v>140</v>
      </c>
      <c r="F3" s="2" t="s">
        <v>141</v>
      </c>
    </row>
    <row r="4" spans="2:6" x14ac:dyDescent="0.2">
      <c r="B4" s="2" t="s">
        <v>46</v>
      </c>
      <c r="C4" s="9">
        <v>5</v>
      </c>
      <c r="D4" s="9">
        <v>1</v>
      </c>
      <c r="E4" s="12">
        <v>2</v>
      </c>
      <c r="F4" s="12">
        <f>SUM(C4:E4)</f>
        <v>8</v>
      </c>
    </row>
    <row r="5" spans="2:6" x14ac:dyDescent="0.2">
      <c r="B5" s="2" t="s">
        <v>45</v>
      </c>
      <c r="C5" s="9">
        <v>3</v>
      </c>
      <c r="D5" s="9">
        <v>0</v>
      </c>
      <c r="E5" s="12">
        <v>0</v>
      </c>
      <c r="F5" s="12">
        <f>SUM(C5:E5)</f>
        <v>3</v>
      </c>
    </row>
    <row r="7" spans="2:6" x14ac:dyDescent="0.2">
      <c r="B7" s="8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95D1-E81E-F846-9F70-E59EFF0CF20C}">
  <dimension ref="B2:E7"/>
  <sheetViews>
    <sheetView zoomScale="125" zoomScaleNormal="220" workbookViewId="0">
      <selection activeCell="B3" sqref="B3"/>
    </sheetView>
  </sheetViews>
  <sheetFormatPr baseColWidth="10" defaultRowHeight="16" x14ac:dyDescent="0.2"/>
  <cols>
    <col min="2" max="2" width="13.1640625" bestFit="1" customWidth="1"/>
    <col min="3" max="3" width="34" bestFit="1" customWidth="1"/>
    <col min="4" max="4" width="28.5" bestFit="1" customWidth="1"/>
    <col min="5" max="5" width="13.83203125" bestFit="1" customWidth="1"/>
  </cols>
  <sheetData>
    <row r="2" spans="2:5" x14ac:dyDescent="0.2">
      <c r="B2" s="1" t="s">
        <v>112</v>
      </c>
      <c r="C2" s="1" t="s">
        <v>147</v>
      </c>
    </row>
    <row r="3" spans="2:5" x14ac:dyDescent="0.2">
      <c r="B3" s="2"/>
      <c r="C3" s="2" t="s">
        <v>143</v>
      </c>
      <c r="D3" s="2" t="s">
        <v>144</v>
      </c>
      <c r="E3" s="2" t="s">
        <v>141</v>
      </c>
    </row>
    <row r="4" spans="2:5" x14ac:dyDescent="0.2">
      <c r="B4" s="2" t="s">
        <v>46</v>
      </c>
      <c r="C4" s="9">
        <v>4</v>
      </c>
      <c r="D4" s="9">
        <v>1</v>
      </c>
      <c r="E4" s="12">
        <f>SUM(C4:D4)</f>
        <v>5</v>
      </c>
    </row>
    <row r="5" spans="2:5" x14ac:dyDescent="0.2">
      <c r="B5" s="2" t="s">
        <v>45</v>
      </c>
      <c r="C5" s="9">
        <v>3</v>
      </c>
      <c r="D5" s="9">
        <v>0</v>
      </c>
      <c r="E5" s="12">
        <f>SUM(C5:D5)</f>
        <v>3</v>
      </c>
    </row>
    <row r="7" spans="2:5" x14ac:dyDescent="0.2">
      <c r="B7" s="8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08E7-938C-7649-8EDF-9A271665CC0A}">
  <dimension ref="B2:F7"/>
  <sheetViews>
    <sheetView zoomScale="125" zoomScaleNormal="220" workbookViewId="0">
      <selection activeCell="C11" sqref="C11"/>
    </sheetView>
  </sheetViews>
  <sheetFormatPr baseColWidth="10" defaultRowHeight="16" x14ac:dyDescent="0.2"/>
  <cols>
    <col min="2" max="2" width="13.1640625" bestFit="1" customWidth="1"/>
    <col min="3" max="3" width="32.1640625" bestFit="1" customWidth="1"/>
    <col min="4" max="4" width="8.83203125" bestFit="1" customWidth="1"/>
    <col min="5" max="5" width="13.33203125" bestFit="1" customWidth="1"/>
    <col min="6" max="6" width="6.6640625" bestFit="1" customWidth="1"/>
  </cols>
  <sheetData>
    <row r="2" spans="2:6" x14ac:dyDescent="0.2">
      <c r="B2" s="1" t="s">
        <v>32</v>
      </c>
      <c r="C2" s="1" t="s">
        <v>153</v>
      </c>
    </row>
    <row r="3" spans="2:6" x14ac:dyDescent="0.2">
      <c r="B3" s="2"/>
      <c r="C3" s="2" t="s">
        <v>151</v>
      </c>
      <c r="D3" s="2" t="s">
        <v>152</v>
      </c>
      <c r="E3" s="2" t="s">
        <v>154</v>
      </c>
      <c r="F3" s="2" t="s">
        <v>136</v>
      </c>
    </row>
    <row r="4" spans="2:6" x14ac:dyDescent="0.2">
      <c r="B4" s="2" t="s">
        <v>46</v>
      </c>
      <c r="C4" s="9">
        <v>4</v>
      </c>
      <c r="D4" s="9">
        <v>0</v>
      </c>
      <c r="E4" s="9">
        <f>(C4/F4)*100</f>
        <v>100</v>
      </c>
      <c r="F4" s="12">
        <f>SUM(C4:D4)</f>
        <v>4</v>
      </c>
    </row>
    <row r="5" spans="2:6" x14ac:dyDescent="0.2">
      <c r="B5" s="2" t="s">
        <v>87</v>
      </c>
      <c r="C5" s="9">
        <v>3</v>
      </c>
      <c r="D5" s="9">
        <v>2</v>
      </c>
      <c r="E5" s="9">
        <f>(C5/F5)*100</f>
        <v>60</v>
      </c>
      <c r="F5" s="12">
        <f>SUM(C5:D5)</f>
        <v>5</v>
      </c>
    </row>
    <row r="7" spans="2:6" x14ac:dyDescent="0.2">
      <c r="B7" s="8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8B27-FA70-504D-BFE9-AA6B49B7BA68}">
  <dimension ref="B2:D66"/>
  <sheetViews>
    <sheetView zoomScale="150" zoomScaleNormal="220" workbookViewId="0">
      <selection activeCell="E10" sqref="E10"/>
    </sheetView>
  </sheetViews>
  <sheetFormatPr baseColWidth="10" defaultRowHeight="16" x14ac:dyDescent="0.2"/>
  <cols>
    <col min="2" max="2" width="23.6640625" customWidth="1"/>
    <col min="4" max="4" width="12" bestFit="1" customWidth="1"/>
  </cols>
  <sheetData>
    <row r="2" spans="2:4" x14ac:dyDescent="0.2">
      <c r="B2" s="1" t="s">
        <v>130</v>
      </c>
      <c r="C2" s="1"/>
    </row>
    <row r="3" spans="2:4" ht="51" x14ac:dyDescent="0.2">
      <c r="B3" s="27" t="s">
        <v>129</v>
      </c>
      <c r="C3" s="2" t="s">
        <v>46</v>
      </c>
      <c r="D3" s="2" t="s">
        <v>87</v>
      </c>
    </row>
    <row r="4" spans="2:4" x14ac:dyDescent="0.2">
      <c r="B4" s="26">
        <v>12</v>
      </c>
      <c r="C4" s="10">
        <v>1</v>
      </c>
      <c r="D4" s="10"/>
    </row>
    <row r="5" spans="2:4" x14ac:dyDescent="0.2">
      <c r="B5" s="26">
        <v>16</v>
      </c>
      <c r="C5" s="10">
        <v>1</v>
      </c>
      <c r="D5" s="10"/>
    </row>
    <row r="6" spans="2:4" x14ac:dyDescent="0.2">
      <c r="B6" s="26">
        <v>16</v>
      </c>
      <c r="C6" s="10">
        <v>1</v>
      </c>
      <c r="D6" s="10"/>
    </row>
    <row r="7" spans="2:4" x14ac:dyDescent="0.2">
      <c r="B7" s="26">
        <v>17</v>
      </c>
      <c r="C7" s="10">
        <v>0</v>
      </c>
      <c r="D7" s="10"/>
    </row>
    <row r="8" spans="2:4" x14ac:dyDescent="0.2">
      <c r="B8" s="26">
        <v>17</v>
      </c>
      <c r="C8" s="10">
        <v>0</v>
      </c>
      <c r="D8" s="10"/>
    </row>
    <row r="9" spans="2:4" x14ac:dyDescent="0.2">
      <c r="B9" s="26">
        <v>17</v>
      </c>
      <c r="C9" s="10">
        <v>0</v>
      </c>
      <c r="D9" s="10"/>
    </row>
    <row r="10" spans="2:4" x14ac:dyDescent="0.2">
      <c r="B10" s="26">
        <v>17</v>
      </c>
      <c r="C10" s="10">
        <v>0</v>
      </c>
      <c r="D10" s="10"/>
    </row>
    <row r="11" spans="2:4" x14ac:dyDescent="0.2">
      <c r="B11" s="26">
        <v>17</v>
      </c>
      <c r="C11" s="10">
        <v>0</v>
      </c>
      <c r="D11" s="10"/>
    </row>
    <row r="12" spans="2:4" x14ac:dyDescent="0.2">
      <c r="B12" s="26">
        <v>18</v>
      </c>
      <c r="C12" s="10"/>
      <c r="D12" s="10">
        <v>1</v>
      </c>
    </row>
    <row r="13" spans="2:4" x14ac:dyDescent="0.2">
      <c r="B13" s="26">
        <v>19</v>
      </c>
      <c r="C13" s="10">
        <v>1</v>
      </c>
      <c r="D13" s="10"/>
    </row>
    <row r="14" spans="2:4" x14ac:dyDescent="0.2">
      <c r="B14" s="26">
        <v>19</v>
      </c>
      <c r="C14" s="10">
        <v>0</v>
      </c>
      <c r="D14" s="10"/>
    </row>
    <row r="15" spans="2:4" x14ac:dyDescent="0.2">
      <c r="B15" s="26">
        <v>19</v>
      </c>
      <c r="C15" s="10">
        <v>0</v>
      </c>
      <c r="D15" s="10"/>
    </row>
    <row r="16" spans="2:4" x14ac:dyDescent="0.2">
      <c r="B16" s="26">
        <v>19</v>
      </c>
      <c r="C16" s="10">
        <v>0</v>
      </c>
      <c r="D16" s="10"/>
    </row>
    <row r="17" spans="2:4" x14ac:dyDescent="0.2">
      <c r="B17" s="26">
        <v>19</v>
      </c>
      <c r="C17" s="10">
        <v>0</v>
      </c>
      <c r="D17" s="10"/>
    </row>
    <row r="18" spans="2:4" x14ac:dyDescent="0.2">
      <c r="B18" s="26">
        <v>19</v>
      </c>
      <c r="C18" s="10">
        <v>0</v>
      </c>
      <c r="D18" s="10"/>
    </row>
    <row r="19" spans="2:4" x14ac:dyDescent="0.2">
      <c r="B19" s="26">
        <v>19</v>
      </c>
      <c r="C19" s="10">
        <v>0</v>
      </c>
      <c r="D19" s="10"/>
    </row>
    <row r="20" spans="2:4" x14ac:dyDescent="0.2">
      <c r="B20" s="26">
        <v>27</v>
      </c>
      <c r="C20" s="10">
        <v>1</v>
      </c>
      <c r="D20" s="10"/>
    </row>
    <row r="21" spans="2:4" x14ac:dyDescent="0.2">
      <c r="B21" s="26">
        <v>28</v>
      </c>
      <c r="C21" s="10"/>
      <c r="D21" s="10">
        <v>0</v>
      </c>
    </row>
    <row r="22" spans="2:4" x14ac:dyDescent="0.2">
      <c r="B22" s="26">
        <v>28</v>
      </c>
      <c r="C22" s="10"/>
      <c r="D22" s="10">
        <v>0</v>
      </c>
    </row>
    <row r="23" spans="2:4" x14ac:dyDescent="0.2">
      <c r="B23" s="26">
        <v>28</v>
      </c>
      <c r="C23" s="10"/>
      <c r="D23" s="10">
        <v>0</v>
      </c>
    </row>
    <row r="24" spans="2:4" x14ac:dyDescent="0.2">
      <c r="B24" s="26">
        <v>28</v>
      </c>
      <c r="C24" s="10"/>
      <c r="D24" s="10">
        <v>0</v>
      </c>
    </row>
    <row r="25" spans="2:4" x14ac:dyDescent="0.2">
      <c r="B25" s="26">
        <v>28</v>
      </c>
      <c r="C25" s="10"/>
      <c r="D25" s="10">
        <v>0</v>
      </c>
    </row>
    <row r="26" spans="2:4" x14ac:dyDescent="0.2">
      <c r="B26" s="26">
        <v>28</v>
      </c>
      <c r="C26" s="10"/>
      <c r="D26" s="10">
        <v>0</v>
      </c>
    </row>
    <row r="27" spans="2:4" x14ac:dyDescent="0.2">
      <c r="B27" s="26">
        <v>28</v>
      </c>
      <c r="C27" s="10"/>
      <c r="D27" s="10">
        <v>0</v>
      </c>
    </row>
    <row r="28" spans="2:4" x14ac:dyDescent="0.2">
      <c r="B28" s="26">
        <v>30</v>
      </c>
      <c r="C28" s="10"/>
      <c r="D28" s="10">
        <v>1</v>
      </c>
    </row>
    <row r="29" spans="2:4" x14ac:dyDescent="0.2">
      <c r="B29" s="26">
        <v>33</v>
      </c>
      <c r="C29" s="10">
        <v>0</v>
      </c>
      <c r="D29" s="10"/>
    </row>
    <row r="30" spans="2:4" x14ac:dyDescent="0.2">
      <c r="B30" s="26">
        <v>33</v>
      </c>
      <c r="C30" s="10">
        <v>0</v>
      </c>
      <c r="D30" s="10"/>
    </row>
    <row r="31" spans="2:4" x14ac:dyDescent="0.2">
      <c r="B31" s="26">
        <v>33</v>
      </c>
      <c r="C31" s="10">
        <v>0</v>
      </c>
      <c r="D31" s="10"/>
    </row>
    <row r="32" spans="2:4" x14ac:dyDescent="0.2">
      <c r="B32" s="26">
        <v>33</v>
      </c>
      <c r="C32" s="10">
        <v>0</v>
      </c>
      <c r="D32" s="10"/>
    </row>
    <row r="33" spans="2:4" x14ac:dyDescent="0.2">
      <c r="B33" s="26">
        <v>33</v>
      </c>
      <c r="C33" s="10">
        <v>0</v>
      </c>
      <c r="D33" s="10"/>
    </row>
    <row r="34" spans="2:4" x14ac:dyDescent="0.2">
      <c r="B34" s="26">
        <v>33</v>
      </c>
      <c r="C34" s="10">
        <v>0</v>
      </c>
      <c r="D34" s="10"/>
    </row>
    <row r="35" spans="2:4" x14ac:dyDescent="0.2">
      <c r="B35" s="26">
        <v>33</v>
      </c>
      <c r="C35" s="10">
        <v>0</v>
      </c>
      <c r="D35" s="10"/>
    </row>
    <row r="36" spans="2:4" x14ac:dyDescent="0.2">
      <c r="B36" s="26">
        <v>37</v>
      </c>
      <c r="C36" s="10"/>
      <c r="D36" s="10">
        <v>1</v>
      </c>
    </row>
    <row r="37" spans="2:4" x14ac:dyDescent="0.2">
      <c r="B37" s="26">
        <v>38</v>
      </c>
      <c r="C37" s="10">
        <v>1</v>
      </c>
      <c r="D37" s="10"/>
    </row>
    <row r="38" spans="2:4" x14ac:dyDescent="0.2">
      <c r="B38" s="26">
        <v>39</v>
      </c>
      <c r="C38" s="10">
        <v>1</v>
      </c>
      <c r="D38" s="10"/>
    </row>
    <row r="39" spans="2:4" x14ac:dyDescent="0.2">
      <c r="B39" s="26">
        <v>41</v>
      </c>
      <c r="C39" s="10"/>
      <c r="D39" s="10">
        <v>1</v>
      </c>
    </row>
    <row r="40" spans="2:4" x14ac:dyDescent="0.2">
      <c r="B40" s="26">
        <v>41</v>
      </c>
      <c r="C40" s="10">
        <v>0</v>
      </c>
      <c r="D40" s="10">
        <v>0</v>
      </c>
    </row>
    <row r="41" spans="2:4" x14ac:dyDescent="0.2">
      <c r="B41" s="26">
        <v>41</v>
      </c>
      <c r="C41" s="10">
        <v>0</v>
      </c>
      <c r="D41" s="10">
        <v>0</v>
      </c>
    </row>
    <row r="42" spans="2:4" x14ac:dyDescent="0.2">
      <c r="B42" s="26">
        <v>41</v>
      </c>
      <c r="C42" s="10">
        <v>0</v>
      </c>
      <c r="D42" s="10">
        <v>0</v>
      </c>
    </row>
    <row r="43" spans="2:4" x14ac:dyDescent="0.2">
      <c r="B43" s="26">
        <v>41</v>
      </c>
      <c r="C43" s="10">
        <v>0</v>
      </c>
      <c r="D43" s="10">
        <v>0</v>
      </c>
    </row>
    <row r="44" spans="2:4" x14ac:dyDescent="0.2">
      <c r="B44" s="26">
        <v>41</v>
      </c>
      <c r="C44" s="10">
        <v>0</v>
      </c>
      <c r="D44" s="10">
        <v>0</v>
      </c>
    </row>
    <row r="45" spans="2:4" x14ac:dyDescent="0.2">
      <c r="B45" s="26">
        <v>41</v>
      </c>
      <c r="C45" s="10">
        <v>0</v>
      </c>
      <c r="D45" s="10">
        <v>0</v>
      </c>
    </row>
    <row r="46" spans="2:4" x14ac:dyDescent="0.2">
      <c r="B46" s="26">
        <v>41</v>
      </c>
      <c r="C46" s="10"/>
      <c r="D46" s="10">
        <v>0</v>
      </c>
    </row>
    <row r="47" spans="2:4" x14ac:dyDescent="0.2">
      <c r="B47" s="26">
        <v>41</v>
      </c>
      <c r="C47" s="10"/>
      <c r="D47" s="10">
        <v>0</v>
      </c>
    </row>
    <row r="48" spans="2:4" x14ac:dyDescent="0.2">
      <c r="B48" s="26">
        <v>41</v>
      </c>
      <c r="C48" s="10"/>
      <c r="D48" s="10">
        <v>0</v>
      </c>
    </row>
    <row r="49" spans="2:4" x14ac:dyDescent="0.2">
      <c r="B49" s="26">
        <v>41</v>
      </c>
      <c r="C49" s="10"/>
      <c r="D49" s="10">
        <v>0</v>
      </c>
    </row>
    <row r="50" spans="2:4" x14ac:dyDescent="0.2">
      <c r="B50" s="26">
        <v>41</v>
      </c>
      <c r="C50" s="10"/>
      <c r="D50" s="10">
        <v>0</v>
      </c>
    </row>
    <row r="51" spans="2:4" x14ac:dyDescent="0.2">
      <c r="B51" s="26">
        <v>41</v>
      </c>
      <c r="C51" s="10"/>
      <c r="D51" s="10">
        <v>0</v>
      </c>
    </row>
    <row r="52" spans="2:4" x14ac:dyDescent="0.2">
      <c r="B52" s="26">
        <v>41</v>
      </c>
      <c r="C52" s="10"/>
      <c r="D52" s="10">
        <v>0</v>
      </c>
    </row>
    <row r="53" spans="2:4" x14ac:dyDescent="0.2">
      <c r="B53" s="26">
        <v>41</v>
      </c>
      <c r="C53" s="10"/>
      <c r="D53" s="10">
        <v>0</v>
      </c>
    </row>
    <row r="54" spans="2:4" x14ac:dyDescent="0.2">
      <c r="B54" s="26">
        <v>41</v>
      </c>
      <c r="C54" s="10"/>
      <c r="D54" s="10">
        <v>0</v>
      </c>
    </row>
    <row r="55" spans="2:4" x14ac:dyDescent="0.2">
      <c r="B55" s="26">
        <v>41</v>
      </c>
      <c r="C55" s="10"/>
      <c r="D55" s="10">
        <v>0</v>
      </c>
    </row>
    <row r="56" spans="2:4" x14ac:dyDescent="0.2">
      <c r="B56" s="26">
        <v>41</v>
      </c>
      <c r="C56" s="10"/>
      <c r="D56" s="10">
        <v>0</v>
      </c>
    </row>
    <row r="57" spans="2:4" x14ac:dyDescent="0.2">
      <c r="B57" s="26">
        <v>41</v>
      </c>
      <c r="C57" s="10"/>
      <c r="D57" s="10">
        <v>0</v>
      </c>
    </row>
    <row r="58" spans="2:4" x14ac:dyDescent="0.2">
      <c r="B58" s="26">
        <v>41</v>
      </c>
      <c r="C58" s="10"/>
      <c r="D58" s="10">
        <v>0</v>
      </c>
    </row>
    <row r="59" spans="2:4" x14ac:dyDescent="0.2">
      <c r="B59" s="26">
        <v>41</v>
      </c>
      <c r="C59" s="10"/>
      <c r="D59" s="10">
        <v>0</v>
      </c>
    </row>
    <row r="60" spans="2:4" x14ac:dyDescent="0.2">
      <c r="B60" s="26">
        <v>41</v>
      </c>
      <c r="C60" s="10"/>
      <c r="D60" s="10">
        <v>0</v>
      </c>
    </row>
    <row r="61" spans="2:4" x14ac:dyDescent="0.2">
      <c r="B61" s="26">
        <v>41</v>
      </c>
      <c r="C61" s="10"/>
      <c r="D61" s="10">
        <v>0</v>
      </c>
    </row>
    <row r="63" spans="2:4" x14ac:dyDescent="0.2">
      <c r="B63" s="8" t="s">
        <v>120</v>
      </c>
    </row>
    <row r="64" spans="2:4" x14ac:dyDescent="0.2">
      <c r="B64" s="8" t="s">
        <v>121</v>
      </c>
    </row>
    <row r="66" spans="2:2" x14ac:dyDescent="0.2">
      <c r="B66" t="s">
        <v>125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83D7-9F7D-1D4F-B906-A47DBDD32A01}">
  <dimension ref="A1:F178"/>
  <sheetViews>
    <sheetView workbookViewId="0">
      <selection activeCell="R43" sqref="R43"/>
    </sheetView>
  </sheetViews>
  <sheetFormatPr baseColWidth="10" defaultRowHeight="16" x14ac:dyDescent="0.2"/>
  <cols>
    <col min="1" max="1" width="12.1640625" bestFit="1" customWidth="1"/>
    <col min="2" max="3" width="10.5" bestFit="1" customWidth="1"/>
    <col min="4" max="4" width="12.1640625" bestFit="1" customWidth="1"/>
    <col min="5" max="6" width="10.5" bestFit="1" customWidth="1"/>
  </cols>
  <sheetData>
    <row r="1" spans="1:6" x14ac:dyDescent="0.2">
      <c r="A1" s="1" t="s">
        <v>158</v>
      </c>
      <c r="B1" t="s">
        <v>160</v>
      </c>
    </row>
    <row r="2" spans="1:6" x14ac:dyDescent="0.2">
      <c r="A2" s="47" t="s">
        <v>159</v>
      </c>
      <c r="B2" s="48"/>
      <c r="C2" s="49"/>
      <c r="D2" s="50" t="s">
        <v>161</v>
      </c>
      <c r="E2" s="50"/>
      <c r="F2" s="50"/>
    </row>
    <row r="3" spans="1:6" x14ac:dyDescent="0.2">
      <c r="A3" s="10" t="s">
        <v>155</v>
      </c>
      <c r="B3" s="10" t="s">
        <v>156</v>
      </c>
      <c r="C3" s="10" t="s">
        <v>157</v>
      </c>
      <c r="D3" s="10" t="s">
        <v>155</v>
      </c>
      <c r="E3" s="10" t="s">
        <v>156</v>
      </c>
      <c r="F3" s="10" t="s">
        <v>157</v>
      </c>
    </row>
    <row r="4" spans="1:6" x14ac:dyDescent="0.2">
      <c r="A4" s="6">
        <v>0.51292099999999996</v>
      </c>
      <c r="B4" s="6">
        <v>0.95955999999999997</v>
      </c>
      <c r="C4" s="6">
        <v>0.43810700000000002</v>
      </c>
      <c r="D4" s="6">
        <v>1.110436</v>
      </c>
      <c r="E4" s="6">
        <v>0.90673999999999999</v>
      </c>
      <c r="F4" s="6">
        <v>-0.59457000000000004</v>
      </c>
    </row>
    <row r="5" spans="1:6" x14ac:dyDescent="0.2">
      <c r="A5" s="6">
        <v>-0.72813000000000005</v>
      </c>
      <c r="B5" s="6">
        <v>-0.49364000000000002</v>
      </c>
      <c r="C5" s="6">
        <v>0.519038</v>
      </c>
      <c r="D5" s="6">
        <v>0.57141299999999995</v>
      </c>
      <c r="E5" s="6">
        <v>-0.38501999999999997</v>
      </c>
      <c r="F5" s="6">
        <v>0.420458</v>
      </c>
    </row>
    <row r="6" spans="1:6" x14ac:dyDescent="0.2">
      <c r="A6" s="6">
        <v>-0.56033999999999995</v>
      </c>
      <c r="B6" s="6">
        <v>1.182647</v>
      </c>
      <c r="C6" s="6">
        <v>0.66661300000000001</v>
      </c>
      <c r="D6" s="6">
        <v>0.320996</v>
      </c>
      <c r="E6" s="6">
        <v>0.44006800000000001</v>
      </c>
      <c r="F6" s="6">
        <v>0.393368</v>
      </c>
    </row>
    <row r="7" spans="1:6" x14ac:dyDescent="0.2">
      <c r="A7" s="6">
        <v>-1.0334399999999999</v>
      </c>
      <c r="B7" s="6">
        <v>0.83186800000000005</v>
      </c>
      <c r="C7" s="6">
        <v>0.94874800000000004</v>
      </c>
      <c r="D7" s="6">
        <v>0.46546900000000002</v>
      </c>
      <c r="E7" s="6">
        <v>-1.69394</v>
      </c>
      <c r="F7" s="6">
        <v>0.81232599999999999</v>
      </c>
    </row>
    <row r="8" spans="1:6" x14ac:dyDescent="0.2">
      <c r="A8" s="6">
        <v>-0.89424000000000003</v>
      </c>
      <c r="B8" s="6">
        <v>0.61092199999999997</v>
      </c>
      <c r="C8" s="6">
        <v>1.4274100000000001</v>
      </c>
      <c r="D8" s="6">
        <v>0.66579200000000005</v>
      </c>
      <c r="E8" s="6">
        <v>-0.35304000000000002</v>
      </c>
      <c r="F8" s="6">
        <v>0.36554300000000001</v>
      </c>
    </row>
    <row r="9" spans="1:6" x14ac:dyDescent="0.2">
      <c r="A9" s="6">
        <v>0.81290799999999996</v>
      </c>
      <c r="B9" s="6">
        <v>0.65006799999999998</v>
      </c>
      <c r="C9" s="6">
        <v>1.2465390000000001</v>
      </c>
      <c r="D9" s="6">
        <v>0.815828</v>
      </c>
      <c r="E9" s="6">
        <v>0.56822899999999998</v>
      </c>
      <c r="F9" s="6">
        <v>0.431064</v>
      </c>
    </row>
    <row r="10" spans="1:6" x14ac:dyDescent="0.2">
      <c r="A10" s="6">
        <v>-1.18401</v>
      </c>
      <c r="B10" s="6">
        <v>-0.81628000000000001</v>
      </c>
      <c r="C10" s="6">
        <v>-0.53141000000000005</v>
      </c>
      <c r="D10" s="6">
        <v>0.79396800000000001</v>
      </c>
      <c r="E10" s="6">
        <v>0.58732700000000004</v>
      </c>
      <c r="F10" s="6">
        <v>0.33834500000000001</v>
      </c>
    </row>
    <row r="11" spans="1:6" x14ac:dyDescent="0.2">
      <c r="A11" s="6">
        <v>-1.15716</v>
      </c>
      <c r="B11" s="6">
        <v>1.483463</v>
      </c>
      <c r="C11" s="6">
        <v>0.56181099999999995</v>
      </c>
      <c r="D11" s="6">
        <v>0.54125199999999996</v>
      </c>
      <c r="E11" s="6">
        <v>-1.1457200000000001</v>
      </c>
      <c r="F11" s="6">
        <v>0.53280099999999997</v>
      </c>
    </row>
    <row r="12" spans="1:6" x14ac:dyDescent="0.2">
      <c r="A12" s="6">
        <v>-0.71113999999999999</v>
      </c>
      <c r="B12" s="6">
        <v>0.43502099999999999</v>
      </c>
      <c r="C12" s="6">
        <v>0.65512800000000004</v>
      </c>
      <c r="D12" s="6">
        <v>1.258092</v>
      </c>
      <c r="E12" s="6">
        <v>-1.16927</v>
      </c>
      <c r="F12" s="6">
        <v>0.66066599999999998</v>
      </c>
    </row>
    <row r="13" spans="1:6" x14ac:dyDescent="0.2">
      <c r="A13" s="6">
        <v>-1.0413300000000001</v>
      </c>
      <c r="B13" s="6">
        <v>0.45574399999999998</v>
      </c>
      <c r="C13" s="6">
        <v>0.605549</v>
      </c>
      <c r="D13" s="6">
        <v>0.46066400000000002</v>
      </c>
      <c r="E13" s="6">
        <v>-0.87836999999999998</v>
      </c>
      <c r="F13" s="6">
        <v>0.745618</v>
      </c>
    </row>
    <row r="14" spans="1:6" x14ac:dyDescent="0.2">
      <c r="A14" s="6">
        <v>-0.48442000000000002</v>
      </c>
      <c r="B14" s="6">
        <v>2.7322700000000002</v>
      </c>
      <c r="C14" s="6">
        <v>0.52583000000000002</v>
      </c>
      <c r="D14" s="6">
        <v>1.0235920000000001</v>
      </c>
      <c r="E14" s="6">
        <v>1.3680479999999999</v>
      </c>
      <c r="F14" s="6">
        <v>0.70425300000000002</v>
      </c>
    </row>
    <row r="15" spans="1:6" x14ac:dyDescent="0.2">
      <c r="A15" s="6">
        <v>-0.51724999999999999</v>
      </c>
      <c r="B15" s="6">
        <v>-0.49973000000000001</v>
      </c>
      <c r="C15" s="6">
        <v>0.70206400000000002</v>
      </c>
      <c r="D15" s="6">
        <v>1.373035</v>
      </c>
      <c r="E15" s="6">
        <v>-0.33345999999999998</v>
      </c>
      <c r="F15" s="6">
        <v>0.72950599999999999</v>
      </c>
    </row>
    <row r="16" spans="1:6" x14ac:dyDescent="0.2">
      <c r="A16" s="6">
        <v>-0.75797000000000003</v>
      </c>
      <c r="B16" s="6">
        <v>0.61369300000000004</v>
      </c>
      <c r="C16" s="6">
        <v>0.68430999999999997</v>
      </c>
      <c r="D16" s="6">
        <v>0.36061100000000001</v>
      </c>
      <c r="E16" s="6">
        <v>-0.67869000000000002</v>
      </c>
      <c r="F16" s="6">
        <v>-1.2629600000000001</v>
      </c>
    </row>
    <row r="17" spans="1:6" x14ac:dyDescent="0.2">
      <c r="A17" s="6">
        <v>-0.89778999999999998</v>
      </c>
      <c r="B17" s="6">
        <v>0.98143899999999995</v>
      </c>
      <c r="C17" s="6">
        <v>1.580095</v>
      </c>
      <c r="D17" s="6">
        <v>0.95302900000000002</v>
      </c>
      <c r="E17" s="6">
        <v>0.34135100000000002</v>
      </c>
      <c r="F17" s="6">
        <v>0.99160599999999999</v>
      </c>
    </row>
    <row r="18" spans="1:6" x14ac:dyDescent="0.2">
      <c r="A18" s="6">
        <v>-0.56203999999999998</v>
      </c>
      <c r="B18" s="6">
        <v>-0.53154000000000001</v>
      </c>
      <c r="C18" s="6">
        <v>0.65572900000000001</v>
      </c>
      <c r="D18" s="6">
        <v>1.454237</v>
      </c>
      <c r="E18" s="6">
        <v>0.77743200000000001</v>
      </c>
      <c r="F18" s="6">
        <v>0.57620499999999997</v>
      </c>
    </row>
    <row r="19" spans="1:6" x14ac:dyDescent="0.2">
      <c r="A19" s="6">
        <v>-1.0331699999999999</v>
      </c>
      <c r="B19" s="6">
        <v>0.42167300000000002</v>
      </c>
      <c r="C19" s="6">
        <v>0.64032900000000004</v>
      </c>
      <c r="D19" s="6">
        <v>1.30098</v>
      </c>
      <c r="E19" s="6">
        <v>0.416993</v>
      </c>
      <c r="F19" s="6">
        <v>0.97182999999999997</v>
      </c>
    </row>
    <row r="20" spans="1:6" x14ac:dyDescent="0.2">
      <c r="A20" s="6">
        <v>-0.51053999999999999</v>
      </c>
      <c r="B20" s="6">
        <v>1.1380840000000001</v>
      </c>
      <c r="C20" s="6">
        <v>0.84703099999999998</v>
      </c>
      <c r="D20" s="6">
        <v>1.9644889999999999</v>
      </c>
      <c r="E20" s="6">
        <v>-0.49703999999999998</v>
      </c>
      <c r="F20" s="6">
        <v>0.35269299999999998</v>
      </c>
    </row>
    <row r="21" spans="1:6" x14ac:dyDescent="0.2">
      <c r="A21" s="6">
        <v>-1.4744600000000001</v>
      </c>
      <c r="B21" s="6">
        <v>1.0200309999999999</v>
      </c>
      <c r="C21" s="6">
        <v>-1.26664</v>
      </c>
      <c r="D21" s="6">
        <v>0.64803200000000005</v>
      </c>
      <c r="E21" s="6">
        <v>0.5544</v>
      </c>
      <c r="F21" s="6">
        <v>0.711283</v>
      </c>
    </row>
    <row r="22" spans="1:6" x14ac:dyDescent="0.2">
      <c r="A22" s="6">
        <v>-0.66069</v>
      </c>
      <c r="B22" s="6">
        <v>-1.0285599999999999</v>
      </c>
      <c r="C22" s="6">
        <v>-0.74846000000000001</v>
      </c>
      <c r="D22" s="6">
        <v>-0.53476999999999997</v>
      </c>
      <c r="E22" s="6">
        <v>0.65167399999999998</v>
      </c>
      <c r="F22" s="6">
        <v>0.36450300000000002</v>
      </c>
    </row>
    <row r="23" spans="1:6" x14ac:dyDescent="0.2">
      <c r="A23" s="6">
        <v>-0.79549000000000003</v>
      </c>
      <c r="B23" s="6">
        <v>0.47633799999999998</v>
      </c>
      <c r="C23" s="6">
        <v>1.4193880000000001</v>
      </c>
      <c r="D23" s="6">
        <v>0.79190799999999995</v>
      </c>
      <c r="E23" s="6">
        <v>0.57872299999999999</v>
      </c>
      <c r="F23" s="6">
        <v>0.65610900000000005</v>
      </c>
    </row>
    <row r="24" spans="1:6" x14ac:dyDescent="0.2">
      <c r="A24" s="6">
        <v>-0.49364999999999998</v>
      </c>
      <c r="B24" s="6">
        <v>0.72007900000000002</v>
      </c>
      <c r="C24" s="6">
        <v>0.44252900000000001</v>
      </c>
      <c r="D24" s="6">
        <v>0.44947900000000002</v>
      </c>
      <c r="E24" s="6">
        <v>0.37440699999999999</v>
      </c>
      <c r="F24" s="6">
        <v>0.95244499999999999</v>
      </c>
    </row>
    <row r="25" spans="1:6" x14ac:dyDescent="0.2">
      <c r="A25" s="6">
        <v>-0.81986999999999999</v>
      </c>
      <c r="B25" s="6">
        <v>-0.51444000000000001</v>
      </c>
      <c r="C25" s="6">
        <v>0.53528200000000004</v>
      </c>
      <c r="D25" s="6">
        <v>0.32985199999999998</v>
      </c>
      <c r="E25" s="6">
        <v>0.430954</v>
      </c>
      <c r="F25" s="6">
        <v>0.49532399999999999</v>
      </c>
    </row>
    <row r="26" spans="1:6" x14ac:dyDescent="0.2">
      <c r="A26" s="6">
        <v>-0.73748999999999998</v>
      </c>
      <c r="B26" s="6">
        <v>1.4066650000000001</v>
      </c>
      <c r="C26" s="6">
        <v>1.640363</v>
      </c>
      <c r="D26" s="6">
        <v>0.68593499999999996</v>
      </c>
      <c r="E26" s="6">
        <v>2.146083</v>
      </c>
      <c r="F26" s="6">
        <v>0.56985399999999997</v>
      </c>
    </row>
    <row r="27" spans="1:6" x14ac:dyDescent="0.2">
      <c r="A27" s="6">
        <v>-0.54934000000000005</v>
      </c>
      <c r="B27" s="6">
        <v>1.716221</v>
      </c>
      <c r="C27" s="6">
        <v>-0.56074000000000002</v>
      </c>
      <c r="D27" s="6">
        <v>0.63013399999999997</v>
      </c>
      <c r="E27" s="6">
        <v>0.63815999999999995</v>
      </c>
      <c r="F27" s="6">
        <v>-0.45295000000000002</v>
      </c>
    </row>
    <row r="28" spans="1:6" x14ac:dyDescent="0.2">
      <c r="A28" s="6">
        <v>-1.3269899999999999</v>
      </c>
      <c r="B28" s="6">
        <v>-0.84143000000000001</v>
      </c>
      <c r="C28" s="6">
        <v>0.43610500000000002</v>
      </c>
      <c r="D28" s="6">
        <v>-0.49034</v>
      </c>
      <c r="E28" s="6">
        <v>0.98291099999999998</v>
      </c>
      <c r="F28" s="6">
        <v>-0.51405000000000001</v>
      </c>
    </row>
    <row r="29" spans="1:6" x14ac:dyDescent="0.2">
      <c r="A29" s="6">
        <v>-1.10198</v>
      </c>
      <c r="B29" s="6">
        <v>-0.91159000000000001</v>
      </c>
      <c r="C29" s="6">
        <v>-0.47806999999999999</v>
      </c>
      <c r="D29" s="6">
        <v>1.5482769999999999</v>
      </c>
      <c r="E29" s="6">
        <v>0.77109399999999995</v>
      </c>
      <c r="F29" s="6">
        <v>-1.1774500000000001</v>
      </c>
    </row>
    <row r="30" spans="1:6" x14ac:dyDescent="0.2">
      <c r="A30" s="6">
        <v>-2.04705</v>
      </c>
      <c r="B30" s="6">
        <v>1.2811380000000001</v>
      </c>
      <c r="C30" s="6">
        <v>0.45476499999999997</v>
      </c>
      <c r="D30" s="6">
        <v>0.43691400000000002</v>
      </c>
      <c r="E30" s="6">
        <v>-0.58343999999999996</v>
      </c>
      <c r="F30" s="6">
        <v>0.429919</v>
      </c>
    </row>
    <row r="31" spans="1:6" x14ac:dyDescent="0.2">
      <c r="A31" s="6">
        <v>-0.43701000000000001</v>
      </c>
      <c r="B31" s="6">
        <v>-0.45158999999999999</v>
      </c>
      <c r="C31" s="6">
        <v>1.147473</v>
      </c>
      <c r="D31" s="6">
        <v>0.57420499999999997</v>
      </c>
      <c r="E31" s="6">
        <v>-1.3878299999999999</v>
      </c>
      <c r="F31" s="6">
        <v>0.72284899999999996</v>
      </c>
    </row>
    <row r="32" spans="1:6" x14ac:dyDescent="0.2">
      <c r="A32" s="6">
        <v>-0.42203000000000002</v>
      </c>
      <c r="B32" s="6">
        <v>0.53734099999999996</v>
      </c>
      <c r="C32" s="6">
        <v>1.716221</v>
      </c>
      <c r="D32" s="6">
        <v>-0.32779000000000003</v>
      </c>
      <c r="E32" s="6">
        <v>0.48491400000000001</v>
      </c>
      <c r="F32" s="6">
        <v>-0.37042999999999998</v>
      </c>
    </row>
    <row r="33" spans="1:6" x14ac:dyDescent="0.2">
      <c r="A33" s="6">
        <v>-0.81208999999999998</v>
      </c>
      <c r="B33" s="6">
        <v>0.71818800000000005</v>
      </c>
      <c r="C33" s="6">
        <v>1.2040489999999999</v>
      </c>
      <c r="D33" s="6">
        <v>0.92846899999999999</v>
      </c>
      <c r="E33" s="6">
        <v>0.98969300000000004</v>
      </c>
      <c r="F33" s="6">
        <v>0.61560800000000004</v>
      </c>
    </row>
    <row r="34" spans="1:6" x14ac:dyDescent="0.2">
      <c r="A34" s="6">
        <v>-1.0966100000000001</v>
      </c>
      <c r="B34" s="6">
        <v>0.54709399999999997</v>
      </c>
      <c r="C34" s="6">
        <v>0.53372799999999998</v>
      </c>
      <c r="D34" s="6">
        <v>-0.71097999999999995</v>
      </c>
      <c r="E34" s="6">
        <v>1.1249340000000001</v>
      </c>
      <c r="F34" s="6">
        <v>0.41393099999999999</v>
      </c>
    </row>
    <row r="35" spans="1:6" x14ac:dyDescent="0.2">
      <c r="A35" s="6">
        <v>-1.9942899999999999</v>
      </c>
      <c r="B35" s="6">
        <v>0.47606300000000001</v>
      </c>
      <c r="C35" s="6">
        <v>0.832561</v>
      </c>
      <c r="D35" s="6">
        <v>0.77013500000000001</v>
      </c>
      <c r="E35" s="6">
        <v>0.35993199999999997</v>
      </c>
      <c r="F35" s="6">
        <v>1.5980209999999999</v>
      </c>
    </row>
    <row r="36" spans="1:6" x14ac:dyDescent="0.2">
      <c r="A36" s="6">
        <v>-1.0118100000000001</v>
      </c>
      <c r="B36" s="6">
        <v>0.59429100000000001</v>
      </c>
      <c r="C36" s="6">
        <v>1.109955</v>
      </c>
      <c r="D36" s="6">
        <v>-1.22817</v>
      </c>
      <c r="E36" s="6">
        <v>0.50278299999999998</v>
      </c>
      <c r="F36" s="6">
        <v>0.76752900000000002</v>
      </c>
    </row>
    <row r="37" spans="1:6" x14ac:dyDescent="0.2">
      <c r="A37" s="6">
        <v>-1.50804</v>
      </c>
      <c r="B37" s="6">
        <v>-0.62780000000000002</v>
      </c>
      <c r="C37" s="6">
        <v>0.49352000000000001</v>
      </c>
      <c r="D37" s="6">
        <v>0.433307</v>
      </c>
      <c r="E37" s="6">
        <v>-0.66471000000000002</v>
      </c>
      <c r="F37" s="6">
        <v>0.73072999999999999</v>
      </c>
    </row>
    <row r="38" spans="1:6" x14ac:dyDescent="0.2">
      <c r="A38" s="6">
        <v>-1.10486</v>
      </c>
      <c r="B38" s="6">
        <v>1.1674599999999999</v>
      </c>
      <c r="C38" s="6">
        <v>0.62323399999999995</v>
      </c>
      <c r="D38" s="6">
        <v>0.67546499999999998</v>
      </c>
      <c r="E38" s="6">
        <v>-0.36464999999999997</v>
      </c>
      <c r="F38" s="6">
        <v>0.47980499999999998</v>
      </c>
    </row>
    <row r="39" spans="1:6" x14ac:dyDescent="0.2">
      <c r="A39" s="6">
        <v>-0.80693000000000004</v>
      </c>
      <c r="B39" s="6">
        <v>0.45871299999999998</v>
      </c>
      <c r="C39" s="6">
        <v>0.66186900000000004</v>
      </c>
      <c r="D39" s="6">
        <v>-0.42708000000000002</v>
      </c>
      <c r="E39" s="6">
        <v>0.372863</v>
      </c>
      <c r="F39" s="6">
        <v>0.76971000000000001</v>
      </c>
    </row>
    <row r="40" spans="1:6" x14ac:dyDescent="0.2">
      <c r="A40" s="6">
        <v>-0.64880000000000004</v>
      </c>
      <c r="B40" s="6">
        <v>0.62782199999999999</v>
      </c>
      <c r="C40" s="6">
        <v>0.47081899999999999</v>
      </c>
      <c r="D40" s="6">
        <v>0.59878500000000001</v>
      </c>
      <c r="E40" s="6">
        <v>-0.44950000000000001</v>
      </c>
      <c r="F40" s="6">
        <v>0.33319300000000002</v>
      </c>
    </row>
    <row r="41" spans="1:6" x14ac:dyDescent="0.2">
      <c r="A41" s="6">
        <v>-0.67586000000000002</v>
      </c>
      <c r="B41" s="6">
        <v>1.2579560000000001</v>
      </c>
      <c r="C41" s="6">
        <v>0.84490200000000004</v>
      </c>
      <c r="D41" s="6">
        <v>-0.34083000000000002</v>
      </c>
      <c r="E41" s="6">
        <v>-0.45063999999999999</v>
      </c>
      <c r="F41" s="6">
        <v>0.50653099999999995</v>
      </c>
    </row>
    <row r="42" spans="1:6" x14ac:dyDescent="0.2">
      <c r="A42" s="6">
        <v>-1.25943</v>
      </c>
      <c r="B42" s="6">
        <v>0.82702699999999996</v>
      </c>
      <c r="C42" s="6">
        <v>0.480846</v>
      </c>
      <c r="D42" s="6">
        <v>0.64416399999999996</v>
      </c>
      <c r="E42" s="6">
        <v>-0.48313</v>
      </c>
      <c r="F42" s="6">
        <v>1.101148</v>
      </c>
    </row>
    <row r="43" spans="1:6" x14ac:dyDescent="0.2">
      <c r="A43" s="6">
        <v>-1.2191399999999999</v>
      </c>
      <c r="B43" s="6">
        <v>-0.45039000000000001</v>
      </c>
      <c r="C43" s="6">
        <v>0.73170100000000005</v>
      </c>
      <c r="D43" s="6">
        <v>-0.48631999999999997</v>
      </c>
      <c r="E43" s="6">
        <v>-0.87804000000000004</v>
      </c>
      <c r="F43" s="6">
        <v>0.55338200000000004</v>
      </c>
    </row>
    <row r="44" spans="1:6" x14ac:dyDescent="0.2">
      <c r="A44" s="6">
        <v>-0.63105999999999995</v>
      </c>
      <c r="B44" s="6">
        <v>2.190385</v>
      </c>
      <c r="C44" s="6">
        <v>-0.46567999999999998</v>
      </c>
      <c r="D44" s="6">
        <v>1.327852</v>
      </c>
      <c r="E44" s="6">
        <v>-0.50005999999999995</v>
      </c>
      <c r="F44" s="6">
        <v>0.67367900000000003</v>
      </c>
    </row>
    <row r="45" spans="1:6" x14ac:dyDescent="0.2">
      <c r="A45" s="6">
        <v>-0.70698000000000005</v>
      </c>
      <c r="B45" s="6">
        <v>1.9038729999999999</v>
      </c>
      <c r="C45" s="6">
        <v>-0.83728999999999998</v>
      </c>
      <c r="D45" s="6">
        <v>0.36210900000000001</v>
      </c>
      <c r="E45" s="6">
        <v>-0.36595</v>
      </c>
      <c r="F45" s="6">
        <v>1.0165010000000001</v>
      </c>
    </row>
    <row r="46" spans="1:6" x14ac:dyDescent="0.2">
      <c r="A46" s="6">
        <v>-0.88990000000000002</v>
      </c>
      <c r="B46" s="6">
        <v>-0.43972</v>
      </c>
      <c r="C46" s="6">
        <v>0.74912999999999996</v>
      </c>
      <c r="D46" s="6">
        <v>0.80113800000000002</v>
      </c>
      <c r="E46" s="6">
        <v>-2.7039499999999999</v>
      </c>
      <c r="F46" s="6">
        <v>0.72060999999999997</v>
      </c>
    </row>
    <row r="47" spans="1:6" x14ac:dyDescent="0.2">
      <c r="A47" s="6">
        <v>-1.3972100000000001</v>
      </c>
      <c r="B47" s="6">
        <v>-0.55625999999999998</v>
      </c>
      <c r="C47" s="6">
        <v>0.52464599999999995</v>
      </c>
      <c r="D47" s="6">
        <v>-0.80650999999999995</v>
      </c>
      <c r="E47" s="6">
        <v>0.57699599999999995</v>
      </c>
      <c r="F47" s="6">
        <v>0.97162499999999996</v>
      </c>
    </row>
    <row r="48" spans="1:6" x14ac:dyDescent="0.2">
      <c r="A48" s="6">
        <v>-0.60055000000000003</v>
      </c>
      <c r="B48" s="6">
        <v>0.440415</v>
      </c>
      <c r="C48" s="6">
        <v>0.76774100000000001</v>
      </c>
      <c r="D48" s="6">
        <v>0.81185399999999996</v>
      </c>
      <c r="E48" s="6">
        <v>-0.41980000000000001</v>
      </c>
      <c r="F48" s="6">
        <v>0.85472400000000004</v>
      </c>
    </row>
    <row r="49" spans="1:6" x14ac:dyDescent="0.2">
      <c r="A49" s="6">
        <v>-0.72184000000000004</v>
      </c>
      <c r="B49" s="6">
        <v>-0.78380000000000005</v>
      </c>
      <c r="C49" s="6">
        <v>-0.69882</v>
      </c>
      <c r="D49" s="6">
        <v>1.0919449999999999</v>
      </c>
      <c r="E49" s="6">
        <v>0.78793100000000005</v>
      </c>
      <c r="F49" s="6">
        <v>1.3379019999999999</v>
      </c>
    </row>
    <row r="50" spans="1:6" x14ac:dyDescent="0.2">
      <c r="A50" s="6">
        <v>-0.68476000000000004</v>
      </c>
      <c r="B50" s="6">
        <v>0.729379</v>
      </c>
      <c r="C50" s="6">
        <v>0.97836500000000004</v>
      </c>
      <c r="D50" s="6">
        <v>1.8686990000000001</v>
      </c>
      <c r="E50" s="6">
        <v>-0.42737000000000003</v>
      </c>
      <c r="F50" s="6">
        <v>0.69936600000000004</v>
      </c>
    </row>
    <row r="51" spans="1:6" x14ac:dyDescent="0.2">
      <c r="A51" s="6">
        <v>-0.84826000000000001</v>
      </c>
      <c r="B51" s="6">
        <v>1.300187</v>
      </c>
      <c r="C51" s="6">
        <v>0.65947999999999996</v>
      </c>
      <c r="D51" s="6">
        <v>-0.49874000000000002</v>
      </c>
      <c r="E51" s="6">
        <v>-0.50536000000000003</v>
      </c>
      <c r="F51" s="6">
        <v>0.57170500000000002</v>
      </c>
    </row>
    <row r="52" spans="1:6" x14ac:dyDescent="0.2">
      <c r="A52" s="6">
        <v>-0.56901000000000002</v>
      </c>
      <c r="B52" s="6">
        <v>-0.64951999999999999</v>
      </c>
      <c r="C52" s="6">
        <v>-0.91249999999999998</v>
      </c>
      <c r="D52" s="6">
        <v>0.31789600000000001</v>
      </c>
      <c r="E52" s="6">
        <v>-1.1365499999999999</v>
      </c>
      <c r="F52" s="6">
        <v>0.83087800000000001</v>
      </c>
    </row>
    <row r="53" spans="1:6" x14ac:dyDescent="0.2">
      <c r="A53" s="6">
        <v>-1.20234</v>
      </c>
      <c r="B53" s="6">
        <v>0.71973799999999999</v>
      </c>
      <c r="C53" s="6">
        <v>1.070117</v>
      </c>
      <c r="D53" s="6">
        <v>0.38725500000000002</v>
      </c>
      <c r="E53" s="6">
        <v>-0.53236000000000006</v>
      </c>
      <c r="F53" s="6">
        <v>-0.46117000000000002</v>
      </c>
    </row>
    <row r="54" spans="1:6" x14ac:dyDescent="0.2">
      <c r="A54" s="6">
        <v>-0.55933999999999995</v>
      </c>
      <c r="B54" s="6">
        <v>0.59893700000000005</v>
      </c>
      <c r="C54" s="6">
        <v>-1.08257</v>
      </c>
      <c r="D54" s="6">
        <v>0.421323</v>
      </c>
      <c r="E54" s="6">
        <v>0.78282499999999999</v>
      </c>
      <c r="F54" s="6">
        <v>0.59324900000000003</v>
      </c>
    </row>
    <row r="55" spans="1:6" x14ac:dyDescent="0.2">
      <c r="A55" s="6">
        <v>-0.77088999999999996</v>
      </c>
      <c r="B55" s="6">
        <v>1.313558</v>
      </c>
      <c r="C55" s="6">
        <v>0.54962900000000003</v>
      </c>
      <c r="D55" s="6">
        <v>-0.64393</v>
      </c>
      <c r="E55" s="6">
        <v>0.40330500000000002</v>
      </c>
      <c r="F55" s="6">
        <v>0.81312600000000002</v>
      </c>
    </row>
    <row r="56" spans="1:6" x14ac:dyDescent="0.2">
      <c r="A56" s="6">
        <v>-0.93381000000000003</v>
      </c>
      <c r="B56" s="6">
        <v>0.56796000000000002</v>
      </c>
      <c r="C56" s="6">
        <v>0.730819</v>
      </c>
      <c r="D56" s="6">
        <v>-0.50209000000000004</v>
      </c>
      <c r="E56" s="6">
        <v>-0.44094</v>
      </c>
      <c r="F56" s="6">
        <v>1.0512349999999999</v>
      </c>
    </row>
    <row r="57" spans="1:6" x14ac:dyDescent="0.2">
      <c r="A57" s="6">
        <v>-0.70557000000000003</v>
      </c>
      <c r="B57" s="6">
        <v>0.76026099999999996</v>
      </c>
      <c r="C57" s="6">
        <v>0.98481399999999997</v>
      </c>
      <c r="D57" s="6">
        <v>-0.72109999999999996</v>
      </c>
      <c r="E57" s="6">
        <v>0.71016100000000004</v>
      </c>
      <c r="F57" s="6">
        <v>0.38150899999999999</v>
      </c>
    </row>
    <row r="58" spans="1:6" x14ac:dyDescent="0.2">
      <c r="A58" s="6">
        <v>-0.74641000000000002</v>
      </c>
      <c r="B58" s="6">
        <v>0.72048800000000002</v>
      </c>
      <c r="C58" s="6">
        <v>0.90979699999999997</v>
      </c>
      <c r="D58" s="6">
        <v>1.0943860000000001</v>
      </c>
      <c r="E58" s="6">
        <v>0.69731200000000004</v>
      </c>
      <c r="F58" s="6">
        <v>0.38384200000000002</v>
      </c>
    </row>
    <row r="59" spans="1:6" x14ac:dyDescent="0.2">
      <c r="A59" s="6">
        <v>-0.61856999999999995</v>
      </c>
      <c r="B59" s="6">
        <v>1.0775650000000001</v>
      </c>
      <c r="C59" s="6">
        <v>1.0311349999999999</v>
      </c>
      <c r="D59" s="6">
        <v>1.571604</v>
      </c>
      <c r="E59" s="6">
        <v>0.387268</v>
      </c>
      <c r="F59" s="6">
        <v>0.79898199999999997</v>
      </c>
    </row>
    <row r="60" spans="1:6" x14ac:dyDescent="0.2">
      <c r="A60" s="6">
        <v>-0.60911000000000004</v>
      </c>
      <c r="B60" s="6">
        <v>0.90765200000000001</v>
      </c>
      <c r="C60" s="6">
        <v>0.97916400000000003</v>
      </c>
      <c r="D60" s="6">
        <v>1.8705430000000001</v>
      </c>
      <c r="E60" s="6">
        <v>0.74759900000000001</v>
      </c>
      <c r="F60" s="6">
        <v>0.80152999999999996</v>
      </c>
    </row>
    <row r="61" spans="1:6" x14ac:dyDescent="0.2">
      <c r="A61" s="6">
        <v>-0.59186000000000005</v>
      </c>
      <c r="B61" s="6">
        <v>0.47148899999999999</v>
      </c>
      <c r="C61" s="6">
        <v>0.84366399999999997</v>
      </c>
      <c r="D61" s="6">
        <v>-1.14299</v>
      </c>
      <c r="E61" s="6">
        <v>-0.51327</v>
      </c>
      <c r="F61" s="6">
        <v>0.39930700000000002</v>
      </c>
    </row>
    <row r="62" spans="1:6" x14ac:dyDescent="0.2">
      <c r="A62" s="6">
        <v>0.537601</v>
      </c>
      <c r="B62" s="6">
        <v>0.76510500000000004</v>
      </c>
      <c r="C62" s="6">
        <v>0.63903799999999999</v>
      </c>
      <c r="D62" s="6">
        <v>0.55650999999999995</v>
      </c>
      <c r="E62" s="6">
        <v>-0.37330999999999998</v>
      </c>
      <c r="F62" s="6">
        <v>0.43942399999999998</v>
      </c>
    </row>
    <row r="63" spans="1:6" x14ac:dyDescent="0.2">
      <c r="A63" s="6">
        <v>-0.46000999999999997</v>
      </c>
      <c r="B63" s="6">
        <v>-0.59470999999999996</v>
      </c>
      <c r="C63" s="6">
        <v>0.72589300000000001</v>
      </c>
      <c r="D63" s="6">
        <v>0.45236799999999999</v>
      </c>
      <c r="E63" s="6">
        <v>1.5924780000000001</v>
      </c>
      <c r="F63" s="6">
        <v>0.81864000000000003</v>
      </c>
    </row>
    <row r="64" spans="1:6" x14ac:dyDescent="0.2">
      <c r="A64" s="6">
        <v>-0.61258000000000001</v>
      </c>
      <c r="B64" s="6">
        <v>0.41830200000000001</v>
      </c>
      <c r="C64" s="6">
        <v>0.67117300000000002</v>
      </c>
      <c r="D64" s="6">
        <v>0.52177200000000001</v>
      </c>
      <c r="E64" s="6">
        <v>1.6034999999999999</v>
      </c>
      <c r="F64" s="6">
        <v>0.52729400000000004</v>
      </c>
    </row>
    <row r="65" spans="1:6" x14ac:dyDescent="0.2">
      <c r="A65" s="6">
        <v>-0.58313999999999999</v>
      </c>
      <c r="B65" s="6">
        <v>0.46072200000000002</v>
      </c>
      <c r="C65" s="6">
        <v>2.65455</v>
      </c>
      <c r="D65" s="6">
        <v>0.40403600000000001</v>
      </c>
      <c r="E65" s="6">
        <v>-1.0109699999999999</v>
      </c>
      <c r="F65" s="6">
        <v>1.825658</v>
      </c>
    </row>
    <row r="66" spans="1:6" x14ac:dyDescent="0.2">
      <c r="A66" s="6">
        <v>-1.76406</v>
      </c>
      <c r="B66" s="6">
        <v>-2.43668</v>
      </c>
      <c r="C66" s="6">
        <v>0.59571799999999997</v>
      </c>
      <c r="D66" s="6">
        <v>0.67571700000000001</v>
      </c>
      <c r="E66" s="6">
        <v>0.37815399999999999</v>
      </c>
      <c r="F66" s="6">
        <v>0.58612699999999995</v>
      </c>
    </row>
    <row r="67" spans="1:6" x14ac:dyDescent="0.2">
      <c r="A67" s="6">
        <v>-0.62868999999999997</v>
      </c>
      <c r="B67" s="6">
        <v>-0.72611999999999999</v>
      </c>
      <c r="C67" s="6">
        <v>0.70904</v>
      </c>
      <c r="D67" s="6">
        <v>0.91536799999999996</v>
      </c>
      <c r="E67" s="6">
        <v>-0.58806999999999998</v>
      </c>
      <c r="F67" s="6">
        <v>0.43537799999999999</v>
      </c>
    </row>
    <row r="68" spans="1:6" x14ac:dyDescent="0.2">
      <c r="A68" s="6">
        <v>-0.64627999999999997</v>
      </c>
      <c r="B68" s="6">
        <v>0.72669499999999998</v>
      </c>
      <c r="C68" s="6">
        <v>1.206615</v>
      </c>
      <c r="D68" s="6">
        <v>1.1738459999999999</v>
      </c>
      <c r="E68" s="6">
        <v>-0.80318000000000001</v>
      </c>
      <c r="F68" s="6">
        <v>-0.55620000000000003</v>
      </c>
    </row>
    <row r="69" spans="1:6" x14ac:dyDescent="0.2">
      <c r="A69" s="6">
        <v>-1.47984</v>
      </c>
      <c r="B69" s="6">
        <v>-0.78825999999999996</v>
      </c>
      <c r="C69" s="6">
        <v>0.62544599999999995</v>
      </c>
      <c r="D69" s="6">
        <v>-0.81528999999999996</v>
      </c>
      <c r="E69" s="6">
        <v>0.77648499999999998</v>
      </c>
      <c r="F69" s="6">
        <v>0.517841</v>
      </c>
    </row>
    <row r="70" spans="1:6" x14ac:dyDescent="0.2">
      <c r="A70" s="6">
        <v>-1.05766</v>
      </c>
      <c r="B70" s="6">
        <v>1.1081939999999999</v>
      </c>
      <c r="C70" s="6">
        <v>0.80098100000000005</v>
      </c>
      <c r="D70" s="6">
        <v>1.412069</v>
      </c>
      <c r="E70" s="6">
        <v>-0.67457</v>
      </c>
      <c r="F70" s="6">
        <v>0.33949600000000002</v>
      </c>
    </row>
    <row r="71" spans="1:6" x14ac:dyDescent="0.2">
      <c r="A71" s="6">
        <v>1.319671</v>
      </c>
      <c r="B71" s="6">
        <v>0.93538299999999996</v>
      </c>
      <c r="C71" s="6">
        <v>0.86072400000000004</v>
      </c>
      <c r="D71" s="6">
        <v>0.99826099999999995</v>
      </c>
      <c r="E71" s="6">
        <v>0.82948699999999997</v>
      </c>
      <c r="F71" s="6">
        <v>0.58152999999999999</v>
      </c>
    </row>
    <row r="72" spans="1:6" x14ac:dyDescent="0.2">
      <c r="A72" s="6">
        <v>-1.0005200000000001</v>
      </c>
      <c r="B72" s="6">
        <v>-0.70438999999999996</v>
      </c>
      <c r="C72" s="6">
        <v>2.2979850000000002</v>
      </c>
      <c r="D72" s="6">
        <v>0.44042100000000001</v>
      </c>
      <c r="E72" s="6">
        <v>0.54994200000000004</v>
      </c>
      <c r="F72" s="6">
        <v>0.81135000000000002</v>
      </c>
    </row>
    <row r="73" spans="1:6" x14ac:dyDescent="0.2">
      <c r="A73" s="6">
        <v>-0.89585999999999999</v>
      </c>
      <c r="B73" s="6">
        <v>-0.90522000000000002</v>
      </c>
      <c r="C73" s="6">
        <v>0.74184899999999998</v>
      </c>
      <c r="D73" s="6">
        <v>0.43116199999999999</v>
      </c>
      <c r="E73" s="6">
        <v>0.39242700000000003</v>
      </c>
      <c r="F73" s="6">
        <v>0.43848100000000001</v>
      </c>
    </row>
    <row r="74" spans="1:6" x14ac:dyDescent="0.2">
      <c r="A74" s="6">
        <v>-0.63034999999999997</v>
      </c>
      <c r="B74" s="6">
        <v>-0.61953000000000003</v>
      </c>
      <c r="C74" s="6">
        <v>0.61787499999999995</v>
      </c>
      <c r="D74" s="6">
        <v>0.36694700000000002</v>
      </c>
      <c r="E74" s="6">
        <v>0.54483700000000002</v>
      </c>
      <c r="F74" s="6">
        <v>-0.39999000000000001</v>
      </c>
    </row>
    <row r="75" spans="1:6" x14ac:dyDescent="0.2">
      <c r="A75" s="6">
        <v>-0.74197000000000002</v>
      </c>
      <c r="B75" s="6">
        <v>0.98570100000000005</v>
      </c>
      <c r="C75" s="6">
        <v>0.77517400000000003</v>
      </c>
      <c r="D75" s="6">
        <v>0.68175799999999998</v>
      </c>
      <c r="E75" s="6">
        <v>0.51996699999999996</v>
      </c>
      <c r="F75" s="6">
        <v>0.76571900000000004</v>
      </c>
    </row>
    <row r="76" spans="1:6" x14ac:dyDescent="0.2">
      <c r="A76" s="6">
        <v>-0.84611000000000003</v>
      </c>
      <c r="B76" s="6">
        <v>-0.76099000000000006</v>
      </c>
      <c r="C76" s="6">
        <v>-0.78803999999999996</v>
      </c>
      <c r="D76" s="6">
        <v>1.5344120000000001</v>
      </c>
      <c r="E76" s="6">
        <v>0.49682599999999999</v>
      </c>
      <c r="F76" s="6">
        <v>-0.46583000000000002</v>
      </c>
    </row>
    <row r="77" spans="1:6" x14ac:dyDescent="0.2">
      <c r="A77" s="6">
        <v>-1.04823</v>
      </c>
      <c r="B77" s="6">
        <v>0.52643499999999999</v>
      </c>
      <c r="C77" s="6">
        <v>0.65714600000000001</v>
      </c>
      <c r="D77" s="6">
        <v>1.1104229999999999</v>
      </c>
      <c r="E77" s="6">
        <v>0.42186899999999999</v>
      </c>
      <c r="F77" s="6">
        <v>0.864425</v>
      </c>
    </row>
    <row r="78" spans="1:6" x14ac:dyDescent="0.2">
      <c r="A78" s="6">
        <v>-1.06219</v>
      </c>
      <c r="B78" s="6">
        <v>-0.41842000000000001</v>
      </c>
      <c r="C78" s="6">
        <v>0.74111300000000002</v>
      </c>
      <c r="D78" s="6">
        <v>1.0622320000000001</v>
      </c>
      <c r="E78" s="6">
        <v>0.44568799999999997</v>
      </c>
      <c r="F78" s="6">
        <v>1.2154750000000001</v>
      </c>
    </row>
    <row r="79" spans="1:6" x14ac:dyDescent="0.2">
      <c r="A79" s="6">
        <v>-1.2484</v>
      </c>
      <c r="B79" s="6">
        <v>0.83408300000000002</v>
      </c>
      <c r="C79" s="6">
        <v>0.46185999999999999</v>
      </c>
      <c r="D79" s="6">
        <v>0.36268600000000001</v>
      </c>
      <c r="E79" s="6">
        <v>-0.62083999999999995</v>
      </c>
      <c r="F79" s="6">
        <v>0.94786599999999999</v>
      </c>
    </row>
    <row r="80" spans="1:6" x14ac:dyDescent="0.2">
      <c r="A80" s="6">
        <v>-0.88212999999999997</v>
      </c>
      <c r="B80" s="6">
        <v>0.82850599999999996</v>
      </c>
      <c r="C80" s="6">
        <v>-0.74412999999999996</v>
      </c>
      <c r="D80" s="6">
        <v>1.5938639999999999</v>
      </c>
      <c r="E80" s="6">
        <v>0.77593000000000001</v>
      </c>
      <c r="F80" s="6">
        <v>0.74321400000000004</v>
      </c>
    </row>
    <row r="81" spans="1:6" x14ac:dyDescent="0.2">
      <c r="A81" s="6">
        <v>-1.1299699999999999</v>
      </c>
      <c r="B81" s="6">
        <v>0.59387900000000005</v>
      </c>
      <c r="C81" s="6">
        <v>0.70392200000000005</v>
      </c>
      <c r="D81" s="6">
        <v>-0.55493000000000003</v>
      </c>
      <c r="E81" s="6">
        <v>-0.61595</v>
      </c>
      <c r="F81" s="6">
        <v>-0.44901000000000002</v>
      </c>
    </row>
    <row r="82" spans="1:6" x14ac:dyDescent="0.2">
      <c r="A82" s="6">
        <v>-0.45034000000000002</v>
      </c>
      <c r="B82" s="6">
        <v>-0.55644000000000005</v>
      </c>
      <c r="C82" s="6">
        <v>1.494734</v>
      </c>
      <c r="D82" s="6">
        <v>0.50319400000000003</v>
      </c>
      <c r="E82" s="6">
        <v>1.389302</v>
      </c>
      <c r="F82" s="6">
        <v>-0.61799000000000004</v>
      </c>
    </row>
    <row r="83" spans="1:6" x14ac:dyDescent="0.2">
      <c r="A83" s="6">
        <v>-0.59219999999999995</v>
      </c>
      <c r="B83" s="6">
        <v>0.92318999999999996</v>
      </c>
      <c r="C83" s="6">
        <v>0.50341400000000003</v>
      </c>
      <c r="D83" s="6">
        <v>0.94558500000000001</v>
      </c>
      <c r="E83" s="6">
        <v>-0.52834000000000003</v>
      </c>
      <c r="F83" s="6">
        <v>0.71827200000000002</v>
      </c>
    </row>
    <row r="84" spans="1:6" x14ac:dyDescent="0.2">
      <c r="A84" s="6">
        <v>-1.0532699999999999</v>
      </c>
      <c r="B84" s="6">
        <v>0.80410499999999996</v>
      </c>
      <c r="C84" s="6">
        <v>0.93406299999999998</v>
      </c>
      <c r="D84" s="6">
        <v>0.73784300000000003</v>
      </c>
      <c r="E84" s="6">
        <v>0.54494600000000004</v>
      </c>
      <c r="F84" s="6">
        <v>0.55620599999999998</v>
      </c>
    </row>
    <row r="85" spans="1:6" x14ac:dyDescent="0.2">
      <c r="A85" s="6">
        <v>-0.90661000000000003</v>
      </c>
      <c r="B85" s="6">
        <v>-0.66635999999999995</v>
      </c>
      <c r="C85" s="6">
        <v>1.4285669999999999</v>
      </c>
      <c r="D85" s="6">
        <v>0.86451699999999998</v>
      </c>
      <c r="E85" s="6">
        <v>0.79677200000000004</v>
      </c>
      <c r="F85" s="6">
        <v>0.62338400000000005</v>
      </c>
    </row>
    <row r="86" spans="1:6" x14ac:dyDescent="0.2">
      <c r="A86" s="6">
        <v>-0.72040000000000004</v>
      </c>
      <c r="B86" s="6">
        <v>1.2229220000000001</v>
      </c>
      <c r="C86" s="6">
        <v>-1.18119</v>
      </c>
      <c r="D86" s="6">
        <v>0.33627299999999999</v>
      </c>
      <c r="E86" s="6">
        <v>0.478993</v>
      </c>
      <c r="F86" s="6">
        <v>1.6620550000000001</v>
      </c>
    </row>
    <row r="87" spans="1:6" x14ac:dyDescent="0.2">
      <c r="A87" s="6">
        <v>-0.51988000000000001</v>
      </c>
      <c r="B87" s="6">
        <v>0.64175400000000005</v>
      </c>
      <c r="C87" s="6">
        <v>0.54069699999999998</v>
      </c>
      <c r="D87" s="6">
        <v>0.75067799999999996</v>
      </c>
      <c r="E87" s="6">
        <v>0.56903800000000004</v>
      </c>
      <c r="F87" s="6">
        <v>0.64214800000000005</v>
      </c>
    </row>
    <row r="88" spans="1:6" x14ac:dyDescent="0.2">
      <c r="A88" s="6">
        <v>-0.78883000000000003</v>
      </c>
      <c r="B88" s="6">
        <v>-0.66037000000000001</v>
      </c>
      <c r="C88" s="6">
        <v>-0.62951999999999997</v>
      </c>
      <c r="D88" s="6">
        <v>0.74019699999999999</v>
      </c>
      <c r="E88" s="6">
        <v>0.80435299999999998</v>
      </c>
      <c r="F88" s="6">
        <v>0.88076299999999996</v>
      </c>
    </row>
    <row r="89" spans="1:6" x14ac:dyDescent="0.2">
      <c r="A89" s="6">
        <v>-0.55081000000000002</v>
      </c>
      <c r="B89" s="6">
        <v>0.81604500000000002</v>
      </c>
      <c r="C89" s="6">
        <v>0.88352200000000003</v>
      </c>
      <c r="D89" s="6">
        <v>0.75039199999999995</v>
      </c>
      <c r="E89" s="6">
        <v>0.74506600000000001</v>
      </c>
      <c r="F89" s="6">
        <v>0.50304800000000005</v>
      </c>
    </row>
    <row r="90" spans="1:6" x14ac:dyDescent="0.2">
      <c r="A90" s="6">
        <v>-1.6771799999999999</v>
      </c>
      <c r="B90" s="6">
        <v>-1.4960899999999999</v>
      </c>
      <c r="C90" s="6">
        <v>1.9588699999999999</v>
      </c>
      <c r="D90" s="6">
        <v>0.753085</v>
      </c>
      <c r="E90" s="6">
        <v>0.44196999999999997</v>
      </c>
      <c r="F90" s="6">
        <v>1.355694</v>
      </c>
    </row>
    <row r="91" spans="1:6" x14ac:dyDescent="0.2">
      <c r="A91" s="6">
        <v>-0.92401999999999995</v>
      </c>
      <c r="B91" s="6">
        <v>0.58119200000000004</v>
      </c>
      <c r="C91" s="6">
        <v>1.1246020000000001</v>
      </c>
      <c r="D91" s="6">
        <v>0.91809799999999997</v>
      </c>
      <c r="E91" s="6">
        <v>0.347412</v>
      </c>
      <c r="F91" s="6">
        <v>0.54588800000000004</v>
      </c>
    </row>
    <row r="92" spans="1:6" x14ac:dyDescent="0.2">
      <c r="A92" s="6">
        <v>-0.97723000000000004</v>
      </c>
      <c r="B92" s="6">
        <v>0.77675499999999997</v>
      </c>
      <c r="C92" s="6">
        <v>-0.90285000000000004</v>
      </c>
      <c r="D92" s="6">
        <v>0.52476</v>
      </c>
      <c r="E92" s="6">
        <v>0.405972</v>
      </c>
      <c r="F92" s="6">
        <v>0.395283</v>
      </c>
    </row>
    <row r="93" spans="1:6" x14ac:dyDescent="0.2">
      <c r="A93" s="6">
        <v>-1.5721499999999999</v>
      </c>
      <c r="B93" s="6">
        <v>-0.53769</v>
      </c>
      <c r="C93" s="6">
        <v>0.99217699999999998</v>
      </c>
      <c r="D93" s="6">
        <v>1.12795</v>
      </c>
      <c r="E93" s="6">
        <v>0.80491000000000001</v>
      </c>
      <c r="F93" s="6">
        <v>-0.64354999999999996</v>
      </c>
    </row>
    <row r="94" spans="1:6" x14ac:dyDescent="0.2">
      <c r="A94" s="6">
        <v>-0.44475999999999999</v>
      </c>
      <c r="B94" s="6">
        <v>2.188062</v>
      </c>
      <c r="C94" s="6">
        <v>0.80223199999999995</v>
      </c>
      <c r="D94" s="6">
        <v>0.46193200000000001</v>
      </c>
      <c r="E94" s="6">
        <v>-1.56227</v>
      </c>
      <c r="F94" s="6">
        <v>0.45516000000000001</v>
      </c>
    </row>
    <row r="95" spans="1:6" x14ac:dyDescent="0.2">
      <c r="A95" s="6">
        <v>-0.50597999999999999</v>
      </c>
      <c r="B95" s="6">
        <v>2.4107560000000001</v>
      </c>
      <c r="C95" s="6">
        <v>0.97992699999999999</v>
      </c>
      <c r="D95" s="6">
        <v>1.537245</v>
      </c>
      <c r="E95" s="6">
        <v>0.49284600000000001</v>
      </c>
      <c r="F95" s="6">
        <v>0.41323300000000002</v>
      </c>
    </row>
    <row r="96" spans="1:6" x14ac:dyDescent="0.2">
      <c r="A96" s="6">
        <v>-1.3745000000000001</v>
      </c>
      <c r="B96" s="6">
        <v>0.451432</v>
      </c>
      <c r="C96" s="6">
        <v>0.42980000000000002</v>
      </c>
      <c r="D96" s="6">
        <v>-0.89419000000000004</v>
      </c>
      <c r="E96" s="6">
        <v>-0.87856999999999996</v>
      </c>
      <c r="F96" s="6">
        <v>-0.68713000000000002</v>
      </c>
    </row>
    <row r="97" spans="1:6" x14ac:dyDescent="0.2">
      <c r="A97" s="6">
        <v>-0.85185999999999995</v>
      </c>
      <c r="B97" s="6">
        <v>0.55198199999999997</v>
      </c>
      <c r="C97" s="6">
        <v>1.9195340000000001</v>
      </c>
      <c r="D97" s="6">
        <v>0.339561</v>
      </c>
      <c r="E97" s="6">
        <v>-0.31973000000000001</v>
      </c>
      <c r="F97" s="6">
        <v>-0.38796999999999998</v>
      </c>
    </row>
    <row r="98" spans="1:6" x14ac:dyDescent="0.2">
      <c r="A98" s="6">
        <v>-0.53249999999999997</v>
      </c>
      <c r="B98" s="6">
        <v>-0.63249</v>
      </c>
      <c r="C98" s="6">
        <v>1.325377</v>
      </c>
      <c r="D98" s="6">
        <v>-0.66137999999999997</v>
      </c>
      <c r="E98" s="6">
        <v>0.64492700000000003</v>
      </c>
      <c r="F98" s="6">
        <v>1.499844</v>
      </c>
    </row>
    <row r="99" spans="1:6" x14ac:dyDescent="0.2">
      <c r="A99" s="6">
        <v>-1.33955</v>
      </c>
      <c r="B99" s="6">
        <v>0.51277399999999995</v>
      </c>
      <c r="C99" s="6">
        <v>0.44292500000000001</v>
      </c>
      <c r="D99" s="6">
        <v>0.55149599999999999</v>
      </c>
      <c r="E99" s="6">
        <v>-0.90759999999999996</v>
      </c>
      <c r="F99" s="6">
        <v>0.69078099999999998</v>
      </c>
    </row>
    <row r="100" spans="1:6" x14ac:dyDescent="0.2">
      <c r="A100" s="6">
        <v>-0.60928000000000004</v>
      </c>
      <c r="B100" s="6">
        <v>0.91901600000000006</v>
      </c>
      <c r="C100" s="6">
        <v>-0.48191000000000001</v>
      </c>
      <c r="D100" s="6">
        <v>0.50518799999999997</v>
      </c>
      <c r="E100" s="6">
        <v>0.62487199999999998</v>
      </c>
      <c r="F100" s="6">
        <v>0.70077999999999996</v>
      </c>
    </row>
    <row r="101" spans="1:6" x14ac:dyDescent="0.2">
      <c r="A101" s="6">
        <v>-0.76380999999999999</v>
      </c>
      <c r="B101" s="6">
        <v>-0.59387999999999996</v>
      </c>
      <c r="C101" s="6">
        <v>0.45647900000000002</v>
      </c>
      <c r="D101" s="6">
        <v>1.199551</v>
      </c>
      <c r="E101" s="6">
        <v>-0.51297999999999999</v>
      </c>
      <c r="F101" s="6">
        <v>0.380305</v>
      </c>
    </row>
    <row r="102" spans="1:6" x14ac:dyDescent="0.2">
      <c r="A102" s="6">
        <v>-1.3989400000000001</v>
      </c>
      <c r="B102" s="6">
        <v>-0.57062000000000002</v>
      </c>
      <c r="C102" s="6">
        <v>-0.80654999999999999</v>
      </c>
      <c r="D102" s="6">
        <v>0.62045899999999998</v>
      </c>
      <c r="E102" s="6">
        <v>0.36940000000000001</v>
      </c>
      <c r="F102" s="6">
        <v>1.0225249999999999</v>
      </c>
    </row>
    <row r="103" spans="1:6" x14ac:dyDescent="0.2">
      <c r="A103" s="6">
        <v>-1.33449</v>
      </c>
      <c r="B103" s="6">
        <v>0.583256</v>
      </c>
      <c r="C103" s="6">
        <v>0.52924099999999996</v>
      </c>
      <c r="D103" s="6">
        <v>0.71409500000000004</v>
      </c>
      <c r="E103" s="6">
        <v>0.56788499999999997</v>
      </c>
      <c r="F103" s="6">
        <v>0.89433799999999997</v>
      </c>
    </row>
    <row r="104" spans="1:6" x14ac:dyDescent="0.2">
      <c r="A104" s="6">
        <v>-0.58091000000000004</v>
      </c>
      <c r="B104" s="6">
        <v>0.62652600000000003</v>
      </c>
      <c r="C104" s="6">
        <v>1.6335630000000001</v>
      </c>
      <c r="D104" s="6">
        <v>0.97717299999999996</v>
      </c>
      <c r="E104" s="6">
        <v>-0.35971999999999998</v>
      </c>
      <c r="F104" s="6">
        <v>0.47060400000000002</v>
      </c>
    </row>
    <row r="105" spans="1:6" x14ac:dyDescent="0.2">
      <c r="A105" s="6">
        <v>-1.48464</v>
      </c>
      <c r="B105" s="6">
        <v>1.325024</v>
      </c>
      <c r="C105" s="6">
        <v>0.928782</v>
      </c>
      <c r="D105" s="6">
        <v>-0.66376000000000002</v>
      </c>
      <c r="E105" s="6">
        <v>0.55909200000000003</v>
      </c>
      <c r="F105" s="6">
        <v>-1.2517400000000001</v>
      </c>
    </row>
    <row r="106" spans="1:6" x14ac:dyDescent="0.2">
      <c r="A106" s="6">
        <v>-0.56154000000000004</v>
      </c>
      <c r="B106" s="6">
        <v>0.57933900000000005</v>
      </c>
      <c r="C106" s="6">
        <v>-0.57194</v>
      </c>
      <c r="D106" s="6">
        <v>0.66100400000000004</v>
      </c>
      <c r="E106" s="6">
        <v>0.40721099999999999</v>
      </c>
      <c r="F106" s="6">
        <v>0.35668299999999997</v>
      </c>
    </row>
    <row r="107" spans="1:6" x14ac:dyDescent="0.2">
      <c r="A107" s="6">
        <v>-0.75261</v>
      </c>
      <c r="B107" s="6">
        <v>0.91710400000000003</v>
      </c>
      <c r="C107" s="6">
        <v>0.49163899999999999</v>
      </c>
      <c r="D107" s="6">
        <v>0.54638600000000004</v>
      </c>
      <c r="E107" s="6">
        <v>-0.43430999999999997</v>
      </c>
      <c r="F107" s="6">
        <v>0.48514499999999999</v>
      </c>
    </row>
    <row r="108" spans="1:6" x14ac:dyDescent="0.2">
      <c r="A108" s="6">
        <v>0.61673599999999995</v>
      </c>
      <c r="B108" s="6">
        <v>-0.76470000000000005</v>
      </c>
      <c r="C108" s="6">
        <v>0.900814</v>
      </c>
      <c r="D108" s="6">
        <v>0.61654299999999995</v>
      </c>
      <c r="E108" s="6">
        <v>0.44257299999999999</v>
      </c>
      <c r="F108" s="6">
        <v>1.145761</v>
      </c>
    </row>
    <row r="109" spans="1:6" x14ac:dyDescent="0.2">
      <c r="A109" s="6">
        <v>-0.64932999999999996</v>
      </c>
      <c r="B109" s="6">
        <v>-0.69830999999999999</v>
      </c>
      <c r="C109" s="6">
        <v>1.043242</v>
      </c>
      <c r="D109" s="6">
        <v>-0.67032000000000003</v>
      </c>
      <c r="E109" s="6">
        <v>0.95592900000000003</v>
      </c>
      <c r="F109" s="6">
        <v>-0.71804000000000001</v>
      </c>
    </row>
    <row r="110" spans="1:6" x14ac:dyDescent="0.2">
      <c r="A110" s="6">
        <v>-0.69593000000000005</v>
      </c>
      <c r="B110" s="6">
        <v>0.733796</v>
      </c>
      <c r="C110" s="6">
        <v>0.52872300000000005</v>
      </c>
      <c r="D110" s="6">
        <v>-0.56764000000000003</v>
      </c>
      <c r="E110" s="6">
        <v>-0.45134000000000002</v>
      </c>
      <c r="F110" s="6">
        <v>0.48834899999999998</v>
      </c>
    </row>
    <row r="111" spans="1:6" x14ac:dyDescent="0.2">
      <c r="A111" s="6">
        <v>-0.63888</v>
      </c>
      <c r="B111" s="6">
        <v>1.7381180000000001</v>
      </c>
      <c r="C111" s="6">
        <v>0.74108399999999996</v>
      </c>
      <c r="D111" s="6">
        <v>0.32028800000000002</v>
      </c>
      <c r="E111" s="6">
        <v>0.33560099999999998</v>
      </c>
      <c r="F111" s="6">
        <v>0.38812000000000002</v>
      </c>
    </row>
    <row r="112" spans="1:6" x14ac:dyDescent="0.2">
      <c r="A112" s="6">
        <v>-1.32385</v>
      </c>
      <c r="B112" s="6">
        <v>1.660544</v>
      </c>
      <c r="C112" s="6">
        <v>0.77844800000000003</v>
      </c>
      <c r="D112" s="6">
        <v>0.85982400000000003</v>
      </c>
      <c r="E112" s="6">
        <v>0.636714</v>
      </c>
      <c r="F112" s="6">
        <v>0.55447500000000005</v>
      </c>
    </row>
    <row r="113" spans="1:6" x14ac:dyDescent="0.2">
      <c r="A113" s="6">
        <v>-0.60358999999999996</v>
      </c>
      <c r="B113" s="6">
        <v>1.598649</v>
      </c>
      <c r="C113" s="6">
        <v>0.86287000000000003</v>
      </c>
      <c r="D113" s="6">
        <v>2.10737</v>
      </c>
      <c r="E113" s="6">
        <v>0.824021</v>
      </c>
      <c r="F113" s="6">
        <v>-1.07209</v>
      </c>
    </row>
    <row r="114" spans="1:6" x14ac:dyDescent="0.2">
      <c r="A114" s="6">
        <v>-0.93713999999999997</v>
      </c>
      <c r="B114" s="6">
        <v>1.386887</v>
      </c>
      <c r="C114" s="6">
        <v>0.68929600000000002</v>
      </c>
      <c r="D114" s="6">
        <v>0.92713699999999999</v>
      </c>
      <c r="E114" s="6">
        <v>-1.6233900000000001</v>
      </c>
      <c r="F114" s="6">
        <v>-0.92320999999999998</v>
      </c>
    </row>
    <row r="115" spans="1:6" x14ac:dyDescent="0.2">
      <c r="A115" s="6">
        <v>-1.0397799999999999</v>
      </c>
      <c r="B115" s="6">
        <v>1.062084</v>
      </c>
      <c r="C115" s="6">
        <v>3.6179540000000001</v>
      </c>
      <c r="D115" s="6">
        <v>0.95822600000000002</v>
      </c>
      <c r="E115" s="6">
        <v>-0.38485999999999998</v>
      </c>
      <c r="F115" s="6">
        <v>1.426021</v>
      </c>
    </row>
    <row r="116" spans="1:6" x14ac:dyDescent="0.2">
      <c r="A116" s="6">
        <v>-2.7464900000000001</v>
      </c>
      <c r="B116" s="6">
        <v>1.0560449999999999</v>
      </c>
      <c r="C116" s="6">
        <v>2.1405090000000002</v>
      </c>
      <c r="D116" s="6">
        <v>0.49793700000000002</v>
      </c>
      <c r="E116" s="6">
        <v>0.67914399999999997</v>
      </c>
      <c r="F116" s="6">
        <v>0.90152900000000002</v>
      </c>
    </row>
    <row r="117" spans="1:6" x14ac:dyDescent="0.2">
      <c r="A117" s="6">
        <v>-0.87185000000000001</v>
      </c>
      <c r="B117" s="6">
        <v>0.60231400000000002</v>
      </c>
      <c r="C117" s="6">
        <v>0.53778000000000004</v>
      </c>
      <c r="D117" s="6">
        <v>-0.4415</v>
      </c>
      <c r="E117" s="6">
        <v>0.37658199999999997</v>
      </c>
      <c r="F117" s="6">
        <v>1.3839790000000001</v>
      </c>
    </row>
    <row r="118" spans="1:6" x14ac:dyDescent="0.2">
      <c r="A118" s="6">
        <v>-0.79620000000000002</v>
      </c>
      <c r="B118" s="6"/>
      <c r="C118" s="6">
        <v>0.465142</v>
      </c>
      <c r="D118" s="6">
        <v>0.71964799999999995</v>
      </c>
      <c r="E118" s="6">
        <v>0.52962699999999996</v>
      </c>
      <c r="F118" s="6">
        <v>1.009749</v>
      </c>
    </row>
    <row r="119" spans="1:6" x14ac:dyDescent="0.2">
      <c r="A119" s="6">
        <v>-0.64766000000000001</v>
      </c>
      <c r="B119" s="6"/>
      <c r="C119" s="6">
        <v>-0.68586000000000003</v>
      </c>
      <c r="D119" s="6">
        <v>-0.52866999999999997</v>
      </c>
      <c r="E119" s="6">
        <v>0.45598</v>
      </c>
      <c r="F119" s="6">
        <v>-0.57086999999999999</v>
      </c>
    </row>
    <row r="120" spans="1:6" x14ac:dyDescent="0.2">
      <c r="A120" s="6">
        <v>-0.83506999999999998</v>
      </c>
      <c r="B120" s="6"/>
      <c r="C120" s="6"/>
      <c r="D120" s="6">
        <v>0.749583</v>
      </c>
      <c r="E120" s="6">
        <v>0.79425699999999999</v>
      </c>
      <c r="F120" s="6">
        <v>-0.45025999999999999</v>
      </c>
    </row>
    <row r="121" spans="1:6" x14ac:dyDescent="0.2">
      <c r="A121" s="6">
        <v>-0.59406999999999999</v>
      </c>
      <c r="B121" s="6"/>
      <c r="C121" s="6"/>
      <c r="D121" s="6">
        <v>0.59753199999999995</v>
      </c>
      <c r="E121" s="6">
        <v>0.77976699999999999</v>
      </c>
      <c r="F121" s="6">
        <v>-0.71143999999999996</v>
      </c>
    </row>
    <row r="122" spans="1:6" x14ac:dyDescent="0.2">
      <c r="A122" s="6">
        <v>-1.16218</v>
      </c>
      <c r="B122" s="6"/>
      <c r="C122" s="6"/>
      <c r="D122" s="6">
        <v>0.47585699999999997</v>
      </c>
      <c r="E122" s="6">
        <v>0.50308399999999998</v>
      </c>
      <c r="F122" s="6">
        <v>-0.56162999999999996</v>
      </c>
    </row>
    <row r="123" spans="1:6" x14ac:dyDescent="0.2">
      <c r="A123" s="6">
        <v>-0.70901999999999998</v>
      </c>
      <c r="B123" s="6"/>
      <c r="C123" s="6"/>
      <c r="D123" s="6">
        <v>0.53338200000000002</v>
      </c>
      <c r="E123" s="6">
        <v>0.46148899999999998</v>
      </c>
      <c r="F123" s="6">
        <v>0.70950100000000005</v>
      </c>
    </row>
    <row r="124" spans="1:6" x14ac:dyDescent="0.2">
      <c r="A124" s="6">
        <v>-0.78808</v>
      </c>
      <c r="B124" s="6"/>
      <c r="C124" s="6"/>
      <c r="D124" s="6">
        <v>0.66710199999999997</v>
      </c>
      <c r="E124" s="6">
        <v>-0.61772000000000005</v>
      </c>
      <c r="F124" s="6">
        <v>-0.69108000000000003</v>
      </c>
    </row>
    <row r="125" spans="1:6" x14ac:dyDescent="0.2">
      <c r="A125" s="6">
        <v>-0.66829000000000005</v>
      </c>
      <c r="B125" s="6"/>
      <c r="C125" s="6"/>
      <c r="D125" s="6">
        <v>0.63644199999999995</v>
      </c>
      <c r="E125" s="6">
        <v>-0.44740999999999997</v>
      </c>
      <c r="F125" s="6">
        <v>0.43520700000000001</v>
      </c>
    </row>
    <row r="126" spans="1:6" x14ac:dyDescent="0.2">
      <c r="A126" s="6">
        <v>-1.59439</v>
      </c>
      <c r="B126" s="6"/>
      <c r="C126" s="6"/>
      <c r="D126" s="6">
        <v>1.572519</v>
      </c>
      <c r="E126" s="6">
        <v>0.95463500000000001</v>
      </c>
      <c r="F126" s="6">
        <v>-0.88844999999999996</v>
      </c>
    </row>
    <row r="127" spans="1:6" x14ac:dyDescent="0.2">
      <c r="A127" s="6">
        <v>-1.84432</v>
      </c>
      <c r="B127" s="6"/>
      <c r="C127" s="6"/>
      <c r="D127" s="6">
        <v>0.64663400000000004</v>
      </c>
      <c r="E127" s="6">
        <v>-0.45078000000000001</v>
      </c>
      <c r="F127" s="6">
        <v>0.97261500000000001</v>
      </c>
    </row>
    <row r="128" spans="1:6" x14ac:dyDescent="0.2">
      <c r="A128" s="6">
        <v>-2.2629600000000001</v>
      </c>
      <c r="B128" s="6"/>
      <c r="C128" s="6"/>
      <c r="D128" s="6">
        <v>-0.38302999999999998</v>
      </c>
      <c r="E128" s="6">
        <v>-0.73587000000000002</v>
      </c>
      <c r="F128" s="6">
        <v>0.86702299999999999</v>
      </c>
    </row>
    <row r="129" spans="1:6" x14ac:dyDescent="0.2">
      <c r="A129" s="6">
        <v>-0.87817999999999996</v>
      </c>
      <c r="B129" s="6"/>
      <c r="C129" s="6"/>
      <c r="D129" s="6">
        <v>0.41219600000000001</v>
      </c>
      <c r="E129" s="6">
        <v>0.68479500000000004</v>
      </c>
      <c r="F129" s="6">
        <v>-0.73921000000000003</v>
      </c>
    </row>
    <row r="130" spans="1:6" x14ac:dyDescent="0.2">
      <c r="A130" s="6">
        <v>-0.74824999999999997</v>
      </c>
      <c r="B130" s="6"/>
      <c r="C130" s="6"/>
      <c r="D130" s="6">
        <v>0.872143</v>
      </c>
      <c r="E130" s="6">
        <v>0.55452000000000001</v>
      </c>
      <c r="F130" s="6">
        <v>0.86277000000000004</v>
      </c>
    </row>
    <row r="131" spans="1:6" x14ac:dyDescent="0.2">
      <c r="A131" s="6">
        <v>-0.54218</v>
      </c>
      <c r="B131" s="6"/>
      <c r="C131" s="6"/>
      <c r="D131" s="6">
        <v>0.69755299999999998</v>
      </c>
      <c r="E131" s="6">
        <v>-0.86529999999999996</v>
      </c>
      <c r="F131" s="6">
        <v>-1.0804400000000001</v>
      </c>
    </row>
    <row r="132" spans="1:6" x14ac:dyDescent="0.2">
      <c r="A132" s="6">
        <v>-0.82489000000000001</v>
      </c>
      <c r="B132" s="6"/>
      <c r="C132" s="6"/>
      <c r="D132" s="6">
        <v>-0.86941000000000002</v>
      </c>
      <c r="E132" s="6">
        <v>0.73107100000000003</v>
      </c>
      <c r="F132" s="6">
        <v>0.83761600000000003</v>
      </c>
    </row>
    <row r="133" spans="1:6" x14ac:dyDescent="0.2">
      <c r="A133" s="6">
        <v>-0.69608999999999999</v>
      </c>
      <c r="B133" s="6"/>
      <c r="C133" s="6"/>
      <c r="D133" s="6">
        <v>0.82233900000000004</v>
      </c>
      <c r="E133" s="6">
        <v>0.73860899999999996</v>
      </c>
      <c r="F133" s="6">
        <v>0.907416</v>
      </c>
    </row>
    <row r="134" spans="1:6" x14ac:dyDescent="0.2">
      <c r="A134" s="6">
        <v>-1.3101700000000001</v>
      </c>
      <c r="B134" s="6"/>
      <c r="C134" s="6"/>
      <c r="D134" s="6">
        <v>0.49552299999999999</v>
      </c>
      <c r="E134" s="6">
        <v>0.82947099999999996</v>
      </c>
      <c r="F134" s="6">
        <v>1.100949</v>
      </c>
    </row>
    <row r="135" spans="1:6" x14ac:dyDescent="0.2">
      <c r="A135" s="6">
        <v>-0.60704000000000002</v>
      </c>
      <c r="B135" s="6"/>
      <c r="C135" s="6"/>
      <c r="D135" s="6">
        <v>0.46458700000000003</v>
      </c>
      <c r="E135" s="6">
        <v>-0.47226000000000001</v>
      </c>
      <c r="F135" s="6">
        <v>-0.63270999999999999</v>
      </c>
    </row>
    <row r="136" spans="1:6" x14ac:dyDescent="0.2">
      <c r="A136" s="6">
        <v>-0.44462000000000002</v>
      </c>
      <c r="B136" s="6"/>
      <c r="C136" s="6"/>
      <c r="D136" s="6">
        <v>0.66412599999999999</v>
      </c>
      <c r="E136" s="6">
        <v>-0.57764000000000004</v>
      </c>
      <c r="F136" s="6">
        <v>-0.36264999999999997</v>
      </c>
    </row>
    <row r="137" spans="1:6" x14ac:dyDescent="0.2">
      <c r="A137" s="6">
        <v>-0.93928999999999996</v>
      </c>
      <c r="B137" s="6"/>
      <c r="C137" s="6"/>
      <c r="D137" s="6">
        <v>0.34706399999999998</v>
      </c>
      <c r="E137" s="6">
        <v>0.35134900000000002</v>
      </c>
      <c r="F137" s="6">
        <v>0.61544299999999996</v>
      </c>
    </row>
    <row r="138" spans="1:6" x14ac:dyDescent="0.2">
      <c r="A138" s="6">
        <v>-1.4658599999999999</v>
      </c>
      <c r="B138" s="6"/>
      <c r="C138" s="6"/>
      <c r="D138" s="6">
        <v>0.78592499999999998</v>
      </c>
      <c r="E138" s="6">
        <v>0.84659799999999996</v>
      </c>
      <c r="F138" s="6">
        <v>-0.76324000000000003</v>
      </c>
    </row>
    <row r="139" spans="1:6" x14ac:dyDescent="0.2">
      <c r="A139" s="6">
        <v>-0.62363999999999997</v>
      </c>
      <c r="B139" s="6"/>
      <c r="C139" s="6"/>
      <c r="D139" s="6">
        <v>-0.59297999999999995</v>
      </c>
      <c r="E139" s="6">
        <v>0.400474</v>
      </c>
      <c r="F139" s="6">
        <v>1.1460030000000001</v>
      </c>
    </row>
    <row r="140" spans="1:6" x14ac:dyDescent="0.2">
      <c r="A140" s="6">
        <v>-1.5124500000000001</v>
      </c>
      <c r="B140" s="6"/>
      <c r="C140" s="6"/>
      <c r="D140" s="6">
        <v>-0.38647999999999999</v>
      </c>
      <c r="E140" s="6">
        <v>-0.38563999999999998</v>
      </c>
      <c r="F140" s="6">
        <v>-0.60382000000000002</v>
      </c>
    </row>
    <row r="141" spans="1:6" x14ac:dyDescent="0.2">
      <c r="A141" s="6">
        <v>-1.1030800000000001</v>
      </c>
      <c r="B141" s="6"/>
      <c r="C141" s="6"/>
      <c r="D141" s="6">
        <v>3.0313409999999998</v>
      </c>
      <c r="E141" s="6">
        <v>0.619058</v>
      </c>
      <c r="F141" s="6">
        <v>0.80334300000000003</v>
      </c>
    </row>
    <row r="142" spans="1:6" x14ac:dyDescent="0.2">
      <c r="A142" s="6">
        <v>-1.0532300000000001</v>
      </c>
      <c r="B142" s="6"/>
      <c r="C142" s="6"/>
      <c r="D142" s="6">
        <v>0.58059799999999995</v>
      </c>
      <c r="E142" s="6">
        <v>0.48295300000000002</v>
      </c>
      <c r="F142" s="6">
        <v>0.74566500000000002</v>
      </c>
    </row>
    <row r="143" spans="1:6" x14ac:dyDescent="0.2">
      <c r="A143" s="6">
        <v>-0.72165000000000001</v>
      </c>
      <c r="B143" s="6"/>
      <c r="C143" s="6"/>
      <c r="D143" s="6">
        <v>0.53615999999999997</v>
      </c>
      <c r="E143" s="6">
        <v>0.47695399999999999</v>
      </c>
      <c r="F143" s="6">
        <v>0.60737399999999997</v>
      </c>
    </row>
    <row r="144" spans="1:6" x14ac:dyDescent="0.2">
      <c r="A144" s="6">
        <v>-1.5464800000000001</v>
      </c>
      <c r="B144" s="6"/>
      <c r="C144" s="6"/>
      <c r="D144" s="6">
        <v>0.35603400000000002</v>
      </c>
      <c r="E144" s="6">
        <v>-2.0146999999999999</v>
      </c>
      <c r="F144" s="6">
        <v>1.068813</v>
      </c>
    </row>
    <row r="145" spans="1:6" x14ac:dyDescent="0.2">
      <c r="A145" s="6">
        <v>-0.68516999999999995</v>
      </c>
      <c r="B145" s="6"/>
      <c r="C145" s="6"/>
      <c r="D145" s="6">
        <v>2.3071120000000001</v>
      </c>
      <c r="E145" s="6">
        <v>-0.86253999999999997</v>
      </c>
      <c r="F145" s="6">
        <v>1.2281409999999999</v>
      </c>
    </row>
    <row r="146" spans="1:6" x14ac:dyDescent="0.2">
      <c r="A146" s="6">
        <v>-0.63171999999999995</v>
      </c>
      <c r="B146" s="6"/>
      <c r="C146" s="6"/>
      <c r="D146" s="6">
        <v>0.79519700000000004</v>
      </c>
      <c r="E146" s="6">
        <v>0.552006</v>
      </c>
      <c r="F146" s="6">
        <v>0.92036799999999996</v>
      </c>
    </row>
    <row r="147" spans="1:6" x14ac:dyDescent="0.2">
      <c r="A147" s="6">
        <v>-1.4178200000000001</v>
      </c>
      <c r="B147" s="6"/>
      <c r="C147" s="6"/>
      <c r="D147" s="6">
        <v>0.79380200000000001</v>
      </c>
      <c r="E147" s="6">
        <v>1.1689130000000001</v>
      </c>
      <c r="F147" s="6">
        <v>0.836924</v>
      </c>
    </row>
    <row r="148" spans="1:6" x14ac:dyDescent="0.2">
      <c r="A148" s="6">
        <v>-0.71055999999999997</v>
      </c>
      <c r="B148" s="6"/>
      <c r="C148" s="6"/>
      <c r="D148" s="6">
        <v>0.33110600000000001</v>
      </c>
      <c r="E148" s="6">
        <v>0.45164700000000002</v>
      </c>
      <c r="F148" s="6">
        <v>1.6854499999999999</v>
      </c>
    </row>
    <row r="149" spans="1:6" x14ac:dyDescent="0.2">
      <c r="A149" s="6">
        <v>-0.45506999999999997</v>
      </c>
      <c r="B149" s="6"/>
      <c r="C149" s="6"/>
      <c r="D149" s="6">
        <v>1.258499</v>
      </c>
      <c r="E149" s="6">
        <v>1.3138639999999999</v>
      </c>
      <c r="F149" s="6">
        <v>-0.59941999999999995</v>
      </c>
    </row>
    <row r="150" spans="1:6" x14ac:dyDescent="0.2">
      <c r="A150" s="6">
        <v>-0.61677999999999999</v>
      </c>
      <c r="B150" s="6"/>
      <c r="C150" s="6"/>
      <c r="D150" s="6">
        <v>-0.86172000000000004</v>
      </c>
      <c r="E150" s="6">
        <v>0.65827199999999997</v>
      </c>
    </row>
    <row r="151" spans="1:6" x14ac:dyDescent="0.2">
      <c r="A151" s="6">
        <v>-0.48260999999999998</v>
      </c>
      <c r="B151" s="6"/>
      <c r="C151" s="6"/>
      <c r="D151" s="6">
        <v>0.59143999999999997</v>
      </c>
      <c r="E151" s="6">
        <v>1.969516</v>
      </c>
    </row>
    <row r="152" spans="1:6" x14ac:dyDescent="0.2">
      <c r="D152" s="6">
        <v>0.62590599999999996</v>
      </c>
      <c r="E152" s="6">
        <v>-3.0562</v>
      </c>
    </row>
    <row r="153" spans="1:6" x14ac:dyDescent="0.2">
      <c r="D153" s="6">
        <v>0.38819700000000001</v>
      </c>
      <c r="E153" s="6">
        <v>-1.4660500000000001</v>
      </c>
    </row>
    <row r="154" spans="1:6" x14ac:dyDescent="0.2">
      <c r="D154" s="6">
        <v>1.0648310000000001</v>
      </c>
      <c r="E154" s="6">
        <v>-0.70106000000000002</v>
      </c>
    </row>
    <row r="155" spans="1:6" x14ac:dyDescent="0.2">
      <c r="D155" s="6">
        <v>1.6002240000000001</v>
      </c>
      <c r="E155" s="6">
        <v>-0.46467000000000003</v>
      </c>
    </row>
    <row r="156" spans="1:6" x14ac:dyDescent="0.2">
      <c r="D156" s="6">
        <v>1.3935470000000001</v>
      </c>
      <c r="E156" s="6">
        <v>0.66056400000000004</v>
      </c>
    </row>
    <row r="157" spans="1:6" x14ac:dyDescent="0.2">
      <c r="D157" s="6">
        <v>-0.77617999999999998</v>
      </c>
      <c r="E157" s="6">
        <v>-0.95831</v>
      </c>
    </row>
    <row r="158" spans="1:6" x14ac:dyDescent="0.2">
      <c r="D158" s="6">
        <v>-0.46405000000000002</v>
      </c>
      <c r="E158" s="6">
        <v>0.85838599999999998</v>
      </c>
    </row>
    <row r="159" spans="1:6" x14ac:dyDescent="0.2">
      <c r="D159" s="6">
        <v>0.947403</v>
      </c>
      <c r="E159" s="6">
        <v>0.71022099999999999</v>
      </c>
    </row>
    <row r="160" spans="1:6" x14ac:dyDescent="0.2">
      <c r="D160" s="6">
        <v>0.34679900000000002</v>
      </c>
      <c r="E160" s="6">
        <v>0.63602099999999995</v>
      </c>
    </row>
    <row r="161" spans="4:5" x14ac:dyDescent="0.2">
      <c r="D161" s="6">
        <v>0.92239400000000005</v>
      </c>
      <c r="E161" s="6">
        <v>0.452984</v>
      </c>
    </row>
    <row r="162" spans="4:5" x14ac:dyDescent="0.2">
      <c r="D162" s="6">
        <v>-0.55108999999999997</v>
      </c>
      <c r="E162" s="6">
        <v>0.525841</v>
      </c>
    </row>
    <row r="163" spans="4:5" x14ac:dyDescent="0.2">
      <c r="D163" s="6">
        <v>0.51924700000000001</v>
      </c>
      <c r="E163" s="6">
        <v>-0.42645</v>
      </c>
    </row>
    <row r="164" spans="4:5" x14ac:dyDescent="0.2">
      <c r="D164" s="6">
        <v>0.38562800000000003</v>
      </c>
    </row>
    <row r="165" spans="4:5" x14ac:dyDescent="0.2">
      <c r="D165" s="6">
        <v>-0.71294000000000002</v>
      </c>
    </row>
    <row r="166" spans="4:5" x14ac:dyDescent="0.2">
      <c r="D166" s="6">
        <v>1.4738709999999999</v>
      </c>
    </row>
    <row r="167" spans="4:5" x14ac:dyDescent="0.2">
      <c r="D167" s="6">
        <v>1.7106330000000001</v>
      </c>
    </row>
    <row r="168" spans="4:5" x14ac:dyDescent="0.2">
      <c r="D168" s="6">
        <v>-0.50544999999999995</v>
      </c>
    </row>
    <row r="169" spans="4:5" x14ac:dyDescent="0.2">
      <c r="D169" s="6">
        <v>1.057409</v>
      </c>
    </row>
    <row r="170" spans="4:5" x14ac:dyDescent="0.2">
      <c r="D170" s="6">
        <v>-1.00661</v>
      </c>
    </row>
    <row r="171" spans="4:5" x14ac:dyDescent="0.2">
      <c r="D171" s="6">
        <v>-0.48658000000000001</v>
      </c>
    </row>
    <row r="172" spans="4:5" x14ac:dyDescent="0.2">
      <c r="D172" s="6">
        <v>1.2057059999999999</v>
      </c>
    </row>
    <row r="173" spans="4:5" x14ac:dyDescent="0.2">
      <c r="D173" s="6">
        <v>-0.41127999999999998</v>
      </c>
    </row>
    <row r="174" spans="4:5" x14ac:dyDescent="0.2">
      <c r="D174" s="6">
        <v>0.54343799999999998</v>
      </c>
    </row>
    <row r="175" spans="4:5" x14ac:dyDescent="0.2">
      <c r="D175" s="6">
        <v>-1.0492600000000001</v>
      </c>
    </row>
    <row r="176" spans="4:5" x14ac:dyDescent="0.2">
      <c r="D176" s="6">
        <v>1.068206</v>
      </c>
    </row>
    <row r="177" spans="4:4" x14ac:dyDescent="0.2">
      <c r="D177" s="6">
        <v>1.064198</v>
      </c>
    </row>
    <row r="178" spans="4:4" x14ac:dyDescent="0.2">
      <c r="D178" s="6">
        <v>0.42846400000000001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8CDC-A950-BC4E-9D5E-4411E83CFB02}">
  <dimension ref="A1:C19"/>
  <sheetViews>
    <sheetView zoomScale="125" workbookViewId="0">
      <selection activeCell="E6" sqref="E6"/>
    </sheetView>
  </sheetViews>
  <sheetFormatPr baseColWidth="10" defaultRowHeight="16" x14ac:dyDescent="0.2"/>
  <cols>
    <col min="1" max="1" width="13.5" customWidth="1"/>
    <col min="2" max="2" width="12.83203125" customWidth="1"/>
  </cols>
  <sheetData>
    <row r="1" spans="1:3" x14ac:dyDescent="0.2">
      <c r="A1" s="1" t="s">
        <v>162</v>
      </c>
      <c r="B1" t="s">
        <v>160</v>
      </c>
    </row>
    <row r="2" spans="1:3" x14ac:dyDescent="0.2">
      <c r="A2" s="47" t="s">
        <v>163</v>
      </c>
      <c r="B2" s="48"/>
      <c r="C2" s="49"/>
    </row>
    <row r="3" spans="1:3" x14ac:dyDescent="0.2">
      <c r="A3" s="25" t="s">
        <v>155</v>
      </c>
      <c r="B3" s="25" t="s">
        <v>156</v>
      </c>
      <c r="C3" s="25" t="s">
        <v>157</v>
      </c>
    </row>
    <row r="4" spans="1:3" x14ac:dyDescent="0.2">
      <c r="A4" s="6">
        <v>0.49789499999999998</v>
      </c>
      <c r="B4" s="6">
        <v>1.0264439999999999</v>
      </c>
      <c r="C4" s="6">
        <v>0.46448499999999998</v>
      </c>
    </row>
    <row r="5" spans="1:3" x14ac:dyDescent="0.2">
      <c r="A5" s="6">
        <v>-0.45795000000000002</v>
      </c>
      <c r="B5" s="6">
        <v>0.88809899999999997</v>
      </c>
      <c r="C5" s="6">
        <v>0.49078100000000002</v>
      </c>
    </row>
    <row r="6" spans="1:3" x14ac:dyDescent="0.2">
      <c r="A6" s="6">
        <v>-0.45687</v>
      </c>
      <c r="B6" s="6">
        <v>1.2940990000000001</v>
      </c>
      <c r="C6" s="6">
        <v>1.000688</v>
      </c>
    </row>
    <row r="7" spans="1:3" x14ac:dyDescent="0.2">
      <c r="A7" s="6">
        <v>-0.50722999999999996</v>
      </c>
      <c r="B7" s="6">
        <v>0.51748799999999995</v>
      </c>
      <c r="C7" s="6">
        <v>0.693025</v>
      </c>
    </row>
    <row r="8" spans="1:3" x14ac:dyDescent="0.2">
      <c r="A8" s="6">
        <v>-0.63836999999999999</v>
      </c>
      <c r="B8" s="6">
        <v>-1.91374</v>
      </c>
      <c r="C8" s="6">
        <v>0.61125700000000005</v>
      </c>
    </row>
    <row r="9" spans="1:3" x14ac:dyDescent="0.2">
      <c r="A9" s="6">
        <v>-0.46105000000000002</v>
      </c>
      <c r="B9" s="6">
        <v>1.3606819999999999</v>
      </c>
      <c r="C9" s="6">
        <v>0.45045200000000002</v>
      </c>
    </row>
    <row r="10" spans="1:3" x14ac:dyDescent="0.2">
      <c r="A10" s="6">
        <v>0.609267</v>
      </c>
      <c r="B10" s="6">
        <v>0.76783000000000001</v>
      </c>
      <c r="C10" s="6">
        <v>0.59340400000000004</v>
      </c>
    </row>
    <row r="11" spans="1:3" x14ac:dyDescent="0.2">
      <c r="A11" s="6">
        <v>0.5101</v>
      </c>
      <c r="B11" s="6">
        <v>0.70270900000000003</v>
      </c>
      <c r="C11" s="6">
        <v>1.1616709999999999</v>
      </c>
    </row>
    <row r="12" spans="1:3" x14ac:dyDescent="0.2">
      <c r="B12" s="6">
        <v>0.934091</v>
      </c>
      <c r="C12" s="6">
        <v>0.469835</v>
      </c>
    </row>
    <row r="13" spans="1:3" x14ac:dyDescent="0.2">
      <c r="B13" s="6">
        <v>0.54552999999999996</v>
      </c>
      <c r="C13" s="6">
        <v>-3.49376</v>
      </c>
    </row>
    <row r="14" spans="1:3" x14ac:dyDescent="0.2">
      <c r="B14" s="6">
        <v>0.53159999999999996</v>
      </c>
    </row>
    <row r="15" spans="1:3" x14ac:dyDescent="0.2">
      <c r="B15" s="6">
        <v>0.59756500000000001</v>
      </c>
    </row>
    <row r="16" spans="1:3" x14ac:dyDescent="0.2">
      <c r="B16" s="6">
        <v>0.89382099999999998</v>
      </c>
    </row>
    <row r="17" spans="2:2" x14ac:dyDescent="0.2">
      <c r="B17" s="6">
        <v>0.88283100000000003</v>
      </c>
    </row>
    <row r="18" spans="2:2" x14ac:dyDescent="0.2">
      <c r="B18" s="6">
        <v>1.3324180000000001</v>
      </c>
    </row>
    <row r="19" spans="2:2" x14ac:dyDescent="0.2">
      <c r="B19" s="6">
        <v>-0.87021999999999999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B841-89F2-EB45-A726-CAAC3EDC133F}">
  <dimension ref="B2:L9"/>
  <sheetViews>
    <sheetView zoomScale="158" zoomScaleNormal="220" workbookViewId="0">
      <selection activeCell="B3" sqref="B3"/>
    </sheetView>
  </sheetViews>
  <sheetFormatPr baseColWidth="10" defaultRowHeight="16" x14ac:dyDescent="0.2"/>
  <cols>
    <col min="2" max="2" width="20.33203125" bestFit="1" customWidth="1"/>
  </cols>
  <sheetData>
    <row r="2" spans="2:12" x14ac:dyDescent="0.2">
      <c r="B2" s="1" t="s">
        <v>56</v>
      </c>
      <c r="C2" s="1" t="s">
        <v>57</v>
      </c>
    </row>
    <row r="3" spans="2:12" x14ac:dyDescent="0.2">
      <c r="B3" s="19" t="s">
        <v>115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19" t="s">
        <v>44</v>
      </c>
      <c r="J3" s="4" t="s">
        <v>47</v>
      </c>
      <c r="K3" s="4" t="s">
        <v>48</v>
      </c>
      <c r="L3" s="4" t="s">
        <v>49</v>
      </c>
    </row>
    <row r="4" spans="2:12" x14ac:dyDescent="0.2">
      <c r="B4" s="2" t="s">
        <v>50</v>
      </c>
      <c r="C4" s="3">
        <v>0</v>
      </c>
      <c r="D4" s="3">
        <v>0</v>
      </c>
      <c r="E4" s="3">
        <v>0.287356322</v>
      </c>
      <c r="F4" s="3"/>
      <c r="G4" s="3"/>
      <c r="H4" s="3"/>
      <c r="I4" s="3"/>
      <c r="J4" s="5">
        <f>AVERAGE(C4:I4)</f>
        <v>9.5785440666666666E-2</v>
      </c>
      <c r="K4" s="5">
        <f>_xlfn.STDEV.S(C4:I4)/SQRT(COUNT(C4:I4))</f>
        <v>9.578544066666668E-2</v>
      </c>
      <c r="L4" s="5">
        <f>STDEV(C4:I4)</f>
        <v>0.16590524986004079</v>
      </c>
    </row>
    <row r="5" spans="2:12" x14ac:dyDescent="0.2">
      <c r="B5" s="2" t="s">
        <v>51</v>
      </c>
      <c r="C5" s="3">
        <v>2.4561088340000001</v>
      </c>
      <c r="D5" s="3">
        <v>3.1272255279999999</v>
      </c>
      <c r="E5" s="3">
        <v>1.22324159</v>
      </c>
      <c r="F5" s="3">
        <v>5.8406175329999996</v>
      </c>
      <c r="G5" s="3">
        <v>0</v>
      </c>
      <c r="H5" s="3">
        <v>3.5119047619999999</v>
      </c>
      <c r="I5" s="3"/>
      <c r="J5" s="5">
        <f>AVERAGE(C5:I5)</f>
        <v>2.6931830411666664</v>
      </c>
      <c r="K5" s="5">
        <f>_xlfn.STDEV.S(C5:I5)/SQRT(COUNT(C5:I5))</f>
        <v>0.82128373009803612</v>
      </c>
      <c r="L5" s="5">
        <f>STDEV(C5:I5)</f>
        <v>2.0117260727898474</v>
      </c>
    </row>
    <row r="6" spans="2:12" x14ac:dyDescent="0.2">
      <c r="B6" s="2" t="s">
        <v>52</v>
      </c>
      <c r="C6" s="3">
        <v>0</v>
      </c>
      <c r="D6" s="3">
        <v>0</v>
      </c>
      <c r="E6" s="3">
        <v>0</v>
      </c>
      <c r="F6" s="3">
        <v>0</v>
      </c>
      <c r="G6" s="3"/>
      <c r="H6" s="3"/>
      <c r="I6" s="3"/>
      <c r="J6" s="5">
        <f>AVERAGE(C6:I6)</f>
        <v>0</v>
      </c>
      <c r="K6" s="5">
        <f>_xlfn.STDEV.S(C6:I6)/SQRT(COUNT(C6:I6))</f>
        <v>0</v>
      </c>
      <c r="L6" s="5">
        <f>STDEV(C6:I6)</f>
        <v>0</v>
      </c>
    </row>
    <row r="7" spans="2:12" x14ac:dyDescent="0.2">
      <c r="B7" s="2" t="s">
        <v>53</v>
      </c>
      <c r="C7" s="3">
        <v>0</v>
      </c>
      <c r="D7" s="3">
        <v>0</v>
      </c>
      <c r="E7" s="3">
        <v>1.1302681990000001</v>
      </c>
      <c r="F7" s="3">
        <v>0</v>
      </c>
      <c r="G7" s="3">
        <v>0</v>
      </c>
      <c r="H7" s="3">
        <v>3.8131648939999998</v>
      </c>
      <c r="I7" s="3">
        <v>0</v>
      </c>
      <c r="J7" s="5">
        <f>AVERAGE(C7:I7)</f>
        <v>0.70620472757142849</v>
      </c>
      <c r="K7" s="5">
        <f>_xlfn.STDEV.S(C7:I7)/SQRT(COUNT(C7:I7))</f>
        <v>0.54174886313623849</v>
      </c>
      <c r="L7" s="5">
        <f>STDEV(C7:I7)</f>
        <v>1.4333327649104544</v>
      </c>
    </row>
    <row r="9" spans="2:12" x14ac:dyDescent="0.2">
      <c r="B9" s="8" t="s">
        <v>55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4E52-56FD-0444-9FE6-57AD41CB6FB5}">
  <dimension ref="B2:H24"/>
  <sheetViews>
    <sheetView zoomScale="150" zoomScaleNormal="220" workbookViewId="0">
      <selection activeCell="D32" sqref="D32"/>
    </sheetView>
  </sheetViews>
  <sheetFormatPr baseColWidth="10" defaultRowHeight="16" x14ac:dyDescent="0.2"/>
  <cols>
    <col min="2" max="2" width="26" bestFit="1" customWidth="1"/>
  </cols>
  <sheetData>
    <row r="2" spans="2:8" x14ac:dyDescent="0.2">
      <c r="B2" s="1" t="s">
        <v>164</v>
      </c>
    </row>
    <row r="3" spans="2:8" x14ac:dyDescent="0.2">
      <c r="B3" s="14"/>
      <c r="C3" s="14" t="s">
        <v>165</v>
      </c>
      <c r="D3" s="15"/>
      <c r="E3" s="15"/>
      <c r="F3" s="15"/>
      <c r="G3" s="15"/>
      <c r="H3" s="15"/>
    </row>
    <row r="4" spans="2:8" x14ac:dyDescent="0.2">
      <c r="B4" s="19" t="s">
        <v>116</v>
      </c>
      <c r="C4" s="19" t="s">
        <v>38</v>
      </c>
      <c r="D4" s="19" t="s">
        <v>39</v>
      </c>
      <c r="E4" s="19" t="s">
        <v>40</v>
      </c>
      <c r="F4" s="4" t="s">
        <v>47</v>
      </c>
      <c r="G4" s="4" t="s">
        <v>48</v>
      </c>
      <c r="H4" s="4" t="s">
        <v>49</v>
      </c>
    </row>
    <row r="5" spans="2:8" x14ac:dyDescent="0.2">
      <c r="B5" s="2" t="s">
        <v>46</v>
      </c>
      <c r="C5" s="10">
        <v>55.703072200000001</v>
      </c>
      <c r="D5" s="10">
        <v>52.802055600000003</v>
      </c>
      <c r="E5" s="10">
        <v>58.033329799999997</v>
      </c>
      <c r="F5" s="29">
        <f>AVERAGE(C5:E5)</f>
        <v>55.512819199999996</v>
      </c>
      <c r="G5" s="29">
        <f>_xlfn.STDEV.S(C5:E5)/SQRT(COUNT(C5:E5))</f>
        <v>1.5131319166883792</v>
      </c>
      <c r="H5" s="29">
        <f>STDEV(C5:E5)</f>
        <v>2.6208213582583504</v>
      </c>
    </row>
    <row r="6" spans="2:8" x14ac:dyDescent="0.2">
      <c r="B6" s="2" t="s">
        <v>45</v>
      </c>
      <c r="C6" s="10">
        <v>67.178547399999999</v>
      </c>
      <c r="D6" s="10">
        <v>51.326675999999999</v>
      </c>
      <c r="E6" s="10">
        <v>48.336005299999997</v>
      </c>
      <c r="F6" s="29">
        <f>AVERAGE(C6:E6)</f>
        <v>55.613742899999998</v>
      </c>
      <c r="G6" s="29">
        <f>_xlfn.STDEV.S(C6:E6)/SQRT(COUNT(C6:E6))</f>
        <v>5.846496248505761</v>
      </c>
      <c r="H6" s="29">
        <f>STDEV(C6:E6)</f>
        <v>10.126428548672815</v>
      </c>
    </row>
    <row r="7" spans="2:8" x14ac:dyDescent="0.2">
      <c r="B7" s="7"/>
      <c r="C7" s="25"/>
      <c r="D7" s="25"/>
      <c r="E7" s="25"/>
      <c r="F7" s="15"/>
      <c r="G7" s="15"/>
      <c r="H7" s="15"/>
    </row>
    <row r="8" spans="2:8" x14ac:dyDescent="0.2">
      <c r="B8" s="15"/>
      <c r="C8" s="14" t="s">
        <v>166</v>
      </c>
      <c r="D8" s="15"/>
      <c r="E8" s="15"/>
      <c r="F8" s="15"/>
      <c r="G8" s="15"/>
      <c r="H8" s="15"/>
    </row>
    <row r="9" spans="2:8" x14ac:dyDescent="0.2">
      <c r="B9" s="19" t="s">
        <v>116</v>
      </c>
      <c r="C9" s="19" t="s">
        <v>38</v>
      </c>
      <c r="D9" s="19" t="s">
        <v>39</v>
      </c>
      <c r="E9" s="19" t="s">
        <v>40</v>
      </c>
      <c r="F9" s="4" t="s">
        <v>47</v>
      </c>
      <c r="G9" s="4" t="s">
        <v>48</v>
      </c>
      <c r="H9" s="4" t="s">
        <v>49</v>
      </c>
    </row>
    <row r="10" spans="2:8" x14ac:dyDescent="0.2">
      <c r="B10" s="2" t="s">
        <v>46</v>
      </c>
      <c r="C10" s="10">
        <v>24.879819900000001</v>
      </c>
      <c r="D10" s="10">
        <v>19.3541667</v>
      </c>
      <c r="E10" s="10">
        <v>20.4260935</v>
      </c>
      <c r="F10" s="29">
        <f>AVERAGE(C10:E10)</f>
        <v>21.553360033333334</v>
      </c>
      <c r="G10" s="29">
        <f>_xlfn.STDEV.S(C10:E10)/SQRT(COUNT(C10:E10))</f>
        <v>1.6917700985996507</v>
      </c>
      <c r="H10" s="29">
        <f>STDEV(C10:E10)</f>
        <v>2.930231765500404</v>
      </c>
    </row>
    <row r="11" spans="2:8" x14ac:dyDescent="0.2">
      <c r="B11" s="2" t="s">
        <v>45</v>
      </c>
      <c r="C11" s="10">
        <v>28.455615900000002</v>
      </c>
      <c r="D11" s="10">
        <v>31.0020858</v>
      </c>
      <c r="E11" s="10">
        <v>27.090373799999998</v>
      </c>
      <c r="F11" s="29">
        <f>AVERAGE(C11:E11)</f>
        <v>28.849358499999997</v>
      </c>
      <c r="G11" s="29">
        <f>_xlfn.STDEV.S(C11:E11)/SQRT(COUNT(C11:E11))</f>
        <v>1.1462471547077839</v>
      </c>
      <c r="H11" s="29">
        <f>STDEV(C11:E11)</f>
        <v>1.9853583099851451</v>
      </c>
    </row>
    <row r="12" spans="2:8" x14ac:dyDescent="0.2">
      <c r="B12" s="15"/>
      <c r="C12" s="15"/>
      <c r="D12" s="25"/>
      <c r="E12" s="25"/>
      <c r="F12" s="15"/>
      <c r="G12" s="15"/>
      <c r="H12" s="15"/>
    </row>
    <row r="13" spans="2:8" x14ac:dyDescent="0.2">
      <c r="B13" s="15"/>
      <c r="C13" s="14" t="s">
        <v>167</v>
      </c>
      <c r="D13" s="15"/>
      <c r="E13" s="15"/>
      <c r="F13" s="15"/>
      <c r="G13" s="15"/>
      <c r="H13" s="15"/>
    </row>
    <row r="14" spans="2:8" x14ac:dyDescent="0.2">
      <c r="B14" s="19" t="s">
        <v>116</v>
      </c>
      <c r="C14" s="19" t="s">
        <v>38</v>
      </c>
      <c r="D14" s="19" t="s">
        <v>39</v>
      </c>
      <c r="E14" s="19" t="s">
        <v>40</v>
      </c>
      <c r="F14" s="4" t="s">
        <v>47</v>
      </c>
      <c r="G14" s="4" t="s">
        <v>48</v>
      </c>
      <c r="H14" s="4" t="s">
        <v>49</v>
      </c>
    </row>
    <row r="15" spans="2:8" x14ac:dyDescent="0.2">
      <c r="B15" s="2" t="s">
        <v>45</v>
      </c>
      <c r="C15" s="10">
        <v>35</v>
      </c>
      <c r="D15" s="10">
        <v>40.065247300000003</v>
      </c>
      <c r="E15" s="10">
        <v>41.228070199999998</v>
      </c>
      <c r="F15" s="29">
        <f>AVERAGE(C15:E15)</f>
        <v>38.764439166666669</v>
      </c>
      <c r="G15" s="29">
        <f>_xlfn.STDEV.S(C15:E15)/SQRT(COUNT(C15:E15))</f>
        <v>1.9119179684147558</v>
      </c>
      <c r="H15" s="29">
        <f>STDEV(C15:E15)</f>
        <v>3.3115390611982249</v>
      </c>
    </row>
    <row r="16" spans="2:8" x14ac:dyDescent="0.2">
      <c r="D16" s="6"/>
      <c r="E16" s="6"/>
    </row>
    <row r="17" spans="2:3" x14ac:dyDescent="0.2">
      <c r="B17" t="s">
        <v>73</v>
      </c>
    </row>
    <row r="22" spans="2:3" x14ac:dyDescent="0.2">
      <c r="C22" s="6"/>
    </row>
    <row r="23" spans="2:3" x14ac:dyDescent="0.2">
      <c r="C23" s="6"/>
    </row>
    <row r="24" spans="2:3" x14ac:dyDescent="0.2">
      <c r="C24" s="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B327-62B0-BF4F-9CA4-0D12CF3C7038}">
  <dimension ref="B1"/>
  <sheetViews>
    <sheetView workbookViewId="0">
      <selection activeCell="B1" sqref="B1"/>
    </sheetView>
  </sheetViews>
  <sheetFormatPr baseColWidth="10" defaultRowHeight="16" x14ac:dyDescent="0.2"/>
  <sheetData>
    <row r="1" spans="2:2" ht="37" x14ac:dyDescent="0.45">
      <c r="B1" s="30" t="s">
        <v>168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C512-3C5B-E245-A3D1-6F560F8CBF7D}">
  <dimension ref="B2:D8"/>
  <sheetViews>
    <sheetView zoomScale="158" zoomScaleNormal="220" workbookViewId="0">
      <selection activeCell="B3" sqref="B3"/>
    </sheetView>
  </sheetViews>
  <sheetFormatPr baseColWidth="10" defaultRowHeight="16" x14ac:dyDescent="0.2"/>
  <cols>
    <col min="2" max="2" width="13.1640625" bestFit="1" customWidth="1"/>
  </cols>
  <sheetData>
    <row r="2" spans="2:4" x14ac:dyDescent="0.2">
      <c r="B2" s="1" t="s">
        <v>60</v>
      </c>
      <c r="C2" s="1" t="s">
        <v>61</v>
      </c>
    </row>
    <row r="3" spans="2:4" x14ac:dyDescent="0.2">
      <c r="B3" s="2"/>
      <c r="C3" s="2" t="s">
        <v>62</v>
      </c>
      <c r="D3" s="2" t="s">
        <v>63</v>
      </c>
    </row>
    <row r="4" spans="2:4" x14ac:dyDescent="0.2">
      <c r="B4" s="2" t="s">
        <v>46</v>
      </c>
      <c r="C4" s="10">
        <v>100</v>
      </c>
      <c r="D4" s="10">
        <v>0</v>
      </c>
    </row>
    <row r="5" spans="2:4" x14ac:dyDescent="0.2">
      <c r="B5" s="2" t="s">
        <v>45</v>
      </c>
      <c r="C5" s="3">
        <v>73</v>
      </c>
      <c r="D5" s="3">
        <v>27</v>
      </c>
    </row>
    <row r="6" spans="2:4" x14ac:dyDescent="0.2">
      <c r="B6" s="2" t="s">
        <v>64</v>
      </c>
      <c r="C6" s="10">
        <v>100</v>
      </c>
      <c r="D6" s="10">
        <v>0</v>
      </c>
    </row>
    <row r="8" spans="2:4" x14ac:dyDescent="0.2">
      <c r="B8" s="8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9593-7499-D344-A004-6368E028DA52}">
  <dimension ref="B2:E27"/>
  <sheetViews>
    <sheetView zoomScale="150" zoomScaleNormal="220" workbookViewId="0">
      <selection activeCell="B3" sqref="B3:B22"/>
    </sheetView>
  </sheetViews>
  <sheetFormatPr baseColWidth="10" defaultRowHeight="16" x14ac:dyDescent="0.2"/>
  <cols>
    <col min="2" max="2" width="14.33203125" bestFit="1" customWidth="1"/>
    <col min="5" max="5" width="12.83203125" bestFit="1" customWidth="1"/>
  </cols>
  <sheetData>
    <row r="2" spans="2:5" x14ac:dyDescent="0.2">
      <c r="B2" s="1" t="s">
        <v>66</v>
      </c>
      <c r="C2" s="1" t="s">
        <v>68</v>
      </c>
    </row>
    <row r="3" spans="2:5" x14ac:dyDescent="0.2">
      <c r="B3" s="19" t="s">
        <v>67</v>
      </c>
      <c r="C3" s="2" t="s">
        <v>46</v>
      </c>
      <c r="D3" s="2" t="s">
        <v>45</v>
      </c>
      <c r="E3" s="2" t="s">
        <v>64</v>
      </c>
    </row>
    <row r="4" spans="2:5" x14ac:dyDescent="0.2">
      <c r="B4" s="19">
        <v>1</v>
      </c>
      <c r="C4" s="10">
        <v>2</v>
      </c>
      <c r="D4" s="10">
        <v>1.4</v>
      </c>
      <c r="E4" s="10">
        <v>1.9</v>
      </c>
    </row>
    <row r="5" spans="2:5" x14ac:dyDescent="0.2">
      <c r="B5" s="19">
        <v>2</v>
      </c>
      <c r="C5" s="10">
        <v>2.1</v>
      </c>
      <c r="D5" s="10">
        <v>1.3</v>
      </c>
      <c r="E5" s="10">
        <v>2</v>
      </c>
    </row>
    <row r="6" spans="2:5" x14ac:dyDescent="0.2">
      <c r="B6" s="19">
        <v>3</v>
      </c>
      <c r="C6" s="10">
        <v>2</v>
      </c>
      <c r="D6" s="10">
        <v>1.3</v>
      </c>
      <c r="E6" s="10">
        <v>2.1</v>
      </c>
    </row>
    <row r="7" spans="2:5" x14ac:dyDescent="0.2">
      <c r="B7" s="19">
        <v>4</v>
      </c>
      <c r="C7" s="10">
        <v>1.9</v>
      </c>
      <c r="D7" s="10">
        <v>1.4</v>
      </c>
      <c r="E7" s="10">
        <v>2.1</v>
      </c>
    </row>
    <row r="8" spans="2:5" x14ac:dyDescent="0.2">
      <c r="B8" s="19">
        <v>5</v>
      </c>
      <c r="C8" s="10">
        <v>1.7</v>
      </c>
      <c r="D8" s="10">
        <v>1.4</v>
      </c>
      <c r="E8" s="10">
        <v>2.8</v>
      </c>
    </row>
    <row r="9" spans="2:5" x14ac:dyDescent="0.2">
      <c r="B9" s="19">
        <v>6</v>
      </c>
      <c r="C9" s="10">
        <v>1.9</v>
      </c>
      <c r="D9" s="10">
        <v>1.4</v>
      </c>
      <c r="E9" s="10">
        <v>2.5</v>
      </c>
    </row>
    <row r="10" spans="2:5" x14ac:dyDescent="0.2">
      <c r="B10" s="19">
        <v>7</v>
      </c>
      <c r="C10" s="10">
        <v>2.2999999999999998</v>
      </c>
      <c r="D10" s="10">
        <v>1.4</v>
      </c>
      <c r="E10" s="10">
        <v>2.8</v>
      </c>
    </row>
    <row r="11" spans="2:5" x14ac:dyDescent="0.2">
      <c r="B11" s="19">
        <v>8</v>
      </c>
      <c r="C11" s="10">
        <v>2.4</v>
      </c>
      <c r="D11" s="10">
        <v>1.4</v>
      </c>
      <c r="E11" s="10">
        <v>2.7</v>
      </c>
    </row>
    <row r="12" spans="2:5" x14ac:dyDescent="0.2">
      <c r="B12" s="19">
        <v>9</v>
      </c>
      <c r="C12" s="10">
        <v>2.2000000000000002</v>
      </c>
      <c r="D12" s="10">
        <v>1.4</v>
      </c>
      <c r="E12" s="10">
        <v>2.8</v>
      </c>
    </row>
    <row r="13" spans="2:5" x14ac:dyDescent="0.2">
      <c r="B13" s="19">
        <v>10</v>
      </c>
      <c r="C13" s="10">
        <v>2.4</v>
      </c>
      <c r="D13" s="10">
        <v>1.3</v>
      </c>
      <c r="E13" s="10">
        <v>2.9</v>
      </c>
    </row>
    <row r="14" spans="2:5" x14ac:dyDescent="0.2">
      <c r="B14" s="19">
        <v>11</v>
      </c>
      <c r="C14" s="10">
        <v>2.4</v>
      </c>
      <c r="D14" s="10"/>
      <c r="E14" s="10">
        <v>2.6</v>
      </c>
    </row>
    <row r="15" spans="2:5" x14ac:dyDescent="0.2">
      <c r="B15" s="19">
        <v>12</v>
      </c>
      <c r="C15" s="10">
        <v>1.5</v>
      </c>
      <c r="D15" s="10"/>
      <c r="E15" s="10">
        <v>2.8</v>
      </c>
    </row>
    <row r="16" spans="2:5" x14ac:dyDescent="0.2">
      <c r="B16" s="19">
        <v>13</v>
      </c>
      <c r="C16" s="10">
        <v>1.3</v>
      </c>
      <c r="D16" s="10"/>
      <c r="E16" s="10">
        <v>1.8</v>
      </c>
    </row>
    <row r="17" spans="2:5" x14ac:dyDescent="0.2">
      <c r="B17" s="19">
        <v>14</v>
      </c>
      <c r="C17" s="10">
        <v>1.4</v>
      </c>
      <c r="D17" s="10"/>
      <c r="E17" s="10">
        <v>1.5</v>
      </c>
    </row>
    <row r="18" spans="2:5" x14ac:dyDescent="0.2">
      <c r="B18" s="19">
        <v>15</v>
      </c>
      <c r="C18" s="10">
        <v>1.4</v>
      </c>
      <c r="D18" s="10"/>
      <c r="E18" s="10">
        <v>1.5</v>
      </c>
    </row>
    <row r="19" spans="2:5" x14ac:dyDescent="0.2">
      <c r="B19" s="19">
        <v>16</v>
      </c>
      <c r="C19" s="10">
        <v>1.5</v>
      </c>
      <c r="D19" s="10"/>
      <c r="E19" s="10">
        <v>1.5</v>
      </c>
    </row>
    <row r="20" spans="2:5" x14ac:dyDescent="0.2">
      <c r="B20" s="19">
        <v>17</v>
      </c>
      <c r="C20" s="10">
        <v>1.4</v>
      </c>
      <c r="D20" s="10"/>
      <c r="E20" s="10">
        <v>1.6</v>
      </c>
    </row>
    <row r="21" spans="2:5" x14ac:dyDescent="0.2">
      <c r="B21" s="19">
        <v>18</v>
      </c>
      <c r="C21" s="10">
        <v>1.3</v>
      </c>
      <c r="D21" s="10"/>
      <c r="E21" s="10">
        <v>1.4</v>
      </c>
    </row>
    <row r="22" spans="2:5" x14ac:dyDescent="0.2">
      <c r="B22" s="19">
        <v>19</v>
      </c>
      <c r="C22" s="10">
        <v>1.5</v>
      </c>
      <c r="D22" s="10"/>
      <c r="E22" s="10"/>
    </row>
    <row r="23" spans="2:5" x14ac:dyDescent="0.2">
      <c r="B23" s="4" t="s">
        <v>47</v>
      </c>
      <c r="C23" s="5">
        <f>AVERAGE(C4:C22)</f>
        <v>1.8210526315789466</v>
      </c>
      <c r="D23" s="5">
        <f t="shared" ref="D23:E23" si="0">AVERAGE(D4:D22)</f>
        <v>1.3700000000000003</v>
      </c>
      <c r="E23" s="5">
        <f t="shared" si="0"/>
        <v>2.1833333333333331</v>
      </c>
    </row>
    <row r="24" spans="2:5" x14ac:dyDescent="0.2">
      <c r="B24" s="4" t="s">
        <v>48</v>
      </c>
      <c r="C24" s="5">
        <f>_xlfn.STDEV.S(C4:C22)/SQRT(COUNT(C4:C22))</f>
        <v>9.2584384575149892E-2</v>
      </c>
      <c r="D24" s="5">
        <f t="shared" ref="D24:E24" si="1">_xlfn.STDEV.S(D4:D22)/SQRT(COUNT(D4:D22))</f>
        <v>1.5275252316519446E-2</v>
      </c>
      <c r="E24" s="5">
        <f t="shared" si="1"/>
        <v>0.13042163900813633</v>
      </c>
    </row>
    <row r="25" spans="2:5" x14ac:dyDescent="0.2">
      <c r="B25" s="4" t="s">
        <v>49</v>
      </c>
      <c r="C25" s="5">
        <f>STDEV(C4:C22)</f>
        <v>0.40356597611298434</v>
      </c>
      <c r="D25" s="5">
        <f t="shared" ref="D25:E25" si="2">STDEV(D4:D22)</f>
        <v>4.8304589153964732E-2</v>
      </c>
      <c r="E25" s="5">
        <f t="shared" si="2"/>
        <v>0.55333215213670284</v>
      </c>
    </row>
    <row r="27" spans="2:5" x14ac:dyDescent="0.2">
      <c r="B27" s="8" t="s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D33E-ED9F-2B41-8A7E-F5EF2F36F6B1}">
  <dimension ref="B2:K8"/>
  <sheetViews>
    <sheetView zoomScale="165" zoomScaleNormal="220" workbookViewId="0">
      <selection activeCell="B3" sqref="B3"/>
    </sheetView>
  </sheetViews>
  <sheetFormatPr baseColWidth="10" defaultRowHeight="16" x14ac:dyDescent="0.2"/>
  <cols>
    <col min="2" max="2" width="20.33203125" bestFit="1" customWidth="1"/>
  </cols>
  <sheetData>
    <row r="2" spans="2:11" x14ac:dyDescent="0.2">
      <c r="B2" s="1" t="s">
        <v>69</v>
      </c>
      <c r="C2" t="s">
        <v>70</v>
      </c>
    </row>
    <row r="3" spans="2:11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4" t="s">
        <v>47</v>
      </c>
      <c r="J3" s="4" t="s">
        <v>48</v>
      </c>
      <c r="K3" s="4" t="s">
        <v>49</v>
      </c>
    </row>
    <row r="4" spans="2:11" x14ac:dyDescent="0.2">
      <c r="B4" s="2" t="s">
        <v>46</v>
      </c>
      <c r="C4" s="3">
        <v>0.95033426099999996</v>
      </c>
      <c r="D4" s="3">
        <v>1.361102115</v>
      </c>
      <c r="E4" s="3">
        <v>0.96984995100000004</v>
      </c>
      <c r="F4">
        <v>0.71871367399999997</v>
      </c>
      <c r="G4" s="3"/>
      <c r="H4" s="3"/>
      <c r="I4" s="5">
        <f>AVERAGE(C4:H4)</f>
        <v>1.00000000025</v>
      </c>
      <c r="J4" s="5">
        <f>_xlfn.STDEV.S(C4:H4)/SQRT(COUNT(C4:H4))</f>
        <v>0.133195484701112</v>
      </c>
      <c r="K4" s="5">
        <f>STDEV(C4:H4)</f>
        <v>0.26639096940222401</v>
      </c>
    </row>
    <row r="5" spans="2:11" x14ac:dyDescent="0.2">
      <c r="B5" s="2" t="s">
        <v>45</v>
      </c>
      <c r="C5" s="11">
        <v>5.2342236E-2</v>
      </c>
      <c r="D5" s="11">
        <v>5.3528802E-2</v>
      </c>
      <c r="E5">
        <v>3.8776085000000002E-2</v>
      </c>
      <c r="F5">
        <v>0.87727628999999996</v>
      </c>
      <c r="G5">
        <v>0.40548382599999999</v>
      </c>
      <c r="H5">
        <v>0.52715187399999996</v>
      </c>
      <c r="I5" s="5">
        <f>AVERAGE(C5:H5)</f>
        <v>0.32575985216666664</v>
      </c>
      <c r="J5" s="5">
        <f>_xlfn.STDEV.S(C5:H5)/SQRT(COUNT(C5:H5))</f>
        <v>0.13932117089475257</v>
      </c>
      <c r="K5" s="5">
        <f>STDEV(C5:H5)</f>
        <v>0.34126577905923866</v>
      </c>
    </row>
    <row r="6" spans="2:11" x14ac:dyDescent="0.2">
      <c r="B6" s="2" t="s">
        <v>64</v>
      </c>
      <c r="C6" s="3">
        <v>0.52365418699999999</v>
      </c>
      <c r="D6" s="12">
        <v>0.59637326199999996</v>
      </c>
      <c r="E6" s="12">
        <v>1.3859221129999999</v>
      </c>
      <c r="F6" s="3"/>
      <c r="G6" s="3"/>
      <c r="H6" s="3"/>
      <c r="I6" s="5">
        <f>AVERAGE(C6:H6)</f>
        <v>0.83531652066666651</v>
      </c>
      <c r="J6" s="5">
        <f>_xlfn.STDEV.S(C6:H6)/SQRT(COUNT(C6:H6))</f>
        <v>0.27610197675180931</v>
      </c>
      <c r="K6" s="5">
        <f>STDEV(C6:H6)</f>
        <v>0.47822265180433465</v>
      </c>
    </row>
    <row r="8" spans="2:11" x14ac:dyDescent="0.2">
      <c r="B8" s="8" t="s">
        <v>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D54E-6E5D-2444-B429-3D433359460A}">
  <dimension ref="B2:I7"/>
  <sheetViews>
    <sheetView zoomScale="165" zoomScaleNormal="220" workbookViewId="0">
      <selection activeCell="B3" sqref="B3:F3"/>
    </sheetView>
  </sheetViews>
  <sheetFormatPr baseColWidth="10" defaultRowHeight="16" x14ac:dyDescent="0.2"/>
  <cols>
    <col min="2" max="2" width="21.83203125" bestFit="1" customWidth="1"/>
  </cols>
  <sheetData>
    <row r="2" spans="2:9" x14ac:dyDescent="0.2">
      <c r="B2" s="1" t="s">
        <v>69</v>
      </c>
      <c r="C2" t="s">
        <v>71</v>
      </c>
    </row>
    <row r="3" spans="2:9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4" t="s">
        <v>47</v>
      </c>
      <c r="H3" s="4" t="s">
        <v>48</v>
      </c>
      <c r="I3" s="4" t="s">
        <v>49</v>
      </c>
    </row>
    <row r="4" spans="2:9" x14ac:dyDescent="0.2">
      <c r="B4" s="2" t="s">
        <v>46</v>
      </c>
      <c r="C4" s="3">
        <v>100</v>
      </c>
      <c r="D4" s="3">
        <v>59.597015689999999</v>
      </c>
      <c r="E4" s="12">
        <v>79.420450349999996</v>
      </c>
      <c r="F4" s="12">
        <v>100</v>
      </c>
      <c r="G4" s="5">
        <f>AVERAGE(C4:F4)</f>
        <v>84.754366509999997</v>
      </c>
      <c r="H4" s="5">
        <f>_xlfn.STDEV.S(C4:F4)/SQRT(COUNT(C4:F4))</f>
        <v>9.6876280331551481</v>
      </c>
      <c r="I4" s="5">
        <f>STDEV(C4:F4)</f>
        <v>19.375256066310296</v>
      </c>
    </row>
    <row r="5" spans="2:9" x14ac:dyDescent="0.2">
      <c r="B5" s="2" t="s">
        <v>45</v>
      </c>
      <c r="C5" s="3">
        <v>88.034467070000005</v>
      </c>
      <c r="D5" s="12">
        <v>100</v>
      </c>
      <c r="E5" s="12">
        <v>85.414789999999996</v>
      </c>
      <c r="F5" s="12"/>
      <c r="G5" s="5">
        <f>AVERAGE(C5:F5)</f>
        <v>91.149752356666667</v>
      </c>
      <c r="H5" s="5">
        <f>_xlfn.STDEV.S(C5:F5)/SQRT(COUNT(C5:F5))</f>
        <v>4.4892775773323255</v>
      </c>
      <c r="I5" s="5">
        <f>STDEV(C5:F5)</f>
        <v>7.7756568532193064</v>
      </c>
    </row>
    <row r="7" spans="2:9" x14ac:dyDescent="0.2">
      <c r="B7" s="8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3176-6A43-DA4E-B46A-E1DE5B2FD84B}">
  <dimension ref="B2:I12"/>
  <sheetViews>
    <sheetView zoomScale="165" zoomScaleNormal="220" workbookViewId="0">
      <selection activeCell="B2" sqref="B2:I5"/>
    </sheetView>
  </sheetViews>
  <sheetFormatPr baseColWidth="10" defaultRowHeight="16" x14ac:dyDescent="0.2"/>
  <cols>
    <col min="2" max="2" width="21.83203125" bestFit="1" customWidth="1"/>
  </cols>
  <sheetData>
    <row r="2" spans="2:9" x14ac:dyDescent="0.2">
      <c r="B2" s="1" t="s">
        <v>69</v>
      </c>
      <c r="C2" t="s">
        <v>72</v>
      </c>
    </row>
    <row r="3" spans="2:9" x14ac:dyDescent="0.2">
      <c r="B3" s="19" t="s">
        <v>116</v>
      </c>
      <c r="C3" s="19" t="s">
        <v>38</v>
      </c>
      <c r="D3" s="19" t="s">
        <v>39</v>
      </c>
      <c r="E3" s="19" t="s">
        <v>40</v>
      </c>
      <c r="F3" s="19" t="s">
        <v>41</v>
      </c>
      <c r="G3" s="4" t="s">
        <v>47</v>
      </c>
      <c r="H3" s="4" t="s">
        <v>48</v>
      </c>
      <c r="I3" s="4" t="s">
        <v>49</v>
      </c>
    </row>
    <row r="4" spans="2:9" x14ac:dyDescent="0.2">
      <c r="B4" s="2" t="s">
        <v>46</v>
      </c>
      <c r="C4" s="3">
        <v>0.47253200000000001</v>
      </c>
      <c r="D4" s="3">
        <v>1.0041739999999999</v>
      </c>
      <c r="E4" s="3">
        <v>0.350931096</v>
      </c>
      <c r="F4" s="3">
        <v>0.123811</v>
      </c>
      <c r="G4" s="5">
        <f>AVERAGE(C4:F4)</f>
        <v>0.48786202400000001</v>
      </c>
      <c r="H4" s="5">
        <f>_xlfn.STDEV.S(C4:F4)/SQRT(COUNT(C4:F4))</f>
        <v>0.18665839862237979</v>
      </c>
      <c r="I4" s="5">
        <f>STDEV(C4:F4)</f>
        <v>0.37331679724475958</v>
      </c>
    </row>
    <row r="5" spans="2:9" x14ac:dyDescent="0.2">
      <c r="B5" s="2" t="s">
        <v>45</v>
      </c>
      <c r="C5" s="3">
        <v>6.7087919999999999</v>
      </c>
      <c r="D5" s="3">
        <v>2.365361</v>
      </c>
      <c r="E5" s="3">
        <v>3.33838094</v>
      </c>
      <c r="F5" s="12"/>
      <c r="G5" s="5">
        <f>AVERAGE(C5:F5)</f>
        <v>4.1375113133333334</v>
      </c>
      <c r="H5" s="5">
        <f>_xlfn.STDEV.S(C5:F5)/SQRT(COUNT(C5:F5))</f>
        <v>1.3159667204667642</v>
      </c>
      <c r="I5" s="5">
        <f>STDEV(C5:F5)</f>
        <v>2.2793212209182259</v>
      </c>
    </row>
    <row r="7" spans="2:9" x14ac:dyDescent="0.2">
      <c r="B7" s="8" t="s">
        <v>73</v>
      </c>
    </row>
    <row r="9" spans="2:9" x14ac:dyDescent="0.2">
      <c r="C9" s="6"/>
    </row>
    <row r="10" spans="2:9" x14ac:dyDescent="0.2">
      <c r="C10" s="6"/>
    </row>
    <row r="11" spans="2:9" x14ac:dyDescent="0.2">
      <c r="C11" s="6"/>
    </row>
    <row r="12" spans="2:9" x14ac:dyDescent="0.2">
      <c r="C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List</vt:lpstr>
      <vt:lpstr>Fig. 1c</vt:lpstr>
      <vt:lpstr>Fig. 1e</vt:lpstr>
      <vt:lpstr>Fig. 1f</vt:lpstr>
      <vt:lpstr>Fig. 2b</vt:lpstr>
      <vt:lpstr>Fig. 2c</vt:lpstr>
      <vt:lpstr>Fig. 2e</vt:lpstr>
      <vt:lpstr>Fig. 2g</vt:lpstr>
      <vt:lpstr>Fig. 2h</vt:lpstr>
      <vt:lpstr>Fig. 3e</vt:lpstr>
      <vt:lpstr>Fig. 3f</vt:lpstr>
      <vt:lpstr>Fig. 3j</vt:lpstr>
      <vt:lpstr>Fig. 3k</vt:lpstr>
      <vt:lpstr>Fig. 3l</vt:lpstr>
      <vt:lpstr>Fig. 3m</vt:lpstr>
      <vt:lpstr>Fig. 3n</vt:lpstr>
      <vt:lpstr>Fig. 4h</vt:lpstr>
      <vt:lpstr>Fig. 4i</vt:lpstr>
      <vt:lpstr>Fig. 4k</vt:lpstr>
      <vt:lpstr>Sup Fig. 1d</vt:lpstr>
      <vt:lpstr>Sup Fig. 1f</vt:lpstr>
      <vt:lpstr>Sup Fig. 1h</vt:lpstr>
      <vt:lpstr>Sup Fig. 1j</vt:lpstr>
      <vt:lpstr>Sup Fig. 2b</vt:lpstr>
      <vt:lpstr>Sup. Fig 3b</vt:lpstr>
      <vt:lpstr>Sup. Fig 3c</vt:lpstr>
      <vt:lpstr>Sup. Fig 3d</vt:lpstr>
      <vt:lpstr>Sup. Fig 3h</vt:lpstr>
      <vt:lpstr>Sup. Fig 3i</vt:lpstr>
      <vt:lpstr>Sup. Fig 3k</vt:lpstr>
      <vt:lpstr>Sup. Fig 3l</vt:lpstr>
      <vt:lpstr>Sup. Fig 6a</vt:lpstr>
      <vt:lpstr>Sup.Fig 6d</vt:lpstr>
      <vt:lpstr>Sup. Fig 6g</vt:lpstr>
      <vt:lpstr>Sup. Fig 6h</vt:lpstr>
      <vt:lpstr>Sup. Fig 7a</vt:lpstr>
      <vt:lpstr>Sup. Fig 7b</vt:lpstr>
      <vt:lpstr>Sup. Fig 8a</vt:lpstr>
      <vt:lpstr>Sup Fig 8f</vt:lpstr>
      <vt:lpstr>Sup Fig 9a</vt:lpstr>
      <vt:lpstr>FC -gating Strategy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Redondo Pedraza</dc:creator>
  <cp:lastModifiedBy>Jaime Redondo Pedraza</cp:lastModifiedBy>
  <dcterms:created xsi:type="dcterms:W3CDTF">2025-10-24T13:21:02Z</dcterms:created>
  <dcterms:modified xsi:type="dcterms:W3CDTF">2025-10-25T12:56:17Z</dcterms:modified>
</cp:coreProperties>
</file>