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steev\Documents\WORK\Meta-analyse\v3\"/>
    </mc:Choice>
  </mc:AlternateContent>
  <xr:revisionPtr revIDLastSave="0" documentId="13_ncr:1_{CADB1338-BC44-4ED6-A6FE-91A77D3D14B3}" xr6:coauthVersionLast="47" xr6:coauthVersionMax="47" xr10:uidLastSave="{00000000-0000-0000-0000-000000000000}"/>
  <bookViews>
    <workbookView xWindow="-120" yWindow="-120" windowWidth="38640" windowHeight="21120" xr2:uid="{00000000-000D-0000-FFFF-FFFF00000000}"/>
  </bookViews>
  <sheets>
    <sheet name="ARTICLE_DATA" sheetId="7" r:id="rId1"/>
    <sheet name="STUDY_DATA" sheetId="6" r:id="rId2"/>
    <sheet name="ES_DATA" sheetId="9" r:id="rId3"/>
    <sheet name="VAR"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0" i="9" l="1"/>
  <c r="AE30" i="9"/>
  <c r="AG29" i="9"/>
  <c r="AE29" i="9"/>
  <c r="AG28" i="9"/>
  <c r="AE28" i="9"/>
  <c r="AG27" i="9"/>
  <c r="AE27" i="9"/>
  <c r="AG26" i="9"/>
  <c r="AE26" i="9"/>
  <c r="AG25" i="9"/>
  <c r="AE25" i="9"/>
  <c r="AG24" i="9"/>
  <c r="AE24" i="9"/>
  <c r="AG23" i="9"/>
  <c r="AE23" i="9"/>
  <c r="AG22" i="9"/>
  <c r="AE22" i="9"/>
  <c r="AG21" i="9"/>
  <c r="AE21" i="9"/>
  <c r="AG20" i="9"/>
  <c r="AE20" i="9"/>
  <c r="AG19" i="9"/>
  <c r="AE19" i="9"/>
  <c r="AE18" i="9"/>
  <c r="AG17" i="9"/>
  <c r="AE17" i="9"/>
  <c r="AG16" i="9"/>
  <c r="AE16" i="9"/>
  <c r="AG15" i="9"/>
  <c r="AE15" i="9"/>
  <c r="AG14" i="9"/>
  <c r="AE14" i="9"/>
  <c r="AG11" i="9"/>
  <c r="AE11" i="9"/>
  <c r="AG10" i="9"/>
  <c r="AE10" i="9"/>
  <c r="AG9" i="9"/>
  <c r="AE9" i="9"/>
  <c r="AG8" i="9"/>
  <c r="AE8" i="9"/>
</calcChain>
</file>

<file path=xl/sharedStrings.xml><?xml version="1.0" encoding="utf-8"?>
<sst xmlns="http://schemas.openxmlformats.org/spreadsheetml/2006/main" count="11487" uniqueCount="1283">
  <si>
    <t>label</t>
  </si>
  <si>
    <t>year</t>
  </si>
  <si>
    <t>title</t>
  </si>
  <si>
    <t>journal</t>
  </si>
  <si>
    <t>country</t>
  </si>
  <si>
    <t>sample_size</t>
  </si>
  <si>
    <t>stimuli_type</t>
  </si>
  <si>
    <t>exposure_task</t>
  </si>
  <si>
    <t>delay</t>
  </si>
  <si>
    <t>presentation_mode</t>
  </si>
  <si>
    <t>place</t>
  </si>
  <si>
    <t>response_mode</t>
  </si>
  <si>
    <t>veracity</t>
  </si>
  <si>
    <t>variable</t>
  </si>
  <si>
    <t>description</t>
  </si>
  <si>
    <t>article_cluster</t>
  </si>
  <si>
    <t>study_cluster</t>
  </si>
  <si>
    <t>Unique name for each condition (e.g., "brashier2020_1_truth" for Brashier et al., 2020, study 1, exposure warning condition : truth). It's not necessary for us to have the same label, the only objective is to be sure that one line stands for one condition (if applicable).</t>
  </si>
  <si>
    <t>Unique name for each article (e.g., every studies/conditions in Brashier et al., 2020 would be named "brashier2020")</t>
  </si>
  <si>
    <t>Unique name for each study (e.g., "brashier2020_1" for every conditions in study 1 of Brashier et al., 2020)</t>
  </si>
  <si>
    <t>Name of the publishing journal</t>
  </si>
  <si>
    <t>Type of used material</t>
  </si>
  <si>
    <t>Delay between exposure phase and test phase</t>
  </si>
  <si>
    <t>Whether information was presented visually or orally, if the presentation mode differs between exposure and test phase, leave blank</t>
  </si>
  <si>
    <t>presentation_time_exposure</t>
  </si>
  <si>
    <t>How much time participants had to read/evaluate information during the exposure phase</t>
  </si>
  <si>
    <t>presentation_time_test</t>
  </si>
  <si>
    <t>Place where the experiment was conducted</t>
  </si>
  <si>
    <t>The scale used to assess response in test phase (e.g., "likert(4))</t>
  </si>
  <si>
    <t>Title of the article</t>
  </si>
  <si>
    <t>Year of publication</t>
  </si>
  <si>
    <t>The sample size of the described data. If there are manipulated conditions, the sample size must be the number of exact respondents. If it's not detailed in the article, write down the total sample size in the first study and "ND" for the rest.</t>
  </si>
  <si>
    <t>Veracity of the evaluated statements</t>
  </si>
  <si>
    <t>mean_rep</t>
  </si>
  <si>
    <t>sd_rep</t>
  </si>
  <si>
    <t>mean_new</t>
  </si>
  <si>
    <t>sd_new</t>
  </si>
  <si>
    <t>reported_es</t>
  </si>
  <si>
    <t>reported_se</t>
  </si>
  <si>
    <t>Mean truth value of repeated statements</t>
  </si>
  <si>
    <t>Mean truth value of new statements</t>
  </si>
  <si>
    <t>Reported effect size (e.g., d=0.54 ; np²=0.04)</t>
  </si>
  <si>
    <t>Reported standard error of the effect size (not the mean !)</t>
  </si>
  <si>
    <t>design</t>
  </si>
  <si>
    <t>study_number</t>
  </si>
  <si>
    <t>brashier2020_1</t>
  </si>
  <si>
    <t>An initial accuracy focus prevents illusory truth</t>
  </si>
  <si>
    <t>Cognition</t>
  </si>
  <si>
    <t>USA</t>
  </si>
  <si>
    <t>The study design with between and within variables, specify within design with a "*" (e.g., repetition* (new vs. repeated), veracity* (true vs. false), age (children vs. adults)</t>
  </si>
  <si>
    <t>initial rating (truth vs. interest), repetition* (repeated vs. new)</t>
  </si>
  <si>
    <t>general statements</t>
  </si>
  <si>
    <t>some</t>
  </si>
  <si>
    <t>no</t>
  </si>
  <si>
    <t>visual</t>
  </si>
  <si>
    <t>online</t>
  </si>
  <si>
    <t>likert_6</t>
  </si>
  <si>
    <t>brashier2020_1_i</t>
  </si>
  <si>
    <t>brashier2020_1_t</t>
  </si>
  <si>
    <t>d = 0.33</t>
  </si>
  <si>
    <t>brashier2020</t>
  </si>
  <si>
    <t>brashier2020_2</t>
  </si>
  <si>
    <t>brashier2020_3</t>
  </si>
  <si>
    <t>brashier2020_4</t>
  </si>
  <si>
    <t>brashier2020_2_i</t>
  </si>
  <si>
    <t>brashier2020_2_t</t>
  </si>
  <si>
    <t>brashier2020_3_i</t>
  </si>
  <si>
    <t>brashier2020_3_t</t>
  </si>
  <si>
    <t>brashier2020_4_i</t>
  </si>
  <si>
    <t>brashier2020_4_t</t>
  </si>
  <si>
    <t>initial rating (truth vs. interest), repetition* (repeated vs. new), knowledge* (known vs. unknown)</t>
  </si>
  <si>
    <t>initial rating (truth vs. interest), repetition* (repeated vs. new), knowledge (known vs. unknown)</t>
  </si>
  <si>
    <t>2_days</t>
  </si>
  <si>
    <t>repetition</t>
  </si>
  <si>
    <t>verbatim</t>
  </si>
  <si>
    <t>participant_paced</t>
  </si>
  <si>
    <t>binary</t>
  </si>
  <si>
    <t>notes</t>
  </si>
  <si>
    <t>SD from raw data</t>
  </si>
  <si>
    <t>Only falsehood were analyzed, truths were considered fillers. SD from raw data</t>
  </si>
  <si>
    <t>false</t>
  </si>
  <si>
    <t>fazio2020_a</t>
  </si>
  <si>
    <t>The Effect of Repetition on Truth Judgements Across Development</t>
  </si>
  <si>
    <t>Psychological Science</t>
  </si>
  <si>
    <t>repetition* (new vs. repeated), statement truth* (true vs. false), knowledge level* (preschool vs. elementary school vs. middle school), age (5-year-olds vs. 10-yearolds vs. adults)</t>
  </si>
  <si>
    <t>presence</t>
  </si>
  <si>
    <t>np = .30</t>
  </si>
  <si>
    <t>Only half of what I'll tell you is true: Expecting to encounter falsehood reduces illusory truth</t>
  </si>
  <si>
    <t>Journal of Applied Research in Memory and Cognition</t>
  </si>
  <si>
    <t>jalbert2020</t>
  </si>
  <si>
    <t>jalbert2020_1</t>
  </si>
  <si>
    <t>jalbert2020_2</t>
  </si>
  <si>
    <t>jalbert2020_3_1</t>
  </si>
  <si>
    <t>jalbert2020_3_2</t>
  </si>
  <si>
    <t>jalbert2020_1_nw</t>
  </si>
  <si>
    <t>jalbert2020_1_w</t>
  </si>
  <si>
    <t>jalbert2020_2_etw</t>
  </si>
  <si>
    <t>jalbert2020_2_nw</t>
  </si>
  <si>
    <t>jalbert2020_2_tw</t>
  </si>
  <si>
    <t>warning (before exposure only vs. no warning), repetition* (trivia claim repeated vs. new)</t>
  </si>
  <si>
    <t>half</t>
  </si>
  <si>
    <t>read</t>
  </si>
  <si>
    <t>3-6_days</t>
  </si>
  <si>
    <t>5_sec</t>
  </si>
  <si>
    <t>likert_7</t>
  </si>
  <si>
    <t>d = 1.31</t>
  </si>
  <si>
    <t>d = 0.70</t>
  </si>
  <si>
    <t>d = 0.72</t>
  </si>
  <si>
    <t>d = 1.70</t>
  </si>
  <si>
    <t>d = 1.85</t>
  </si>
  <si>
    <t>d = 0.64</t>
  </si>
  <si>
    <t>d = 1.47</t>
  </si>
  <si>
    <t>warning timing (before exposure and before test vs. only before test vs. no warning), repetition*  (trivia claim repeated vs. new)</t>
  </si>
  <si>
    <t>warning timing (before test vs. before exposure and before test), warning content (“half” vs. “some”), repetition* (trivia claim repeated vs. new)</t>
  </si>
  <si>
    <t>begg1985</t>
  </si>
  <si>
    <t>On believing what we remember</t>
  </si>
  <si>
    <t>Canadian Journal of Behavioural Science</t>
  </si>
  <si>
    <t>Canada</t>
  </si>
  <si>
    <t>begg1985_1</t>
  </si>
  <si>
    <t>statement set* (A vs. B), initial set (A vs. B)</t>
  </si>
  <si>
    <t>10_sec</t>
  </si>
  <si>
    <t>hasher1977</t>
  </si>
  <si>
    <t>hasher1977_t</t>
  </si>
  <si>
    <t>hasher1977_f</t>
  </si>
  <si>
    <t>Frequency and the Conference of Referential Validity</t>
  </si>
  <si>
    <t>2_weeks</t>
  </si>
  <si>
    <t>true</t>
  </si>
  <si>
    <t>read + questions</t>
  </si>
  <si>
    <t>distractor_20_mins</t>
  </si>
  <si>
    <t>jalbert2020_3</t>
  </si>
  <si>
    <t>verbal</t>
  </si>
  <si>
    <t>both</t>
  </si>
  <si>
    <t>reversed_likert_7</t>
  </si>
  <si>
    <t>arkes1989_1</t>
  </si>
  <si>
    <t>The Generality of the Relation between Familiarity and Judged Validity</t>
  </si>
  <si>
    <t>Journal of Behavioral Decision Making</t>
  </si>
  <si>
    <t>arkes1989_2</t>
  </si>
  <si>
    <t>arkes1989</t>
  </si>
  <si>
    <t>Journal of Verbal Learning and Verbal Behavior</t>
  </si>
  <si>
    <t>session* (1 vs. 2), expertise (high, medium, low), repetition* (repeated, non-repeated), veracity* (true vs. false)</t>
  </si>
  <si>
    <t>1_week</t>
  </si>
  <si>
    <t>arkes1991</t>
  </si>
  <si>
    <t>arkes1991_1</t>
  </si>
  <si>
    <t>Determinants of Judged Validity</t>
  </si>
  <si>
    <t>JOURNAL OF EXPERIMENTAL SOCIAL PSYCHOLOGY</t>
  </si>
  <si>
    <t>session* (1 vs. 2), time (1 vs. 3 vs. 5 weeks), need for cognition (above vs. below median), repetition* (repeated vs. non-repeated), vs. name fame (famous vs. non-famous)</t>
  </si>
  <si>
    <t>truth, familiarity, source recollection</t>
  </si>
  <si>
    <t>arkes1991_1_1</t>
  </si>
  <si>
    <t>arkes1991_1_3</t>
  </si>
  <si>
    <t>arkes1991_1_5</t>
  </si>
  <si>
    <t>TOTAL = 229</t>
  </si>
  <si>
    <t>3_weeks</t>
  </si>
  <si>
    <t>5_weeks</t>
  </si>
  <si>
    <t>calculated the mean of famous+nonfamous name</t>
  </si>
  <si>
    <t>arkes1991_3</t>
  </si>
  <si>
    <t>Credibility of Repeated Statements: Memory for Trivia</t>
  </si>
  <si>
    <t>Journal of Experimental Psychology: Human Learning and Memory</t>
  </si>
  <si>
    <t>bacon1979_1</t>
  </si>
  <si>
    <t>bacon1979</t>
  </si>
  <si>
    <t>20_sec</t>
  </si>
  <si>
    <t>22_days</t>
  </si>
  <si>
    <t>repetition* (repeated vs. new), condition (1 vs. 2 vs. 3)</t>
  </si>
  <si>
    <t>bacon1979_1_1</t>
  </si>
  <si>
    <t>bacon1979_1_2</t>
  </si>
  <si>
    <t>bacon1979_1_3</t>
  </si>
  <si>
    <t>from .27 to .54</t>
  </si>
  <si>
    <t>bechkoff2008</t>
  </si>
  <si>
    <t>bechkoff2008_1</t>
  </si>
  <si>
    <t>head movement (Nod vs. Shake vs. Still), selection of statements (set A vs. set B), exposure* (0 vs. 1)</t>
  </si>
  <si>
    <t>distractor_5-7_mins</t>
  </si>
  <si>
    <t>listen/nod/shake + remember distractor</t>
  </si>
  <si>
    <t>Unpublished Ph.D. Thesis</t>
  </si>
  <si>
    <t>Proprioception and the Truth Effect: A Case in Favor of the Cartesian Model of Information Processing</t>
  </si>
  <si>
    <t>bechkoff2008_1_A</t>
  </si>
  <si>
    <t>bechkoff2008_1_B</t>
  </si>
  <si>
    <t>TOTAL = 121</t>
  </si>
  <si>
    <t>Separated analyses between set A / B</t>
  </si>
  <si>
    <t>begg1991</t>
  </si>
  <si>
    <t>Repetition and the Ring of Truth: Biasing Comments</t>
  </si>
  <si>
    <t>begg1991_3</t>
  </si>
  <si>
    <t>belief/doubt, interest</t>
  </si>
  <si>
    <t>begg1992</t>
  </si>
  <si>
    <t>Dissociation of Processes in Belief: Source Recollection, Statement Familiarity, and the Illusion of Truth</t>
  </si>
  <si>
    <t>Journal of Experimental Psychology: General</t>
  </si>
  <si>
    <t>bena_1_consp</t>
  </si>
  <si>
    <t>bena_1_trivia</t>
  </si>
  <si>
    <t>Repetition could increase the perceived truth of conspiracy theories</t>
  </si>
  <si>
    <t>Unpublished manuscript</t>
  </si>
  <si>
    <t>France</t>
  </si>
  <si>
    <t>repetition* (repeated vs. new), materials* (conspiracy vs. trivia)</t>
  </si>
  <si>
    <t>conspiracy theories</t>
  </si>
  <si>
    <t>bena_1</t>
  </si>
  <si>
    <t>Robustness tests provide further support for an ecological account of the truth and fake news by repetition effects</t>
  </si>
  <si>
    <t>bena_2_2</t>
  </si>
  <si>
    <t>bena_2_2_truth</t>
  </si>
  <si>
    <t>bena_2</t>
  </si>
  <si>
    <t>repetition* (repeated vs. new), veracity* (true vs. false), judgement (truth vs. falsehood)</t>
  </si>
  <si>
    <t>d = 0.907</t>
  </si>
  <si>
    <t>boehm1994_1</t>
  </si>
  <si>
    <t>boehm1994</t>
  </si>
  <si>
    <t>The Validity Effect: A Search for Mediating Variables</t>
  </si>
  <si>
    <t>Personality and Social Psychology Bulletin</t>
  </si>
  <si>
    <t>veracity* (true vs. false), repetition* (repeated vs. new), session (1 vs. 2), NFC (high vs. medium vs. low)</t>
  </si>
  <si>
    <t>boehm1994_3_exp</t>
  </si>
  <si>
    <t>boehm1994_3</t>
  </si>
  <si>
    <t>expertise (expert vs. nonexpert), peer rating (yes vs. no), repetition* (repeated vs. new), content* (psychology vs. general), session* (1 vs. 2), veracity* (true vs. false)</t>
  </si>
  <si>
    <t>psychology/general statements</t>
  </si>
  <si>
    <t>Judgement and Decision Making</t>
  </si>
  <si>
    <t>Illusory Truth Occurs Even with Incentives for Accuracy</t>
  </si>
  <si>
    <t>brashier2022</t>
  </si>
  <si>
    <t>brashier2022_1</t>
  </si>
  <si>
    <t>brashier2022_2</t>
  </si>
  <si>
    <t>condition (standard vs. incentive), repetition* (new vs. repeated)</t>
  </si>
  <si>
    <t>bacon1979_2_verb</t>
  </si>
  <si>
    <t>bacon1979_2</t>
  </si>
  <si>
    <t>session* (1 vs. 2), repetition* (repeated vs. new vs. contradictory), condition (informed vs. uninformed)</t>
  </si>
  <si>
    <t>from .30 to .55</t>
  </si>
  <si>
    <t>brashier2017</t>
  </si>
  <si>
    <t>Competing Cues: Older Adults Rely on Knowledge in the Face of Fluency</t>
  </si>
  <si>
    <t>Psychology and Aging</t>
  </si>
  <si>
    <t>brashier2017_1</t>
  </si>
  <si>
    <t>brashier2017_2</t>
  </si>
  <si>
    <t>age (young vs. older), repetition* (new vs. repeated), knowledge* (known vs. unknown)</t>
  </si>
  <si>
    <t>1-3_days</t>
  </si>
  <si>
    <t>np = .21</t>
  </si>
  <si>
    <t>np = .31</t>
  </si>
  <si>
    <t>brown1996</t>
  </si>
  <si>
    <t>Turning Lies Into Truths: Referential Validation of Falsehoods</t>
  </si>
  <si>
    <t>Journal of Experimental Psychology: Learning, Memory, and Cognition</t>
  </si>
  <si>
    <t>calio2019_1_1</t>
  </si>
  <si>
    <t>calio2019_1_2</t>
  </si>
  <si>
    <t>calio2019_1</t>
  </si>
  <si>
    <t>calio2019</t>
  </si>
  <si>
    <t>Untersuchungen zur zeitlichen Stabilität und zur Vermeidbarkeit der Wahrheitsillusion</t>
  </si>
  <si>
    <t>Germany</t>
  </si>
  <si>
    <t>repetition* (repeated vs. new), veracity* (true vs. false)</t>
  </si>
  <si>
    <t>categorize</t>
  </si>
  <si>
    <t>distractor_10mins</t>
  </si>
  <si>
    <t>np = .16</t>
  </si>
  <si>
    <t>np = .15</t>
  </si>
  <si>
    <t>calio2020</t>
  </si>
  <si>
    <t>How explicit warnings reduce the truth effect: A multinomial modeling approach</t>
  </si>
  <si>
    <t>Acta Psychologica</t>
  </si>
  <si>
    <t>instruction (warning vs. control), repetition* (repeated vs. new), difficulty* (easy vs. difficult), veracity* (true vs. false)</t>
  </si>
  <si>
    <t>calvillo2020_1</t>
  </si>
  <si>
    <t>calvillo2020</t>
  </si>
  <si>
    <t>An initial accuracy focus reduces the effect of prior exposure on perceived accuracy of news headlines</t>
  </si>
  <si>
    <t>Cognitive Research: Principles and Implications</t>
  </si>
  <si>
    <t>news headlines</t>
  </si>
  <si>
    <t>likert_4</t>
  </si>
  <si>
    <t>calvillo2020_1_interest_false</t>
  </si>
  <si>
    <t>calvillo2020_1_interest_true</t>
  </si>
  <si>
    <t>calvillo2020_1_truth_true</t>
  </si>
  <si>
    <t>calvillo2020_1_truth_false</t>
  </si>
  <si>
    <t>calvillo2020_2_truth_false</t>
  </si>
  <si>
    <t>calvillo2020_2_interest_false</t>
  </si>
  <si>
    <t>calvillo2020_2_truth_true</t>
  </si>
  <si>
    <t>calvillo2020_2</t>
  </si>
  <si>
    <t>distractor</t>
  </si>
  <si>
    <t>calvillo2022</t>
  </si>
  <si>
    <t>calvillo2022_1_v</t>
  </si>
  <si>
    <t>calvillo2022_1</t>
  </si>
  <si>
    <t>Exposure to Headlines as Questions Reduces Illusory Truth for Subsequent Headlines</t>
  </si>
  <si>
    <t>veracity* (true vs. false), prior exposure* (statement vs. question vs. new)</t>
  </si>
  <si>
    <t>calvillo2022_2_v</t>
  </si>
  <si>
    <t>calvillo2022_2</t>
  </si>
  <si>
    <t>veracity* (true vs. false), prior exposure* (statement vs. question vs. new), order (statements first vs. questions first)</t>
  </si>
  <si>
    <t>chang2019</t>
  </si>
  <si>
    <t>Is the Plausibility Account of the Illusion of Truth Effect Plausible?</t>
  </si>
  <si>
    <t>study_exclusion</t>
  </si>
  <si>
    <t>yes</t>
  </si>
  <si>
    <t>none</t>
  </si>
  <si>
    <t>chang2019_2</t>
  </si>
  <si>
    <t>clarity* (normal vs. awkward), repetition* (0 vs. 1), number of propositions (2 vs. 3)</t>
  </si>
  <si>
    <t>corneille2020</t>
  </si>
  <si>
    <t>Repetition increases both the perceived truth and fakeness of information: An ecological account</t>
  </si>
  <si>
    <t>corneille2020_3_truth</t>
  </si>
  <si>
    <t>corneille2020_3</t>
  </si>
  <si>
    <t>Belgium</t>
  </si>
  <si>
    <t>repetition* (old vs. new), test measure (truth vs. false)</t>
  </si>
  <si>
    <t>np = .306</t>
  </si>
  <si>
    <t>open_data</t>
  </si>
  <si>
    <t>dekeersmaecker2020</t>
  </si>
  <si>
    <t>Investigating the Robustness of the Illusory Truth Effect Across Individual Differences in Cognitive Ability, Need for Cognitive Closure, and Cognitive Style</t>
  </si>
  <si>
    <t>dekeersmaecker2020_1</t>
  </si>
  <si>
    <t>dekeersmaecker2020_2</t>
  </si>
  <si>
    <t>dekeersmaecker2020_3</t>
  </si>
  <si>
    <t>dekeersmaecker2020_4</t>
  </si>
  <si>
    <t>dekeersmaecker2020_5</t>
  </si>
  <si>
    <t>dekeersmaecker2020_6</t>
  </si>
  <si>
    <t>5-7_days</t>
  </si>
  <si>
    <t>d = 1.15</t>
  </si>
  <si>
    <t>d = 0.45</t>
  </si>
  <si>
    <t>d = 0.58</t>
  </si>
  <si>
    <t>d = 0.61</t>
  </si>
  <si>
    <t>d = 0.77</t>
  </si>
  <si>
    <t>d = 0.99</t>
  </si>
  <si>
    <t>dechene2009</t>
  </si>
  <si>
    <t>Mix me a list: Context moderates the truth effect and the mere-exposure effect</t>
  </si>
  <si>
    <t>Journal of Experimental Social Psychology</t>
  </si>
  <si>
    <t>dechene2009_1_mix</t>
  </si>
  <si>
    <t>dechene2009_1</t>
  </si>
  <si>
    <t>Switzerland</t>
  </si>
  <si>
    <t>session* (1 vs. 2), condition (all-old vs. all-new vs. mixed)</t>
  </si>
  <si>
    <t>d = 1.13</t>
  </si>
  <si>
    <t>Repeating is believing: an investigation of the illusory truth effect</t>
  </si>
  <si>
    <t>doland1999_1</t>
  </si>
  <si>
    <t>doland1999</t>
  </si>
  <si>
    <t>veracity* (true vs. false), repetition* (repeated vs. new)</t>
  </si>
  <si>
    <t>repetition manipulation</t>
  </si>
  <si>
    <t>within</t>
  </si>
  <si>
    <t>repetition_manipulation</t>
  </si>
  <si>
    <t>marketing claims</t>
  </si>
  <si>
    <t>2.5_sec</t>
  </si>
  <si>
    <t>np = .47</t>
  </si>
  <si>
    <t>np =.23</t>
  </si>
  <si>
    <t>between</t>
  </si>
  <si>
    <t>3_sec</t>
  </si>
  <si>
    <t>Misinformation and Morality: Encountering Fake-News Headlines Makes Them Seem Less Unethical to Publish and Share</t>
  </si>
  <si>
    <t>effron2020</t>
  </si>
  <si>
    <t>fazio2015_1</t>
  </si>
  <si>
    <t>fazio2015</t>
  </si>
  <si>
    <t>Knowledge Does Not Protect Against Illusory Truth</t>
  </si>
  <si>
    <t>repetition* (repeated vs. new), estimated knowledge* (known vs. unknown)</t>
  </si>
  <si>
    <t>np = .25</t>
  </si>
  <si>
    <t>fazio2015_1_f</t>
  </si>
  <si>
    <t>fazio2015_1_t</t>
  </si>
  <si>
    <t>Repetition increases perceived truth equally for plausible and implausible statements</t>
  </si>
  <si>
    <t>Psychonomic Bulletin &amp; Review</t>
  </si>
  <si>
    <t>fazio2020b</t>
  </si>
  <si>
    <t>fazio2020a_1</t>
  </si>
  <si>
    <t>Repetition Increases Perceived Truth Even for Known Falsehoods</t>
  </si>
  <si>
    <t>Collabra: Psychology</t>
  </si>
  <si>
    <t xml:space="preserve">repetition* (repeated vs. new), knowledge* (known vs. unknown) </t>
  </si>
  <si>
    <t>fazio2015_2</t>
  </si>
  <si>
    <t>fazio2020c</t>
  </si>
  <si>
    <t>Preventing the Illusory Truth Effect: When Repetition does not Increase Perceived Truth</t>
  </si>
  <si>
    <t>fazio2020c_1</t>
  </si>
  <si>
    <t>fazio2020c_2</t>
  </si>
  <si>
    <t>fazio2020c_3</t>
  </si>
  <si>
    <t>likert_10</t>
  </si>
  <si>
    <t>np = .218</t>
  </si>
  <si>
    <t>dechene2009_1_between</t>
  </si>
  <si>
    <t>28 / 28</t>
  </si>
  <si>
    <t>repetition* (new vs. repeated), knowledge* (known vs. unknown), condition (explain vs. control)</t>
  </si>
  <si>
    <t>np = .10</t>
  </si>
  <si>
    <t>np = .13</t>
  </si>
  <si>
    <t>frances2018_3</t>
  </si>
  <si>
    <t>frances2018</t>
  </si>
  <si>
    <t>On the effects of regional accents on memory and credibility</t>
  </si>
  <si>
    <t>Spain</t>
  </si>
  <si>
    <t>repetition* (old vs. new), accent (regional vs. local)</t>
  </si>
  <si>
    <t>likert_9</t>
  </si>
  <si>
    <t>pte not specified</t>
  </si>
  <si>
    <t>garciamarques2015_vn</t>
  </si>
  <si>
    <t>garciamarques2015</t>
  </si>
  <si>
    <t>Hearing a statement now and believing the opposite later</t>
  </si>
  <si>
    <t>Portugal</t>
  </si>
  <si>
    <t>repetition* (old vs. new), type of repetition (contradictory vs. Verbatim), delay (same day vs. 1 week)</t>
  </si>
  <si>
    <t>garciamarques2016a_1</t>
  </si>
  <si>
    <t>garciamarques2016a</t>
  </si>
  <si>
    <t>Judging the truth-value of a statement in and out of a deep processing context</t>
  </si>
  <si>
    <t>Social Cognition</t>
  </si>
  <si>
    <t>motivation (spontaneous vs. Careful), capacity (overload vs. No-overload), material version (1 vs. 2 vs. 3 vs. 4), repetition* (new vs. Repeated)</t>
  </si>
  <si>
    <t>SE = .08</t>
  </si>
  <si>
    <t>SE = .06</t>
  </si>
  <si>
    <t>np = .65</t>
  </si>
  <si>
    <t>garciamarques2016b_1</t>
  </si>
  <si>
    <t>garciamarques2016b</t>
  </si>
  <si>
    <t>Familiarity increases subjective positive affect even in non-affective and non-evaluative contexts</t>
  </si>
  <si>
    <t>Motivation and Emotion</t>
  </si>
  <si>
    <t>repetition* (new vs. repeated), set (1-8), last block (repeated vs. new)</t>
  </si>
  <si>
    <t>SE = .07</t>
  </si>
  <si>
    <t>SE = .03</t>
  </si>
  <si>
    <t>np = .63</t>
  </si>
  <si>
    <t>SE = .11</t>
  </si>
  <si>
    <t>np = .40</t>
  </si>
  <si>
    <t>garciamarques2019_1w</t>
  </si>
  <si>
    <t>garciamarques2019_1b</t>
  </si>
  <si>
    <t>garciamarques2019_1</t>
  </si>
  <si>
    <t>garciamarques2019</t>
  </si>
  <si>
    <t>Relative to what? Dynamic updating of fluency standards and between participants illusions of truth</t>
  </si>
  <si>
    <t>repetition mixed* (repeated vs. new), pure (all repeated vs. all new)</t>
  </si>
  <si>
    <t>distractor_7_mins</t>
  </si>
  <si>
    <t>np = .59</t>
  </si>
  <si>
    <t>np = .34</t>
  </si>
  <si>
    <t>garciamarques2019_2b</t>
  </si>
  <si>
    <t>garciamarques2019_2w</t>
  </si>
  <si>
    <t>garciamarques2019_2</t>
  </si>
  <si>
    <t>repetition mixed* (repeated vs. new), pure (all repeated vs. all new), order (pure mixed vs. mixed pure)</t>
  </si>
  <si>
    <t>np = .27</t>
  </si>
  <si>
    <t>np = .06</t>
  </si>
  <si>
    <t>73 / 76</t>
  </si>
  <si>
    <t>garciamarques2015_vd</t>
  </si>
  <si>
    <t>garciamarques2016b_1w</t>
  </si>
  <si>
    <t>garciamarques2016b_1b</t>
  </si>
  <si>
    <t>Judgments of truth are independently modulated by affect and repetition</t>
  </si>
  <si>
    <t>Chile</t>
  </si>
  <si>
    <t>repetition* (repeated vs. new), emotional valence* (positive vs. negative vs. neutral)</t>
  </si>
  <si>
    <t>4_sec</t>
  </si>
  <si>
    <t>5-9_days</t>
  </si>
  <si>
    <t>np = .237</t>
  </si>
  <si>
    <t>garridovasquez2021</t>
  </si>
  <si>
    <t>Unpublished Master Thesis</t>
  </si>
  <si>
    <t>gigenrenzer1984_1</t>
  </si>
  <si>
    <t>gigenrenzer1984</t>
  </si>
  <si>
    <t>External Validity of Laboratory Experiments: The Frequency-Validity Relationship</t>
  </si>
  <si>
    <t>The American Journal of Psychology</t>
  </si>
  <si>
    <t>only new/repeated from session 1 and 2.</t>
  </si>
  <si>
    <t>gigenrenzer1984_2</t>
  </si>
  <si>
    <t>repetition* (repeated vs. new), veracity* (true vs. false), session* (1 vs. 2 vs. 3), voice (male vs. female)</t>
  </si>
  <si>
    <t>gigenrenzer1984_2_t</t>
  </si>
  <si>
    <t>gigenrenzer1984_2_f</t>
  </si>
  <si>
    <t>idem</t>
  </si>
  <si>
    <t>gigenrenzer1984_1_1w_t_male</t>
  </si>
  <si>
    <t>gigenrenzer1984_1_1w_t_female</t>
  </si>
  <si>
    <t>gigenrenzer1984_1_1w_f_female</t>
  </si>
  <si>
    <t>gigenrenzer1984_1_1w_f_male</t>
  </si>
  <si>
    <t>gigenrenzer1984_1_2w_t_male</t>
  </si>
  <si>
    <t>gigenrenzer1984_1_2w_t_female</t>
  </si>
  <si>
    <t>gigenrenzer1984_1_2w_f_male</t>
  </si>
  <si>
    <t>gigenrenzer1984_1_2w_f_female</t>
  </si>
  <si>
    <t>hassan2021</t>
  </si>
  <si>
    <t>hassan2021_1</t>
  </si>
  <si>
    <t>The effects of repetition frequency on the illusory truth effect</t>
  </si>
  <si>
    <t>repetition* (new vs. 1 vs. 3 vs. 5 vs. 7 vs. 9)</t>
  </si>
  <si>
    <t>d = 0.59</t>
  </si>
  <si>
    <t>only comparing new vs. 1-time exposed repetition</t>
  </si>
  <si>
    <t>hassan2021_2</t>
  </si>
  <si>
    <t>repetition* (new vs. 1 vs. 9 vs. 18 vs. 27)</t>
  </si>
  <si>
    <t>d = 0.88</t>
  </si>
  <si>
    <t>henderson2021</t>
  </si>
  <si>
    <t>The Trajectory of Truth: A Longitudinal Study of the Illusory Truth Effect</t>
  </si>
  <si>
    <t>Journal of Cognition</t>
  </si>
  <si>
    <t>United Kingdom</t>
  </si>
  <si>
    <t>repetition* (new vs. repeated), delay* (no vs. 1 day vs. 1 week vs. 1 month)</t>
  </si>
  <si>
    <t>henderson2021_nd</t>
  </si>
  <si>
    <t>1_day</t>
  </si>
  <si>
    <t>1_month</t>
  </si>
  <si>
    <t>hawkins2001</t>
  </si>
  <si>
    <t>Low-Involvement Learning: Repetition and Coherence in Familiarity and Belief</t>
  </si>
  <si>
    <t>Journal of consumer psychology</t>
  </si>
  <si>
    <t>Consciousness and Cognition</t>
  </si>
  <si>
    <t>kim2002</t>
  </si>
  <si>
    <t>The Role of Individual Differences in General Skepticism in the Illusory Truth Effect</t>
  </si>
  <si>
    <t>repetition* (repeated vs. new), claim* (business vs. political), attention (full vs. divided), skepticism (low vs. high)</t>
  </si>
  <si>
    <t>13_sec</t>
  </si>
  <si>
    <t>ladowsky-brooks2010</t>
  </si>
  <si>
    <t>The truth effect in relation to neuropsychological functioning in traumatic brain injury</t>
  </si>
  <si>
    <t>Brain injury</t>
  </si>
  <si>
    <t>history or scientific facts</t>
  </si>
  <si>
    <t>4-5_hours</t>
  </si>
  <si>
    <t>ladowsky-brooks2010_f1</t>
  </si>
  <si>
    <t>ladowsky-brooks2010_f2</t>
  </si>
  <si>
    <t>repetition* (old vs. new)</t>
  </si>
  <si>
    <t>7_sec</t>
  </si>
  <si>
    <t>lindsey1994</t>
  </si>
  <si>
    <t>Aging and the Truth Effect in Validity Judgment</t>
  </si>
  <si>
    <t>Truth by repetition … Without repetition: Testing the effect of instructed repetition on truth judgments</t>
  </si>
  <si>
    <t>mitchell2003</t>
  </si>
  <si>
    <t>Asymmetries in the processing of true and false information</t>
  </si>
  <si>
    <t>mitchell2003_2</t>
  </si>
  <si>
    <t>repetition* (new vs. repeated), condition (healthy vs. alzheimer disorder)</t>
  </si>
  <si>
    <t>be attentive</t>
  </si>
  <si>
    <t>5_minutes</t>
  </si>
  <si>
    <t>d = 1.73</t>
  </si>
  <si>
    <t>mitchell2005</t>
  </si>
  <si>
    <t>fMRI Evidence for the Role of Recollection in Suppressing Misattribution Errors: The Illusory Truth Effect</t>
  </si>
  <si>
    <t>Journal of Cognitive Neuroscience</t>
  </si>
  <si>
    <t>repetition* (repeated vs. new), cues* (true, false, neutral)</t>
  </si>
  <si>
    <t>mitchell2005_n</t>
  </si>
  <si>
    <t>memorize</t>
  </si>
  <si>
    <t>5.5_sec</t>
  </si>
  <si>
    <t>likert_5</t>
  </si>
  <si>
    <t>mitchell2006</t>
  </si>
  <si>
    <t>Misattribution Errors in Alzheimer’s Disease: The Illusory Truth Effect</t>
  </si>
  <si>
    <t>Neuropsychology</t>
  </si>
  <si>
    <t>coder</t>
  </si>
  <si>
    <t>SY + MG</t>
  </si>
  <si>
    <t>moritz2012</t>
  </si>
  <si>
    <t>Repetition is good? An Internet trial on the illusory truth effect in schizophrenia and nonclinical participants</t>
  </si>
  <si>
    <t>Journal of Behavior Therapy and Experimental Psychiatry</t>
  </si>
  <si>
    <t>Is the data open access?</t>
  </si>
  <si>
    <t>Who coded the entry?</t>
  </si>
  <si>
    <t>rate_interest</t>
  </si>
  <si>
    <t>rate_truth</t>
  </si>
  <si>
    <t>rate_understanding</t>
  </si>
  <si>
    <t>repetition* (pre vs. new vs. repeated), valence* (emotional vs. neutral), veracity* (true vs. false), group (clinical vs. control)</t>
  </si>
  <si>
    <t>murray2020</t>
  </si>
  <si>
    <t>“I’ve said it before and I will say it again…”: Repeating statements made by Donald Trump increases perceived truthfulness for individuals across the political spectrum</t>
  </si>
  <si>
    <t>repetition* (new vs. repeated), political board (democrat vs. republican vs. other)</t>
  </si>
  <si>
    <t>Aging and Credibility Judgment</t>
  </si>
  <si>
    <t>Aging and Cognition</t>
  </si>
  <si>
    <t>mutter1995_1</t>
  </si>
  <si>
    <t>mutter1995</t>
  </si>
  <si>
    <t>repetition* (repeated vs. new), age (young vs. older)</t>
  </si>
  <si>
    <t>nadarevic2007</t>
  </si>
  <si>
    <t>henderson2021_1d</t>
  </si>
  <si>
    <t>henderson2021_1w</t>
  </si>
  <si>
    <t>henderson2021_1m</t>
  </si>
  <si>
    <t>nadarevic2011</t>
  </si>
  <si>
    <t>Decision mode instructions do not moderate the truth effect</t>
  </si>
  <si>
    <t>repetition* (repeated vs. new), veracity* (true vs. false), group (intuitive vs. deliberative)</t>
  </si>
  <si>
    <t>distractor_15min</t>
  </si>
  <si>
    <t>filler_task</t>
  </si>
  <si>
    <t>nadarevic2012</t>
  </si>
  <si>
    <t>Are there interindividual differences of the truth effect? An investigation of different personality</t>
  </si>
  <si>
    <t>nadarevic2014_1</t>
  </si>
  <si>
    <t>nadarevic2014</t>
  </si>
  <si>
    <t>Initial judgment task and delay of the final validity-rating task moderate the truth effect</t>
  </si>
  <si>
    <t>repetition* (repeated vs. new), veracity* (true vs. false), interval* (10 min vs. 1 week)</t>
  </si>
  <si>
    <t>nadarevic2014_2</t>
  </si>
  <si>
    <t>repetition* (repeated vs. new), veracity* (true vs. false), initial rating (truth vs. categorize)</t>
  </si>
  <si>
    <t>correlation</t>
  </si>
  <si>
    <t>raw data retrieved from supp materials</t>
  </si>
  <si>
    <t>A failed replication of the truth effect</t>
  </si>
  <si>
    <t>nadarevic2007_t</t>
  </si>
  <si>
    <t>nadarevic2007_f</t>
  </si>
  <si>
    <t>10_min</t>
  </si>
  <si>
    <t>nadarevic2011_t</t>
  </si>
  <si>
    <t>nadarevic2011_f</t>
  </si>
  <si>
    <t>nadarevic2012_t</t>
  </si>
  <si>
    <t>nadarevic2012_f</t>
  </si>
  <si>
    <t>nadarevic2014_1_10min_t</t>
  </si>
  <si>
    <t>nadarevic2014_1_10min_f</t>
  </si>
  <si>
    <t>nadarevic2014_1_1week_t</t>
  </si>
  <si>
    <t>nadarevic2014_1_1week_f</t>
  </si>
  <si>
    <t>calvillo2020_2_interest_true</t>
  </si>
  <si>
    <t>nadarevic2017_1</t>
  </si>
  <si>
    <t>Unveiling the truth: warnings reduce the repetition-based truth effect</t>
  </si>
  <si>
    <t>Psychological Research</t>
  </si>
  <si>
    <t>nadarevic2017</t>
  </si>
  <si>
    <t>repetition* (repeated vs. new), veracity* (true vs. false), phase* (1 vs. 2), instruction (warning vs. control)</t>
  </si>
  <si>
    <t>nadarevic2014_2_rt_t</t>
  </si>
  <si>
    <t>nadarevic2014_2_rt_f</t>
  </si>
  <si>
    <t>nadarevic2014_2_ri_t</t>
  </si>
  <si>
    <t>nadarevic2014_2_ri_f</t>
  </si>
  <si>
    <t>nadarevic2017_1_t</t>
  </si>
  <si>
    <t>nadarevic2017_1_f</t>
  </si>
  <si>
    <t>nadarevic2017_2_t</t>
  </si>
  <si>
    <t>nadarevic2017_2</t>
  </si>
  <si>
    <t>repetition* (repeated vs. new), veracity* (true vs. false), instruction (warning vs. control)</t>
  </si>
  <si>
    <t>nadarevic2018_1</t>
  </si>
  <si>
    <t>Foreign language reduces the longevity of the repetition-based truth effect</t>
  </si>
  <si>
    <t>Hungary</t>
  </si>
  <si>
    <t>nadarevic2018</t>
  </si>
  <si>
    <t>repetition* (new vs. repeated), difficulty* (easy vs. difficult), veracity* (true vs. false), language (native vs. foreign)</t>
  </si>
  <si>
    <t>nadarevic2018_1_f</t>
  </si>
  <si>
    <t>nadarevic2018_1_t</t>
  </si>
  <si>
    <t>nadarevic2018_2</t>
  </si>
  <si>
    <t>repetition* (new vs. repeated), difficulty* (easy vs. difficult), veracity* (true vs. false), delay* (no vs. 2 weeks), language (native vs. foreign)</t>
  </si>
  <si>
    <t>nadarevic2018_2_ndf</t>
  </si>
  <si>
    <t>nadarevic2018_2_ndt</t>
  </si>
  <si>
    <t>nadarevic2018_2_2wt</t>
  </si>
  <si>
    <t>nadarevic2018_2_2wf</t>
  </si>
  <si>
    <t>nadarevic2020</t>
  </si>
  <si>
    <t>Perceived truth of statements and simulated social media postings: an experimental investigation of source credibility, repeated exposure, and presentation format</t>
  </si>
  <si>
    <t>nadarevic2020_2</t>
  </si>
  <si>
    <t>repetition* (repeated vs. new), source* (expert vs. lay-person vs. no), picture* (yes vs. no)</t>
  </si>
  <si>
    <t>Norway</t>
  </si>
  <si>
    <t>social_issue</t>
  </si>
  <si>
    <t>correlation retrieved from supp materials</t>
  </si>
  <si>
    <t>nadarevic2020_3</t>
  </si>
  <si>
    <t>np = .19</t>
  </si>
  <si>
    <t>nadarevic2020_4</t>
  </si>
  <si>
    <t>nadarevic2020_4_v</t>
  </si>
  <si>
    <t>repetition* (verbatim vs. incongruent vs. no)</t>
  </si>
  <si>
    <t>np = .29</t>
  </si>
  <si>
    <t>nadarevic2021_1</t>
  </si>
  <si>
    <t>nadarevic2021</t>
  </si>
  <si>
    <t>Judging fast and slow: The truth effect does not increase under time-pressure conditions</t>
  </si>
  <si>
    <t>repetition* (new vs. repeated), veracity* (true vs. false), group (time pressure vs. no pressure)</t>
  </si>
  <si>
    <t>gender_generator</t>
  </si>
  <si>
    <t>distractor_5min</t>
  </si>
  <si>
    <t>nadarevic2021_1_ppt</t>
  </si>
  <si>
    <t>nadarevic2021_1_ppf</t>
  </si>
  <si>
    <t>nadarevic2021_1_tlt</t>
  </si>
  <si>
    <t>nadarevic2021_1_tlf</t>
  </si>
  <si>
    <t>nadarevic2021_2</t>
  </si>
  <si>
    <t>repetition* (new vs. repeated), veracity* (true vs. false), group (time pressure vs. no pressure), difficulty* (easy vs. difficult)</t>
  </si>
  <si>
    <t>nadarevic2021_2_ppt</t>
  </si>
  <si>
    <t>nadarevic2021_2_ppf</t>
  </si>
  <si>
    <t>nadarevic2021_2_tlt</t>
  </si>
  <si>
    <t>nadarevic2021_2_tlf</t>
  </si>
  <si>
    <t>nadarevic2021_3_ppt</t>
  </si>
  <si>
    <t>nadarevic2021_3_ppf</t>
  </si>
  <si>
    <t>nadarevic2021_3_tlt</t>
  </si>
  <si>
    <t>nadarevic2021_3_tlf</t>
  </si>
  <si>
    <t>nadarevic2021_3</t>
  </si>
  <si>
    <t>gist</t>
  </si>
  <si>
    <t>related repetition* (0 vs. 1 vs. 2), exact repetition* (0 vs. 1 vs. 2 vs. 4)</t>
  </si>
  <si>
    <t>product-related claims</t>
  </si>
  <si>
    <t>8_sec</t>
  </si>
  <si>
    <t>nadarevic2017_2_f</t>
  </si>
  <si>
    <t>3.65_sec</t>
  </si>
  <si>
    <t>newman2020</t>
  </si>
  <si>
    <t>Truthiness, the illusory truth effect, and the role of need for cognition</t>
  </si>
  <si>
    <t>newman2020_4</t>
  </si>
  <si>
    <t>repetition* (new vs. repeated), cultural fluency (high vs. low)</t>
  </si>
  <si>
    <t>3_days</t>
  </si>
  <si>
    <t>np = .41</t>
  </si>
  <si>
    <t>d = .49</t>
  </si>
  <si>
    <t>true and false condition were not decomposed because effect size d was indicated for the main effect</t>
  </si>
  <si>
    <t>repetition type (instructed vs. experienced), repetition* (repeated vs. new), veracity* (true vs. false)</t>
  </si>
  <si>
    <t>repetition type (instructed vs. experienced vs. experienced + tag), repetition* (repeated vs. new), veracity* (true vs. false)</t>
  </si>
  <si>
    <t>d = .38</t>
  </si>
  <si>
    <t>lindsey1994_1</t>
  </si>
  <si>
    <t>age (young vs. old), session* (1 vs. 2), repetition* (repeated vs. new)</t>
  </si>
  <si>
    <t>pennycook2017</t>
  </si>
  <si>
    <t>The illusory truth effect for fake news is similar regardless of format</t>
  </si>
  <si>
    <t>Unpublished data</t>
  </si>
  <si>
    <t>veracity* (true vs. false), repetition* (repeated vs. new), image (no image vs. image)</t>
  </si>
  <si>
    <t>1-2_mins</t>
  </si>
  <si>
    <t>SE = .012</t>
  </si>
  <si>
    <t>SE = .011</t>
  </si>
  <si>
    <t>np = .021</t>
  </si>
  <si>
    <t>pennycook2018</t>
  </si>
  <si>
    <t>pennycook2018_1</t>
  </si>
  <si>
    <t>Prior Exposure Increases Perceived Accuracy of Fake News</t>
  </si>
  <si>
    <t>rate_familiarity</t>
  </si>
  <si>
    <t>pennycook2018_1_unknown_true</t>
  </si>
  <si>
    <t>pennycook2018_1_unknown_false</t>
  </si>
  <si>
    <t>pennycook2018_2_nowarning_true</t>
  </si>
  <si>
    <t>pennycook2018_2</t>
  </si>
  <si>
    <t xml:space="preserve">repetition* (repeated vs. new), veracity* (true vs. false), knowledge* (known vs. unknown) </t>
  </si>
  <si>
    <t>repetition* (repeated vs. new), veracity* (true vs. false), warning (yes vs. no)</t>
  </si>
  <si>
    <t>repetition* (new vs. repeated), sessions* (1 vs. 2 vs. 3), veracity* (true vs. false)</t>
  </si>
  <si>
    <t>session* (1 vs. 2 vs. 3 vs. 4 vs. 5 vs. 6), time (1 week), repetition* (repeated vs. non-repeated), vs. veracity* (true vs. false)</t>
  </si>
  <si>
    <t>initial rating (interest vs. truth), repetition (repeated vs. new), veracity* (true vs. false)</t>
  </si>
  <si>
    <t>rate_sharing</t>
  </si>
  <si>
    <t>distractor_1min</t>
  </si>
  <si>
    <t>pennycook2018_2_nowarning_false</t>
  </si>
  <si>
    <t>pennycook2018_3_nowarning_immediate_true</t>
  </si>
  <si>
    <t>pennycook2018_3_nowarning_immediate_false</t>
  </si>
  <si>
    <t>distractor_2min</t>
  </si>
  <si>
    <t>polage2012</t>
  </si>
  <si>
    <t>Making up History: False Memories of Fake News Stories</t>
  </si>
  <si>
    <t>Europe's Journal of Psychology</t>
  </si>
  <si>
    <t>21/17</t>
  </si>
  <si>
    <t>repetition exposition (yes vs. no), topic*</t>
  </si>
  <si>
    <t>news stories</t>
  </si>
  <si>
    <t>indicate source, create headline, estimate date</t>
  </si>
  <si>
    <t>likert_8</t>
  </si>
  <si>
    <t>Perceived Source Variability Versus Familiarity: Testing Competing Explanations for the Truth Effect</t>
  </si>
  <si>
    <t>roggeveen2002</t>
  </si>
  <si>
    <t>ladowsky-brooks2010_CP</t>
  </si>
  <si>
    <t>SY + YAB</t>
  </si>
  <si>
    <t>repetition* (repeated vs. new), condition (healthy vs. alzheimer disorder), task* (uncued vs. cued vs. gender attribution)</t>
  </si>
  <si>
    <t>lindsey1994_2</t>
  </si>
  <si>
    <t>age (young vs. old), statement cue* (true vs. false vs. no cue repeated vs. new)</t>
  </si>
  <si>
    <t>lindsey1994_2_NC_y</t>
  </si>
  <si>
    <t>lindsey1994_2_NC_o</t>
  </si>
  <si>
    <t>schwartz1982</t>
  </si>
  <si>
    <t>Repetition and rated truth value of statements</t>
  </si>
  <si>
    <t>American Journal of Psychology</t>
  </si>
  <si>
    <t>schwartz1982_1_t_t</t>
  </si>
  <si>
    <t>schwartz1982_1</t>
  </si>
  <si>
    <t>frequency of presentation* (0 vs. 1 vs. 3), truth* (true vs. false), group (T vs. P)</t>
  </si>
  <si>
    <t>distractor_4mins</t>
  </si>
  <si>
    <t>6_sec</t>
  </si>
  <si>
    <t>schwartz1982_1_t_f</t>
  </si>
  <si>
    <t>schwartz_1982_2_mixed</t>
  </si>
  <si>
    <t>schwartz1982_2</t>
  </si>
  <si>
    <t>session* (1 vs. 2), veracity* (true vs. false), set* (A vs. B), group (mixed vs. unmixed)</t>
  </si>
  <si>
    <t>silva2017_1</t>
  </si>
  <si>
    <t>silva2017</t>
  </si>
  <si>
    <t>The informative value of type of repetition: Perceptual and conceptual fluency influences on judgments of truth</t>
  </si>
  <si>
    <t>silva2017_1_v_d</t>
  </si>
  <si>
    <t>silva2017_1_v_w</t>
  </si>
  <si>
    <t>silva2017_1_g_d</t>
  </si>
  <si>
    <t>silva2017_1_g_w</t>
  </si>
  <si>
    <t>repetition* (repeated vs. new), mode (verbatim vs. paraphrase), delay (same session vs. 1-week)</t>
  </si>
  <si>
    <t>silva2017_2_d_v</t>
  </si>
  <si>
    <t>silva2017_2_d_g</t>
  </si>
  <si>
    <t>silva2017_2_w_v</t>
  </si>
  <si>
    <t>silva2017_2_w_g</t>
  </si>
  <si>
    <t>silva2017_2</t>
  </si>
  <si>
    <t>repetition* (verbatim vs. paraphrases vs. contradictory vs. contradictory paraphrases vs. new), delay (same session vs. 1 week)</t>
  </si>
  <si>
    <t>sim2010</t>
  </si>
  <si>
    <t>Memory Mistakes and Ageing: How Susceptibility to False Recognition and the lllusory Truth Effect Changes across the Lifespan</t>
  </si>
  <si>
    <t>smelter2020</t>
  </si>
  <si>
    <t>Pictures and repeated exposure increase perceived accuracy of news headlines</t>
  </si>
  <si>
    <t>Applied Cognitive Psychology</t>
  </si>
  <si>
    <t>smelter2020_3_t</t>
  </si>
  <si>
    <t>smelter2020_3_f</t>
  </si>
  <si>
    <t>smelter2020_3</t>
  </si>
  <si>
    <t>rate_humor</t>
  </si>
  <si>
    <t>cannot access open data, spss file</t>
  </si>
  <si>
    <t>[2.77, 2.88]</t>
  </si>
  <si>
    <t>[2.64, 2.76]</t>
  </si>
  <si>
    <t>[2.19, 2.33]</t>
  </si>
  <si>
    <t>[2.01, 2.16]</t>
  </si>
  <si>
    <t>mutter1995_1_y</t>
  </si>
  <si>
    <t>mutter1995_1_n</t>
  </si>
  <si>
    <t>speckmann2021</t>
  </si>
  <si>
    <t>speckmann2021_t</t>
  </si>
  <si>
    <t>speckmann2021_f</t>
  </si>
  <si>
    <t>Monetary incentives do not reduce the repetition-induced truth effect</t>
  </si>
  <si>
    <t>repetition* (repeated vs. new), veracity* (true vs. false), incentive (high vs. medium vs. low)</t>
  </si>
  <si>
    <t>1.5_sec</t>
  </si>
  <si>
    <t>When the Unlikely Becomes Likely: Qualifying Language Does Not Influence Later Truth Judgments</t>
  </si>
  <si>
    <t>stanley2019</t>
  </si>
  <si>
    <t>stanley2022</t>
  </si>
  <si>
    <t>Prior exposure increases judged truth even during periods of mind wandering</t>
  </si>
  <si>
    <t>stanley2022_3</t>
  </si>
  <si>
    <t>repetition* (new vs. repeated)</t>
  </si>
  <si>
    <t>[3.77, 4.07]</t>
  </si>
  <si>
    <t>[3.34, 3.60]</t>
  </si>
  <si>
    <t>Is it all about the feeling? Affective and (meta‑)cognitive mechanisms underlying the truth effect</t>
  </si>
  <si>
    <t>3.5_sec</t>
  </si>
  <si>
    <t>repetition* (new vs. repeated), delay* (10 min vs. 1 week), affect attribution (control vs. affect group)</t>
  </si>
  <si>
    <t>mean PTJ of control + affect group</t>
  </si>
  <si>
    <t>Repeating stereotypes: Increased belief and subsequent discrimination</t>
  </si>
  <si>
    <t>European Journal of Social Psychology</t>
  </si>
  <si>
    <t>toppino1977</t>
  </si>
  <si>
    <t>Frequency of Occurrence and Judgements of Truth and Falsety</t>
  </si>
  <si>
    <t>Unpublished Conference paper</t>
  </si>
  <si>
    <t>unkelbach2017</t>
  </si>
  <si>
    <t>unkelbach2017_3</t>
  </si>
  <si>
    <t>unkelbach2009</t>
  </si>
  <si>
    <t>A multinomial modeling approach to dissociate different components of the truth effect</t>
  </si>
  <si>
    <t>unkelbach2011</t>
  </si>
  <si>
    <t>Fluency and positivity as possible causes of the truth effect</t>
  </si>
  <si>
    <t>unkelbach2011_2_ce</t>
  </si>
  <si>
    <t>unkelbach2011_2_cn</t>
  </si>
  <si>
    <t>unkelbach2011_2</t>
  </si>
  <si>
    <t>repetition* (new vs. repeated), condition (old true vs. old false vs. control), statements* (positive vs. negative vs. neutral)</t>
  </si>
  <si>
    <t>d* = 1.55</t>
  </si>
  <si>
    <t>d* = 2.36</t>
  </si>
  <si>
    <t>unkelbach2011_3</t>
  </si>
  <si>
    <t>repetition* (new vs. repeated), condition (positive true vs. positive false vs. control), statements* (positive vs. negative vs. neutral)</t>
  </si>
  <si>
    <t>distractor_20min+</t>
  </si>
  <si>
    <t>A referential theory of the repetition-induced truth effect</t>
  </si>
  <si>
    <t>open data could not be accessed… .sas file which can be opened with a proprietary software</t>
  </si>
  <si>
    <t>unkelbach2017_5</t>
  </si>
  <si>
    <t>unkelbach2017_3_v</t>
  </si>
  <si>
    <t>repetition* (repeated vs. new vs. contradictory), initial task (shallow vs. standard vs. self-reference)</t>
  </si>
  <si>
    <t>95%CI [1.06, 1.87]</t>
  </si>
  <si>
    <t>unkelbach2017_4</t>
  </si>
  <si>
    <t>repetition* (repeated gist vs. new)</t>
  </si>
  <si>
    <t>d = 1.06</t>
  </si>
  <si>
    <t>95%CI [0.54, 1.57]</t>
  </si>
  <si>
    <t>unkelbach2018</t>
  </si>
  <si>
    <t>Experiential fluency and declarative advice jointly inform judgments of truth</t>
  </si>
  <si>
    <t>Mere Repetition Increases Belief in Factually True COVID-19-Related Information</t>
  </si>
  <si>
    <t>unkelbach2021</t>
  </si>
  <si>
    <t>vogel2020_1</t>
  </si>
  <si>
    <t>vogel2020</t>
  </si>
  <si>
    <t>Truth Is in the Mind, but Beauty Is in the Eye: Fluency Effects Are Moderated by a Match Between Fluency Source and Judgment Dimension</t>
  </si>
  <si>
    <t>repetition* (repeated vs. new), visual contrast* (high vs. low), judgement (truth vs. aesthetic)</t>
  </si>
  <si>
    <t>sample size + values extracted from raw data</t>
  </si>
  <si>
    <t>vogel2020_2</t>
  </si>
  <si>
    <t>vogel2020_pilot</t>
  </si>
  <si>
    <t>fazio2019</t>
  </si>
  <si>
    <t>Raw data retrieved from supplementary material; open data could not be exploited because repetition status was not included</t>
  </si>
  <si>
    <t>means were converted to proportion of truth judgement. SD from raw data</t>
  </si>
  <si>
    <t>fazio2020b_f</t>
  </si>
  <si>
    <t>fazio2020b_t</t>
  </si>
  <si>
    <t>full-sample analysis was taken, because knowledge is not one of our predictors. Raw data from open materials</t>
  </si>
  <si>
    <t>correlation retrieved from raw data</t>
  </si>
  <si>
    <t>no raw data</t>
  </si>
  <si>
    <t>sample size extracted from raw data + abstract… SD inconsistent between reported in paper and raw data. Paper reported SD was kept</t>
  </si>
  <si>
    <t>vogel2020_1_t</t>
  </si>
  <si>
    <t>vogel2020_1_f</t>
  </si>
  <si>
    <t>vogel2020_2_t</t>
  </si>
  <si>
    <t>vogel2020_2_f</t>
  </si>
  <si>
    <t>vogel2020_pilot_t</t>
  </si>
  <si>
    <t>vogel2020_pilot_f</t>
  </si>
  <si>
    <t>repeated/new items are not specified in raw data</t>
  </si>
  <si>
    <t>ND</t>
  </si>
  <si>
    <t>TOTAL = 160</t>
  </si>
  <si>
    <t>TOTAL = 152</t>
  </si>
  <si>
    <t>ES_number</t>
  </si>
  <si>
    <t>article_number</t>
  </si>
  <si>
    <t>cues</t>
  </si>
  <si>
    <t>uncued</t>
  </si>
  <si>
    <t>SY</t>
  </si>
  <si>
    <t>repetition* (repeated vs. new), item type* (true vs. False vs. Opinions), perceived type* (true vs. False vs. Opinons)</t>
  </si>
  <si>
    <t>true/false/opinion were not separated</t>
  </si>
  <si>
    <t>oguztasbas2022</t>
  </si>
  <si>
    <t>group stereotypes</t>
  </si>
  <si>
    <t>oguztasbas2022_2</t>
  </si>
  <si>
    <t>repetition* (new vs. repeated), relevance (relevant vs. irrelevant), job experience level* (high vs. Moderate vs. Low).</t>
  </si>
  <si>
    <t>2_sec</t>
  </si>
  <si>
    <t>condition (meaningful vs. Meaningless), statement type* (old vs. New vs. Old-contradicting)</t>
  </si>
  <si>
    <t>supplementary data in SAS file, cannot be opened</t>
  </si>
  <si>
    <t>d = 1.65</t>
  </si>
  <si>
    <t>95%CI [1.14, 2.16]</t>
  </si>
  <si>
    <t>truth_warning_expo</t>
  </si>
  <si>
    <t>truth_warning_test</t>
  </si>
  <si>
    <t>roggeveen2002_1</t>
  </si>
  <si>
    <t>item type* (old vs. New), number of sources* (1 vs. 2)</t>
  </si>
  <si>
    <t>fictitious consumer testimonials</t>
  </si>
  <si>
    <t>ease_to_understand</t>
  </si>
  <si>
    <t>12_sec</t>
  </si>
  <si>
    <t>roggeveen2002_2</t>
  </si>
  <si>
    <t>begg1985_3</t>
  </si>
  <si>
    <t>begg1985_3_negativecue</t>
  </si>
  <si>
    <t>begg1985_3_positivecue</t>
  </si>
  <si>
    <t>positive</t>
  </si>
  <si>
    <t>negative</t>
  </si>
  <si>
    <t>"most people believe that…" cue</t>
  </si>
  <si>
    <t>"no one believe that…" cue</t>
  </si>
  <si>
    <t>15_sec</t>
  </si>
  <si>
    <t>begg1985_4_positivecue</t>
  </si>
  <si>
    <t>begg1985_4_negativecue</t>
  </si>
  <si>
    <t>cue* (negative vs. Positive), repetition* (new vs. Repeated)</t>
  </si>
  <si>
    <t>doubt_belief + other</t>
  </si>
  <si>
    <t>begg1991_1</t>
  </si>
  <si>
    <t>doubt_belief + interesting</t>
  </si>
  <si>
    <t>[0.40 - 0.97]</t>
  </si>
  <si>
    <t>begg1991_1a_pos</t>
  </si>
  <si>
    <t>begg1991_1a_neg</t>
  </si>
  <si>
    <t>begg1991_2</t>
  </si>
  <si>
    <t>begg1991_2_pos_tru</t>
  </si>
  <si>
    <t>begg1991_2_neg_tru</t>
  </si>
  <si>
    <t>begg1991_2_pos_recog</t>
  </si>
  <si>
    <t>begg1991_2_neg_recog</t>
  </si>
  <si>
    <t>cue* (negative vs. Positive), repetition* (new vs. Repeated), group (truth vs. Truth + recognition vs. Control)</t>
  </si>
  <si>
    <t>unclear</t>
  </si>
  <si>
    <t>[0.37 - 0.82]</t>
  </si>
  <si>
    <t>old statements (affirmative vs. Negative vs. uncued), status (old vs. new)</t>
  </si>
  <si>
    <t>begg1991_3a_neutral</t>
  </si>
  <si>
    <t>begg1991_3b_neutral</t>
  </si>
  <si>
    <t>begg1991_3a_positive</t>
  </si>
  <si>
    <t>begg1991_3b_positive</t>
  </si>
  <si>
    <t>begg1991_3a_negative</t>
  </si>
  <si>
    <t>begg1991_3b_negative</t>
  </si>
  <si>
    <t>[0.30 - 0.75]</t>
  </si>
  <si>
    <t>[0.50 - 0.98]</t>
  </si>
  <si>
    <t>begg1992_1</t>
  </si>
  <si>
    <t>begg1992_1_neu</t>
  </si>
  <si>
    <t>repetition* (new vs. Repeated), group (gender vs. Name vs. Neutral)</t>
  </si>
  <si>
    <t>begg1992_1_pos_names</t>
  </si>
  <si>
    <t>begg1992_1_neg_names</t>
  </si>
  <si>
    <t>begg1992_1_pos_genknown</t>
  </si>
  <si>
    <t>begg1992_1_neg_genknown</t>
  </si>
  <si>
    <t>begg1992_1_pos_genunknown</t>
  </si>
  <si>
    <t>begg1992_1_neg_genunknown</t>
  </si>
  <si>
    <t>begg1992_2_pos</t>
  </si>
  <si>
    <t>begg1992_2_neg</t>
  </si>
  <si>
    <t>begg1992_2_neu</t>
  </si>
  <si>
    <t>begg1992_2</t>
  </si>
  <si>
    <t>begg1992_3_prepos</t>
  </si>
  <si>
    <t>begg1992_3_preneg</t>
  </si>
  <si>
    <t>begg1992_3_postpos</t>
  </si>
  <si>
    <t>begg1992_3_postneg</t>
  </si>
  <si>
    <t>begg1992_3_uncued</t>
  </si>
  <si>
    <t>begg1992_3</t>
  </si>
  <si>
    <t>begg1985_4</t>
  </si>
  <si>
    <t>begg1992_4_prepos</t>
  </si>
  <si>
    <t>begg1992_4_postpos</t>
  </si>
  <si>
    <t>begg1992_4_preneg</t>
  </si>
  <si>
    <t>begg1992_4_postneg</t>
  </si>
  <si>
    <t>begg1992_4_uncuedfull</t>
  </si>
  <si>
    <t>begg1992_4_uncueddivided</t>
  </si>
  <si>
    <t>repetition* (new vs. Repeated), group (control vs. Cued), test* (1 vs. 2)</t>
  </si>
  <si>
    <t>repetition* (new vs. Repeated), group (control vs. Pre-cued vs. Post-cued)</t>
  </si>
  <si>
    <t>repetition* (new vs. Repeated), group (control vs. Pre-cued vs. Post-cued), attention (full vs. Divided)</t>
  </si>
  <si>
    <t>brown1996_1</t>
  </si>
  <si>
    <t>interval (1 week vs. 1 month), item type (true vs. False), repetition (repeated vs. New)</t>
  </si>
  <si>
    <t>brown1996_1_wt</t>
  </si>
  <si>
    <t>brown1996_1_mt</t>
  </si>
  <si>
    <t>brown1996_1_wf</t>
  </si>
  <si>
    <t>brown1996_1_mf</t>
  </si>
  <si>
    <t>brown1996_2_wt</t>
  </si>
  <si>
    <t>brown1996_2_1mt</t>
  </si>
  <si>
    <t>brown1996_2_3mt</t>
  </si>
  <si>
    <t>brown1996_2_wf</t>
  </si>
  <si>
    <t>brown1996_2_1mf</t>
  </si>
  <si>
    <t>brown1996_2_3mf</t>
  </si>
  <si>
    <t>brown1996_2</t>
  </si>
  <si>
    <t>interval (1 week vs. 1 month vs. 3 months), item type (true vs. False), repetition (repeated vs. New)</t>
  </si>
  <si>
    <t>3_months</t>
  </si>
  <si>
    <t>unkelbach2017_1</t>
  </si>
  <si>
    <t>condition (warning vs. Standard), repetition (new vs. Repeated)</t>
  </si>
  <si>
    <t>95%CI [0.72, 1.39]</t>
  </si>
  <si>
    <t>unkelbach2017_2</t>
  </si>
  <si>
    <t>condition (low set size vs. High set size), repetition (new vs. Repeated)</t>
  </si>
  <si>
    <t>d = 1.54</t>
  </si>
  <si>
    <t>95%CI [1.00, 2.08]</t>
  </si>
  <si>
    <t>repetition* (new vs. Repeated)</t>
  </si>
  <si>
    <t>effron2020_4</t>
  </si>
  <si>
    <t>slider_100</t>
  </si>
  <si>
    <t>d = 0.35</t>
  </si>
  <si>
    <t>lindsey1994_2_true_young</t>
  </si>
  <si>
    <t>lindsey1994_2_false_young</t>
  </si>
  <si>
    <t>lindsey1994_2_true_old</t>
  </si>
  <si>
    <t>lindsey1994_2_false_old</t>
  </si>
  <si>
    <t>mitchell2005_p</t>
  </si>
  <si>
    <t>mitchell2006_uncued</t>
  </si>
  <si>
    <t>mutter1995_2</t>
  </si>
  <si>
    <t>mutter1995_2py</t>
  </si>
  <si>
    <t>mutter1995_2ny</t>
  </si>
  <si>
    <t>mutter1995_2uy</t>
  </si>
  <si>
    <t>mutter1995_2po</t>
  </si>
  <si>
    <t>mutter1995_2no</t>
  </si>
  <si>
    <t>mutter1995_2uo</t>
  </si>
  <si>
    <t>repetition* (repeated vs. New), credibility* (confirmed vs. Disconfirmed vs. Unknown), age group (young vs. Old)</t>
  </si>
  <si>
    <t>repetition* (new vs. Repeated), cues* (positive vs. Negative), age group (young, middle, old)</t>
  </si>
  <si>
    <t>sim2010_yp</t>
  </si>
  <si>
    <t>sim2010_mp</t>
  </si>
  <si>
    <t>sim2010_op</t>
  </si>
  <si>
    <t>sim2010_yn</t>
  </si>
  <si>
    <t>sim2010_mn</t>
  </si>
  <si>
    <t>sim2010_on</t>
  </si>
  <si>
    <t>unfamiliar_statements</t>
  </si>
  <si>
    <t>stanley2019_1</t>
  </si>
  <si>
    <t>repetition* (repeated vs. new), cues* (uncertain, improbable, unlikely, impossible)</t>
  </si>
  <si>
    <t>repetition* (repeated vs. new), cues* (certain, probable, unlikely, impossible)</t>
  </si>
  <si>
    <t>stanley2019_2a</t>
  </si>
  <si>
    <t>stanley2019_3a</t>
  </si>
  <si>
    <t>stanley2019_4a</t>
  </si>
  <si>
    <t>repetition* (repeated vs. new), cues* (improbable, unlikely, impossible)</t>
  </si>
  <si>
    <t>New Zealand</t>
  </si>
  <si>
    <t>unkelbach2009_1</t>
  </si>
  <si>
    <t>repetition* (repeated vs. New), veracity* (true vs. False), cue* (positive vs. Negative)</t>
  </si>
  <si>
    <t>30_min</t>
  </si>
  <si>
    <t>listen</t>
  </si>
  <si>
    <t>unkelbach2009_1p</t>
  </si>
  <si>
    <t>unkelbach2009_1n</t>
  </si>
  <si>
    <t>repetition* (repeated vs. New), veracity* (true vs. False), cue (positive vs. Negative)</t>
  </si>
  <si>
    <t>20_min</t>
  </si>
  <si>
    <t>unkelbach2009_2pf</t>
  </si>
  <si>
    <t>unkelbach2009_2pt</t>
  </si>
  <si>
    <t>unkelbach2009_2nf</t>
  </si>
  <si>
    <t>unkelbach2009_2nt</t>
  </si>
  <si>
    <t>unkelbach2009_2</t>
  </si>
  <si>
    <t>unkelbach2018_1</t>
  </si>
  <si>
    <t>repetition* (repeated vs. New), advice (true vs. False), advice validity (50% vs. 60% vs. 70%)</t>
  </si>
  <si>
    <t>6-12_min</t>
  </si>
  <si>
    <t>unkelbach2018_2</t>
  </si>
  <si>
    <t>unkelbach2018_3</t>
  </si>
  <si>
    <t>repetition* (repeated vs. New), advice (true vs. False), advice validity (70% vs. 80% vs. 90%)</t>
  </si>
  <si>
    <t>pennycook2018_1_veryplausible_true</t>
  </si>
  <si>
    <t>pennycook2018_1_veryunplausible_false</t>
  </si>
  <si>
    <t>pennycook2018_3</t>
  </si>
  <si>
    <t>pennycook2018_2_warning_true</t>
  </si>
  <si>
    <t>pennycook2018_2_warning_false</t>
  </si>
  <si>
    <t>fazio2019_2</t>
  </si>
  <si>
    <t>repetition* (repeated vs. New), plausibility* (1-10, …, 90-100)</t>
  </si>
  <si>
    <t>d = 0.41</t>
  </si>
  <si>
    <t>unkelbach2011_2_pe</t>
  </si>
  <si>
    <t>unkelbach2011_2_pn</t>
  </si>
  <si>
    <t>unkelbach2011_2_ne</t>
  </si>
  <si>
    <t>unkelbach2011_2_nn</t>
  </si>
  <si>
    <t>bena2023_1</t>
  </si>
  <si>
    <t>bena2023_1_n</t>
  </si>
  <si>
    <t>bena2023_1_c</t>
  </si>
  <si>
    <t>repetition* (new vs. Repeated), clickbait* (yes vs. No)</t>
  </si>
  <si>
    <t>clickbait statements</t>
  </si>
  <si>
    <t>d = 0.92</t>
  </si>
  <si>
    <t>95%CI [0.77, 1.07]</t>
  </si>
  <si>
    <t>d = 0.23</t>
  </si>
  <si>
    <t>95%CI [0.11, 0.36]</t>
  </si>
  <si>
    <t>95%CI [0.08, 0.31]</t>
  </si>
  <si>
    <t>d = 0.20</t>
  </si>
  <si>
    <t>bena2023_2</t>
  </si>
  <si>
    <t>You won't believe it! Truth judgments for clickbait headlines benefit (but less so) from prior exposure</t>
  </si>
  <si>
    <t>bena2023</t>
  </si>
  <si>
    <t>is_animal</t>
  </si>
  <si>
    <t>repetition* (new vs. Repeated), language* (native vs. Second)</t>
  </si>
  <si>
    <t>dekeersmaecker2024_1a</t>
  </si>
  <si>
    <t>dekeersmaecker2024_1b</t>
  </si>
  <si>
    <t>repetition* (new vs. Repeated), language* (english vs. spanish)</t>
  </si>
  <si>
    <t>dekeersmaecker2024_3a</t>
  </si>
  <si>
    <t>dekeersmaecker2024_2</t>
  </si>
  <si>
    <t>repetition* (new vs. Repeated), language during test (english vs. spanish)</t>
  </si>
  <si>
    <t>dekeersmaecker2024_3b</t>
  </si>
  <si>
    <t>dekeersmaecker2024</t>
  </si>
  <si>
    <t>Truth by repetition across languages</t>
  </si>
  <si>
    <t>PLOS One</t>
  </si>
  <si>
    <t>Journal of Cognitive Psychology</t>
  </si>
  <si>
    <t>hatzidaki2024_1</t>
  </si>
  <si>
    <t>hatzidaki2024_2</t>
  </si>
  <si>
    <t>hatzidaki2024</t>
  </si>
  <si>
    <t>Illusory truth efect across languages and scripts</t>
  </si>
  <si>
    <t>Greece</t>
  </si>
  <si>
    <t>repetition* (new vs. Repeated), test language (same vs. Switching)</t>
  </si>
  <si>
    <t>9.5_sec</t>
  </si>
  <si>
    <t>hatzidaki2024_1same</t>
  </si>
  <si>
    <t>hatzidaki2024_1switch</t>
  </si>
  <si>
    <t>hatzidaki2024_2same</t>
  </si>
  <si>
    <t>hatzidaki2024_2switch</t>
  </si>
  <si>
    <t>unkelbach2021_1</t>
  </si>
  <si>
    <t>repetition* (new vs. Repeated), popularity* (well known vs. Less known)</t>
  </si>
  <si>
    <t>COVID-19 statements</t>
  </si>
  <si>
    <t>unkelbach2021_2</t>
  </si>
  <si>
    <t>jiang2024_1</t>
  </si>
  <si>
    <t>repetition* (new vs. Repeated), claim type* (scientist vs. Skeptic)</t>
  </si>
  <si>
    <t>climate claims</t>
  </si>
  <si>
    <t>d = 0,87</t>
  </si>
  <si>
    <t>95%CI [0.48, 1.27]</t>
  </si>
  <si>
    <t>d = 1.19</t>
  </si>
  <si>
    <t>95%CI [0.90, 1.50]</t>
  </si>
  <si>
    <t>jiang2024_2</t>
  </si>
  <si>
    <t>jiang2024</t>
  </si>
  <si>
    <t>Repetition increases belief in climate-skeptical claims, even for climate science endorsers</t>
  </si>
  <si>
    <t>Turkey</t>
  </si>
  <si>
    <t>kurt2022_2</t>
  </si>
  <si>
    <t>repetition* (repeated vs. New), picture* (yes vs. No)</t>
  </si>
  <si>
    <t>SE = 0.08</t>
  </si>
  <si>
    <t>SE = 0.04</t>
  </si>
  <si>
    <t>The Effect of Repeated Exposure, Picture Presence and Context Reinstatement on Truth Judgments</t>
  </si>
  <si>
    <t>kurt2022</t>
  </si>
  <si>
    <t>lemaire2025</t>
  </si>
  <si>
    <t>lemaire2025_r</t>
  </si>
  <si>
    <t>lemaire2025_f</t>
  </si>
  <si>
    <t>95%CI [0.47, 0.65]</t>
  </si>
  <si>
    <t>d = 0.56</t>
  </si>
  <si>
    <t>95%CI [0.61, 0.79]</t>
  </si>
  <si>
    <t>repetition* (repeated vs. New), veracity* (real vs. Fake), age group (6th, 7th, 8th, 9th, adults)</t>
  </si>
  <si>
    <t>The development of media truth discernment and fake news detection is related to the development of reasoning during adolescence</t>
  </si>
  <si>
    <t>Scientific Reports</t>
  </si>
  <si>
    <t>lin2022_1</t>
  </si>
  <si>
    <t>repetition* (new vs. Repeated), headline type* (real vs. Satirical), warning (some vs. No)</t>
  </si>
  <si>
    <t>repetition* (new vs. Repeated), headline type* (real vs. Satirical)</t>
  </si>
  <si>
    <t>lin2022_2</t>
  </si>
  <si>
    <t>Medium of mass misinformation: Repetition increases people’s rating of truth for real and satirical headlines</t>
  </si>
  <si>
    <t>lin2022</t>
  </si>
  <si>
    <t>lin2024_1</t>
  </si>
  <si>
    <t>COVID-19 headlines</t>
  </si>
  <si>
    <t>means and SD obtained from open data</t>
  </si>
  <si>
    <t>lin2024_1t</t>
  </si>
  <si>
    <t>lin2024_1f</t>
  </si>
  <si>
    <t>lin2024_2atv</t>
  </si>
  <si>
    <t>lin2024_2afv</t>
  </si>
  <si>
    <t>lin2024_2ati</t>
  </si>
  <si>
    <t>lin2024_2afi</t>
  </si>
  <si>
    <t>repetition* (new vs. Repeated), veracity* (real vs. False)</t>
  </si>
  <si>
    <t>repetition* (new vs. Repeated), veracity* (real vs. False), condition (accuracy vs. Interest)</t>
  </si>
  <si>
    <t>rate_accuracy</t>
  </si>
  <si>
    <t>lin2024_3atv</t>
  </si>
  <si>
    <t>lin2024_3afv</t>
  </si>
  <si>
    <t>lin2024_3ati</t>
  </si>
  <si>
    <t>lin2024_3afi</t>
  </si>
  <si>
    <t>lin2024_2</t>
  </si>
  <si>
    <t>lin2024_3</t>
  </si>
  <si>
    <t>lin2024</t>
  </si>
  <si>
    <t>Accuracy prompts protect professional content moderators from the illusory truth effect</t>
  </si>
  <si>
    <t>PNAS Nexus</t>
  </si>
  <si>
    <t>lorenzoni2024_n</t>
  </si>
  <si>
    <t>lorenzoni2024_f</t>
  </si>
  <si>
    <t>repetition* (new vs. repeated), accent* (native vs. foreign)</t>
  </si>
  <si>
    <t>native group</t>
  </si>
  <si>
    <t>foreign group</t>
  </si>
  <si>
    <t>Does Foreign-Accented Speech Affect Credibility? Evidence from the IllusoryTruth Paradigm</t>
  </si>
  <si>
    <t>lorenzoni2024</t>
  </si>
  <si>
    <t>Italy</t>
  </si>
  <si>
    <t>ly2023_4</t>
  </si>
  <si>
    <t>repetition* (repeated vs. new), TAP condition (encoding-test match vs. encoding-test mismatch)</t>
  </si>
  <si>
    <t>count_words</t>
  </si>
  <si>
    <t>repetition* (repeated vs. new), TAP condition (encoding-test match vs. encoding-test mismatch), judgment (memory vs. veracity)</t>
  </si>
  <si>
    <t>ly2023_5v</t>
  </si>
  <si>
    <t>Repetition effects in memory and truth assessments through the lens of transfer-appropriate processing</t>
  </si>
  <si>
    <t>Memory</t>
  </si>
  <si>
    <t>means and SD retrieved from raw data</t>
  </si>
  <si>
    <t>ly2023_5</t>
  </si>
  <si>
    <t>ly2023</t>
  </si>
  <si>
    <t>Australia</t>
  </si>
  <si>
    <t>unkelbach2017_5_old</t>
  </si>
  <si>
    <t>mak2024</t>
  </si>
  <si>
    <t>meaningless statements</t>
  </si>
  <si>
    <t>Fluency trumps working memory capacity in the truth effect</t>
  </si>
  <si>
    <t>Malaysia</t>
  </si>
  <si>
    <t>mattavelli2022</t>
  </si>
  <si>
    <t>mattavelli2022_1</t>
  </si>
  <si>
    <t>mattavelli2022_2</t>
  </si>
  <si>
    <t>mattavelli2025_1</t>
  </si>
  <si>
    <t>repetition* (new vs. repeated), judgment (truth vs. source credibility), veracity* (true vs. false)</t>
  </si>
  <si>
    <t>d = 0.95</t>
  </si>
  <si>
    <t>95%CI [0.59, 1.30]</t>
  </si>
  <si>
    <t>repetition* (new vs. repeated), judgment* (1st vs. 2nd), veracity* (true vs. false)</t>
  </si>
  <si>
    <t>2nd judgment was not reported</t>
  </si>
  <si>
    <t>d = 1.03</t>
  </si>
  <si>
    <t>95%CI [0.72, 1.32]</t>
  </si>
  <si>
    <t>mattavelli2025_2</t>
  </si>
  <si>
    <t>mattavelli2025</t>
  </si>
  <si>
    <t>Repeating Statements Increases Source Credibility</t>
  </si>
  <si>
    <t>morgan2023_g</t>
  </si>
  <si>
    <t>morgan2023_t</t>
  </si>
  <si>
    <t>morgan2023_h</t>
  </si>
  <si>
    <t>cigarettes statements</t>
  </si>
  <si>
    <t>heated tobacco statements</t>
  </si>
  <si>
    <t>repetition* (new vs. repeated), veracity* (true vs. false), tobacco claim (heated tobacco vs. cigarettes), familiarity of statement claim (recognizable vs. novel)</t>
  </si>
  <si>
    <t>morgan2023</t>
  </si>
  <si>
    <t>The Effect of Repetition on the Perceived Truth of Tobacco-Related Health Misinformation Among U.S. Adults</t>
  </si>
  <si>
    <t>Journal of Health Communication</t>
  </si>
  <si>
    <t>nadarevic2025_1</t>
  </si>
  <si>
    <t>repetition* (new vs. repeated), base rate (LBR vs. HBR)</t>
  </si>
  <si>
    <t>d = 0.97</t>
  </si>
  <si>
    <t>95%CI [0.72, 1.22]</t>
  </si>
  <si>
    <t>nadarevic2025_2</t>
  </si>
  <si>
    <t>d = 0.76</t>
  </si>
  <si>
    <t>95%CI [0.52, 1.00]</t>
  </si>
  <si>
    <t>nadarevic2025_3</t>
  </si>
  <si>
    <t>95%CI [0.77, 1.29]</t>
  </si>
  <si>
    <t>On the relationship between recognition judgments and truth judgments: Memory states moderate the recognition-based truth effect</t>
  </si>
  <si>
    <t>nadarevic2025</t>
  </si>
  <si>
    <t>repetition* (new vs. repeated), type* (misinformation vs. true information vs. opinion)</t>
  </si>
  <si>
    <t>d = 0.49</t>
  </si>
  <si>
    <t>95%CI [0.36, 0.62]</t>
  </si>
  <si>
    <t>d = 0.2</t>
  </si>
  <si>
    <t>95%CI [0.08, 0.32]</t>
  </si>
  <si>
    <t>d = -0.08</t>
  </si>
  <si>
    <t>95%CI [-0.21, 0.05]</t>
  </si>
  <si>
    <t>general opinions</t>
  </si>
  <si>
    <t>social-political opinions</t>
  </si>
  <si>
    <t>repetition* (new vs. repeated), type* (social-political opinions vs. true information vs. opinion)</t>
  </si>
  <si>
    <t>d = 0.31</t>
  </si>
  <si>
    <t>95%CI [0.19, 0.43]</t>
  </si>
  <si>
    <t>95%CI [-0.23, 0.06]</t>
  </si>
  <si>
    <t>d = 0.04</t>
  </si>
  <si>
    <t>95%CI [-0.10, 0.19]</t>
  </si>
  <si>
    <t>fact_or_opinion</t>
  </si>
  <si>
    <t>d = 0.15</t>
  </si>
  <si>
    <t>95%CI [0.03, 0.27]</t>
  </si>
  <si>
    <t>d = 0.17</t>
  </si>
  <si>
    <t>95%CI [0.04, 0.30]</t>
  </si>
  <si>
    <t>95%CI [0.02, 0.28]</t>
  </si>
  <si>
    <t>“That’s just like, your opinion, man”: the illusory truth efect on opinions</t>
  </si>
  <si>
    <t>riesthuis2024_1t</t>
  </si>
  <si>
    <t>riesthuis2024_1</t>
  </si>
  <si>
    <t>riesthuis2024_1f</t>
  </si>
  <si>
    <t>riesthuis2024_1o</t>
  </si>
  <si>
    <t>tiesthuis2024_2t</t>
  </si>
  <si>
    <t>riesthuis2024_2</t>
  </si>
  <si>
    <t>tiesthuis2024_2sp</t>
  </si>
  <si>
    <t>tiesthuis2024_2o</t>
  </si>
  <si>
    <t>riesthuis2024_3t</t>
  </si>
  <si>
    <t>riesthuis2024_3</t>
  </si>
  <si>
    <t>riesthuis2024_3sp</t>
  </si>
  <si>
    <t>riesthuis2024_3o</t>
  </si>
  <si>
    <t>riesthuis2024</t>
  </si>
  <si>
    <t>schmidt2024</t>
  </si>
  <si>
    <t>The relevance of syntactic complexity for truth judgments: A registered report</t>
  </si>
  <si>
    <t>schmidt2024_1</t>
  </si>
  <si>
    <t>2 (syntactic complexity: simple vs. complex) × 2 (repetition: repeated vs. new) × 2 (knowledge: known vs. unknown) × 2 (truth status: true vs. false)</t>
  </si>
  <si>
    <t>OR = 1.45</t>
  </si>
  <si>
    <t>95%CI [1.28, 1.63]</t>
  </si>
  <si>
    <t>rate_complexity_wording</t>
  </si>
  <si>
    <t>OR = 1.68</t>
  </si>
  <si>
    <t>95%CI [1.48, 1.90]</t>
  </si>
  <si>
    <t>schmidt2024_2</t>
  </si>
  <si>
    <t>2 × 2 × 2 × 2 mixed factorial design with relative salience of complexity as a between-subjects-factor (relatively low vs. relatively high), and syntactic complexity (simple, complex), truth status (true, false), and repetition (repeated vs. new) as within-subjects-factors</t>
  </si>
  <si>
    <t>rate_interest or complexity</t>
  </si>
  <si>
    <t>OR = 2.09</t>
  </si>
  <si>
    <t>95%CI [1.95, 2.26]</t>
  </si>
  <si>
    <t>schmidt2024_3</t>
  </si>
  <si>
    <t>siemerink2023_t</t>
  </si>
  <si>
    <t>2 (Repetition: repeated vs. non-repeated) x 3 (Materials: Conspiracy, True trivia, and False trivia)</t>
  </si>
  <si>
    <t>Netherlands</t>
  </si>
  <si>
    <t>d = 0.47</t>
  </si>
  <si>
    <t>95%CI [0.30, 0.63]</t>
  </si>
  <si>
    <t>d = 0.29</t>
  </si>
  <si>
    <t>95%CI [0.13, 0.46]</t>
  </si>
  <si>
    <t>d = 0.11</t>
  </si>
  <si>
    <t>95%CI [0.01, 0.22]</t>
  </si>
  <si>
    <t>siemerink2023_f</t>
  </si>
  <si>
    <t>siemerink2023_c</t>
  </si>
  <si>
    <t>siemerink2023</t>
  </si>
  <si>
    <t>Repetition As a Weapon: What Is The Effect of the Illusory Truth Effect on Conspiracy Theories and Their Debunking?</t>
  </si>
  <si>
    <t>stump2022</t>
  </si>
  <si>
    <t>stump2022_2_d</t>
  </si>
  <si>
    <t>stump2022_2_w</t>
  </si>
  <si>
    <t>stump2022_2</t>
  </si>
  <si>
    <t>Group 5 &amp; topic-repetition excluded</t>
  </si>
  <si>
    <t>udry2023_1</t>
  </si>
  <si>
    <t>within-subject design with three types of critical facts: topic-only repetition facts, verbatim repetition facts, and new facts</t>
  </si>
  <si>
    <t>within-subjects design with four types of critical facts: single-referent repetition facts, two-referent repetition facts, verbatim repetition facts, and new facts</t>
  </si>
  <si>
    <t>udry2023_2</t>
  </si>
  <si>
    <t>udry2023_4</t>
  </si>
  <si>
    <t>within-subjects design with three types of critical facts: coherently linked facts, independently linked facts, and new facts</t>
  </si>
  <si>
    <t>d = 0.75</t>
  </si>
  <si>
    <t>udry2023</t>
  </si>
  <si>
    <t>The illusory truth effect requires semantic coherence across repetitions</t>
  </si>
  <si>
    <t>The illusory truth effect leads to the spread of misinformation</t>
  </si>
  <si>
    <t>vellani2023_1</t>
  </si>
  <si>
    <t>repetition* (new vs. repeated), first block (accuracy vs. sharing)</t>
  </si>
  <si>
    <t>health statements</t>
  </si>
  <si>
    <t>vellani2023_1t</t>
  </si>
  <si>
    <t>vellani2023_1f</t>
  </si>
  <si>
    <t>vellani2023</t>
  </si>
  <si>
    <t>vellani2023_2t</t>
  </si>
  <si>
    <t>vellani2023_2f</t>
  </si>
  <si>
    <t>vellani2023_2</t>
  </si>
  <si>
    <t>trivia statements</t>
  </si>
  <si>
    <t>names statements</t>
  </si>
  <si>
    <t>begg1992_4</t>
  </si>
  <si>
    <t>real_ratio_expo</t>
  </si>
  <si>
    <t>real_ratio_test</t>
  </si>
  <si>
    <t>calvillo2022_1_q</t>
  </si>
  <si>
    <t>calvillo2022_2_q</t>
  </si>
  <si>
    <t>question headlines</t>
  </si>
  <si>
    <t>95%CI [2.17, 2.42]</t>
  </si>
  <si>
    <t>95%CI [2.11, 2.36]</t>
  </si>
  <si>
    <t>95%CI [2.76, 2.97]</t>
  </si>
  <si>
    <t>95%CI [2.53, 2.76]</t>
  </si>
  <si>
    <t>95%CI [2.17, 2.41]</t>
  </si>
  <si>
    <t>95%CI [2.15, 2.40]</t>
  </si>
  <si>
    <t>95%CI [2.71, 2.91]</t>
  </si>
  <si>
    <t>95%CI [2.65, 2.87]</t>
  </si>
  <si>
    <t>95%CI [2.21, 2.34]</t>
  </si>
  <si>
    <t>95%CI [2.01, 2.14]</t>
  </si>
  <si>
    <t>95%CI [2.84, 2.96]</t>
  </si>
  <si>
    <t>95%CI [2.69, 2.82]</t>
  </si>
  <si>
    <t>95%CI [2.12, 2.24]</t>
  </si>
  <si>
    <t>95%CI [2.11, 2.23]</t>
  </si>
  <si>
    <t>95%CI [2.73, 2.85]</t>
  </si>
  <si>
    <t>95%CI [2.66, 2.79]</t>
  </si>
  <si>
    <t>95%CI [3.28, 3.43]</t>
  </si>
  <si>
    <t>95%CI [3.14, 3.29]</t>
  </si>
  <si>
    <t>95%CI [3.11, 3.27]</t>
  </si>
  <si>
    <t>95%CI [3.39, 3.52]</t>
  </si>
  <si>
    <t>95%CI [3.25, 3.38]</t>
  </si>
  <si>
    <t>95%CI [3.18, 3.33]</t>
  </si>
  <si>
    <t>nature facts</t>
  </si>
  <si>
    <t>general statements ("biology, geography, sports, physics, economics, history, etc.")</t>
  </si>
  <si>
    <t>general statements ("history, government and politics, sports, physical science, biology and medicine, current affairs, geography, demography, the arts, and religion and customs"</t>
  </si>
  <si>
    <t>general statements ("history, government and politics, sports, political science, biology and medicine, current affairs, the arts, geography, demography, and religion and social customs")</t>
  </si>
  <si>
    <t>political and business claims</t>
  </si>
  <si>
    <t>general statements ("history, geography, science, art and religion, and general trivia")</t>
  </si>
  <si>
    <t>converted to PTJ</t>
  </si>
  <si>
    <t>mitchell2005_uncued</t>
  </si>
  <si>
    <t>difficult knowledge statements</t>
  </si>
  <si>
    <t>Donald Trump's statements</t>
  </si>
  <si>
    <t>difficult trivia claims</t>
  </si>
  <si>
    <t>stanley2022_1ot</t>
  </si>
  <si>
    <t>stanley2022_1umw</t>
  </si>
  <si>
    <t>stanley2022_1imw</t>
  </si>
  <si>
    <t>stanley2022_1up</t>
  </si>
  <si>
    <t>stanley2022_2ot</t>
  </si>
  <si>
    <t>stanley2022_2umw</t>
  </si>
  <si>
    <t>stanley2022_2imw</t>
  </si>
  <si>
    <t>stanley2022_2up</t>
  </si>
  <si>
    <t>stanley2022_1</t>
  </si>
  <si>
    <t>stanley2022_2</t>
  </si>
  <si>
    <t>repetition* (new vs. repeated), type* (on task vs. Unintentional mind wandering vs. Intentional mind wandering vs. Unprobed)</t>
  </si>
  <si>
    <t>95%CI [3.51, 3.87]</t>
  </si>
  <si>
    <t>95%CI [3.70, 4.00]</t>
  </si>
  <si>
    <t>95%CI [4.35, 4.77]</t>
  </si>
  <si>
    <t>95%CI [4.09, 4.56]</t>
  </si>
  <si>
    <t>95%CI [3.47, 4.63]</t>
  </si>
  <si>
    <t>95%CI [4.28, 4.65]</t>
  </si>
  <si>
    <t>95%CI [3.96, 4.26]</t>
  </si>
  <si>
    <t>95%CI [3.77, 4.29]</t>
  </si>
  <si>
    <t>95%CI [3.27, 4.29]</t>
  </si>
  <si>
    <t>95%CI [3.93, 4.23]</t>
  </si>
  <si>
    <t>made-up general statements</t>
  </si>
  <si>
    <t>Unique ID for each effect size, sorted by alphabetical order of label</t>
  </si>
  <si>
    <t>Was at least one of the conditions in the study excluded from meta-analysis?</t>
  </si>
  <si>
    <t>Country in which the study was conducted</t>
  </si>
  <si>
    <t>Was the repetition manipulated within-participants (i.e., each participant saw both new and repeated statements in test phase) or between-participants (i.e., a group saw new statements and another saw repeated statements)?</t>
  </si>
  <si>
    <t>Proportion of real news in the materials during exposure phase</t>
  </si>
  <si>
    <t>Proportion of real news in the materials during test phase</t>
  </si>
  <si>
    <t>What type of cues indicating veracity of presented statements were used during exposure phase?</t>
  </si>
  <si>
    <t>Were participants warned in the instruction of the exposure phase that materials contained true and false statements?</t>
  </si>
  <si>
    <t>Were participants warned in the instruction of the test phase that materials contained true and false statements?</t>
  </si>
  <si>
    <t>What type of task participants had to perform during exposure phase?</t>
  </si>
  <si>
    <t>Was the repetition verbatim or gist?</t>
  </si>
  <si>
    <t>Standard deviation of the mean truth value of repeated statements. If unspecified, report the 95%CI, the SE or the intervals. Leave blank only if nothing is reported.</t>
  </si>
  <si>
    <t>Standard deviation of the mean truth value of new statements. If unspecified, report the 95%CI, the SE or the intervals. Leave blank only if nothing is reported.</t>
  </si>
  <si>
    <t>fazio2020a</t>
  </si>
  <si>
    <t>pennycook2018_3_warning_immediate_false</t>
  </si>
  <si>
    <t>pennycook2018_3_warning_immediate_true</t>
  </si>
  <si>
    <t>real_ratio</t>
  </si>
  <si>
    <t>plausible_statements</t>
  </si>
  <si>
    <t>unplausible_statements</t>
  </si>
  <si>
    <t>distractor_1,5min</t>
  </si>
  <si>
    <t>presentation_time_test2</t>
  </si>
  <si>
    <t>cues2</t>
  </si>
  <si>
    <t>source_neg</t>
  </si>
  <si>
    <t>source_pos</t>
  </si>
  <si>
    <t>delayed_feedback_neg</t>
  </si>
  <si>
    <t>delayed_feedback_pos</t>
  </si>
  <si>
    <t>tag_neg</t>
  </si>
  <si>
    <t>tag_pos</t>
  </si>
  <si>
    <t>imm_feedback_neg</t>
  </si>
  <si>
    <t>imm_feedback_pos</t>
  </si>
  <si>
    <t>qualifier_neg</t>
  </si>
  <si>
    <t>qualifier_pos</t>
  </si>
  <si>
    <t>How much time participants had to evaluate information during the test phase. When not specified, we assumed that the presentation time was participant-paced.</t>
  </si>
  <si>
    <t>How much time participants had to evaluate information during the test phase. When not specified, we assumed that the presentation time was similar compared to the exposure phase except if the modality of presentation changed between the exposure and test phases.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</si>
</sst>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3">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1">
    <xf numFmtId="0" fontId="0" fillId="0" borderId="0"/>
  </cellStyleXfs>
  <cellXfs count="6">
    <xf numFmtId="0" fontId="0" fillId="0" borderId="0" xfId="0"/>
    <xf numFmtId="0" fontId="0" fillId="0" borderId="1" xfId="0" applyBorder="1"/>
    <xf numFmtId="49" fontId="0" fillId="0" borderId="0" xfId="0" applyNumberFormat="1"/>
    <xf numFmtId="49" fontId="0" fillId="0" borderId="1" xfId="0" applyNumberFormat="1" applyBorder="1"/>
    <xf numFmtId="2" fontId="0" fillId="0" borderId="0" xfId="0" applyNumberFormat="1"/>
    <xf numFmtId="0" fontId="0" fillId="0" borderId="2" xfId="0" applyBorder="1"/>
  </cellXfs>
  <cellStyles count="1">
    <cellStyle name="Normal" xfId="0" builtinId="0"/>
  </cellStyles>
  <dxfs count="47">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30" formatCode="@"/>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bgColor auto="1"/>
        </patternFill>
      </fill>
      <border diagonalUp="0" diagonalDown="0" outline="0">
        <left/>
        <right/>
        <top style="thin">
          <color theme="4" tint="0.39997558519241921"/>
        </top>
        <bottom style="thin">
          <color theme="4" tint="0.39997558519241921"/>
        </bottom>
      </border>
    </dxf>
    <dxf>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B3D4133-8DBF-47E6-85B8-5B7B6B3E8B05}" name="Table8" displayName="Table8" ref="A1:G100" totalsRowShown="0" headerRowDxfId="46" dataDxfId="45">
  <autoFilter ref="A1:G100" xr:uid="{1B3D4133-8DBF-47E6-85B8-5B7B6B3E8B05}"/>
  <tableColumns count="7">
    <tableColumn id="1" xr3:uid="{3A9A956D-7390-4562-89C1-489B094DBCC9}" name="article_number" dataDxfId="44"/>
    <tableColumn id="2" xr3:uid="{1EEF624A-967B-40BE-A667-B3E0914C30EF}" name="article_cluster" dataDxfId="43"/>
    <tableColumn id="3" xr3:uid="{CFB3B1A1-5E27-46C4-87CB-2E9AEBAA366B}" name="year" dataDxfId="42"/>
    <tableColumn id="4" xr3:uid="{0AEED0D1-A712-41AD-A05E-1DFEA8172FC6}" name="title" dataDxfId="41"/>
    <tableColumn id="5" xr3:uid="{531F3E35-F245-400D-90F6-4D881C8A9D5E}" name="journal" dataDxfId="40"/>
    <tableColumn id="6" xr3:uid="{3E4BD287-403B-4521-BD30-6D0A5BB55507}" name="country" dataDxfId="39"/>
    <tableColumn id="7" xr3:uid="{8082AA49-00A6-4664-ADA6-C3A1E9DA50A7}" name="open_data" dataDxfId="3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E96BE89-B025-468B-9E7D-10637C14F911}" name="Table10" displayName="Table10" ref="A1:I183" totalsRowShown="0">
  <autoFilter ref="A1:I183" xr:uid="{3E96BE89-B025-468B-9E7D-10637C14F911}"/>
  <tableColumns count="9">
    <tableColumn id="1" xr3:uid="{106CE5C3-0B64-4F60-97CB-6FE928860052}" name="study_number"/>
    <tableColumn id="11" xr3:uid="{2167BE18-FEC1-42CF-A48D-599DC5C50232}" name="article_cluster"/>
    <tableColumn id="10" xr3:uid="{92E509F7-21B4-4C18-A9FF-6BF06B2B7F04}" name="study_cluster"/>
    <tableColumn id="2" xr3:uid="{27333C9A-E67F-475B-AE9D-B918611E2D9D}" name="study_exclusion"/>
    <tableColumn id="4" xr3:uid="{7EEE1D7A-BD46-4BF9-995E-ED9DA94BAF21}" name="year"/>
    <tableColumn id="5" xr3:uid="{B4D75C39-A6E5-4E18-9550-213849AB974D}" name="title"/>
    <tableColumn id="6" xr3:uid="{14EF5F58-2450-4A6F-B3BD-D1A7A44049F7}" name="journal"/>
    <tableColumn id="7" xr3:uid="{F952A4F9-8D9D-4B16-AE18-FDD887C65C9C}" name="country"/>
    <tableColumn id="9" xr3:uid="{5F9B00FD-5854-453A-A32C-D79CBAEF98CC}" name="code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D4511A-BADA-4032-A9E4-ABB6B7FBE07C}" name="Table28" displayName="Table28" ref="A1:AL367" totalsRowShown="0" headerRowDxfId="37" dataDxfId="36">
  <autoFilter ref="A1:AL367" xr:uid="{9EBD312C-9B4D-4DA8-893C-311D55D6C2A4}"/>
  <sortState xmlns:xlrd2="http://schemas.microsoft.com/office/spreadsheetml/2017/richdata2" ref="A2:AL367">
    <sortCondition ref="A1:A367"/>
  </sortState>
  <tableColumns count="38">
    <tableColumn id="33" xr3:uid="{EFDD4ADE-7AB0-4516-8EF0-E0F9E06CA4F9}" name="ES_number" dataDxfId="35"/>
    <tableColumn id="1" xr3:uid="{27FE624C-ABED-41BC-8CFA-BB92BEA65723}" name="label" dataDxfId="34"/>
    <tableColumn id="2" xr3:uid="{29B3B7CE-D4A8-4B93-8344-EEBF8733DE41}" name="study_cluster" dataDxfId="33"/>
    <tableColumn id="28" xr3:uid="{0C3AC58C-0A8D-4CF8-9043-01DA6D6FF69B}" name="study_exclusion" dataDxfId="32"/>
    <tableColumn id="3" xr3:uid="{705661D3-F078-4B22-B65C-9374AD14E8E7}" name="article_cluster" dataDxfId="31"/>
    <tableColumn id="4" xr3:uid="{3069D1E0-7F5B-42DF-97EB-E0D5315821F3}" name="year" dataDxfId="30"/>
    <tableColumn id="5" xr3:uid="{92E8B825-60C7-45DE-9824-AD6CF51A6ECE}" name="title" dataDxfId="29"/>
    <tableColumn id="6" xr3:uid="{B0AFB889-6B10-4CE8-AAE3-040E0A1BF0FD}" name="journal" dataDxfId="28"/>
    <tableColumn id="7" xr3:uid="{63287B0D-6A73-4F0B-A272-590C5269FBBD}" name="country" dataDxfId="27"/>
    <tableColumn id="30" xr3:uid="{E72ECBB5-C54E-4F8C-97F4-8BD3F355ED8B}" name="open_data" dataDxfId="26"/>
    <tableColumn id="31" xr3:uid="{9E2E774B-5BC4-4F15-99C8-FC06E604C367}" name="coder" dataDxfId="25"/>
    <tableColumn id="8" xr3:uid="{AA2175A6-A86A-41AE-B0D5-EB44BBF65FC3}" name="sample_size" dataDxfId="24"/>
    <tableColumn id="9" xr3:uid="{09D28624-365E-4301-A55C-1DEA52D0A126}" name="design" dataDxfId="23"/>
    <tableColumn id="29" xr3:uid="{C76853D2-FA26-49D6-9631-AABAB21B157C}" name="repetition manipulation" dataDxfId="22"/>
    <tableColumn id="10" xr3:uid="{0ED30266-6C3D-430D-977A-E44FF9BB3619}" name="stimuli_type" dataDxfId="21"/>
    <tableColumn id="37" xr3:uid="{47772322-FAD2-43D0-BC21-0F90B9F0CA35}" name="real_ratio" dataDxfId="20"/>
    <tableColumn id="34" xr3:uid="{C7ED32C1-D173-4C13-9592-C3F44F149045}" name="cues" dataDxfId="19"/>
    <tableColumn id="39" xr3:uid="{55309D8B-FC35-412E-8500-0C644F8D2E0C}" name="cues2"/>
    <tableColumn id="11" xr3:uid="{EC95A038-004B-4F11-9075-1F186B80236F}" name="truth_warning_expo" dataDxfId="18"/>
    <tableColumn id="35" xr3:uid="{90644CF4-7B93-4FB7-8257-FDE4F23F29CE}" name="truth_warning_test" dataDxfId="17"/>
    <tableColumn id="12" xr3:uid="{A9ED18F7-DC8D-4064-872E-DE356DF443F9}" name="exposure_task" dataDxfId="16"/>
    <tableColumn id="13" xr3:uid="{21ED91E1-3EA6-4D12-ADF2-BF3296B3E8B4}" name="delay" dataDxfId="15"/>
    <tableColumn id="19" xr3:uid="{FC869332-9CF1-4028-98F3-A17C25D8F2AD}" name="repetition" dataDxfId="14"/>
    <tableColumn id="14" xr3:uid="{55E9995D-7A86-48BA-B38F-97C45A1E2F5F}" name="presentation_mode" dataDxfId="13"/>
    <tableColumn id="15" xr3:uid="{BBE78B02-C686-473C-90D5-BEC6D9538338}" name="presentation_time_exposure" dataDxfId="12"/>
    <tableColumn id="16" xr3:uid="{197830A3-00C2-4DAE-B342-D3D552F59EBE}" name="presentation_time_test" dataDxfId="11"/>
    <tableColumn id="38" xr3:uid="{FCBDB586-AAF9-428B-99A6-01D5410B0190}" name="presentation_time_test2"/>
    <tableColumn id="17" xr3:uid="{54366C13-58B8-4F5A-B82F-A61446308D89}" name="place" dataDxfId="10"/>
    <tableColumn id="18" xr3:uid="{C909CDE1-B6DE-4E58-BB41-9DD97954D051}" name="response_mode" dataDxfId="9"/>
    <tableColumn id="27" xr3:uid="{FEDEAD44-11BF-46A6-82B8-E5BEB1D55E6C}" name="veracity" dataDxfId="8"/>
    <tableColumn id="20" xr3:uid="{20D17573-5C71-45A7-A79A-DC4F8D87AA3E}" name="mean_rep" dataDxfId="7"/>
    <tableColumn id="21" xr3:uid="{D6033696-9507-4399-8E62-6DB000B67C7A}" name="sd_rep" dataDxfId="6"/>
    <tableColumn id="22" xr3:uid="{699038C0-0254-40E4-90FF-1F64F83E498D}" name="mean_new" dataDxfId="5"/>
    <tableColumn id="23" xr3:uid="{BBF89624-F414-4B1D-B845-84EE9E887FC8}" name="sd_new" dataDxfId="4"/>
    <tableColumn id="24" xr3:uid="{3B37B639-E49F-43EE-929A-88F73FA979EF}" name="reported_es" dataDxfId="3"/>
    <tableColumn id="25" xr3:uid="{AD5B86E1-6313-4B95-BF88-92D684BB451F}" name="reported_se" dataDxfId="2"/>
    <tableColumn id="32" xr3:uid="{4AE44338-556D-4EFD-B72F-17D35F76F4AD}" name="correlation" dataDxfId="1"/>
    <tableColumn id="26" xr3:uid="{4D369272-2BBD-40F6-A700-917602D0BBE6}" name="notes"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EC8253-54FF-4D50-B61E-90EAEBA02DC2}" name="Table1" displayName="Table1" ref="A1:B37" totalsRowShown="0">
  <autoFilter ref="A1:B37" xr:uid="{07EC8253-54FF-4D50-B61E-90EAEBA02DC2}"/>
  <tableColumns count="2">
    <tableColumn id="1" xr3:uid="{99223B41-9848-4A86-A7AF-3BECCFC1E546}" name="variable"/>
    <tableColumn id="2" xr3:uid="{88963D4D-C8B0-4977-BD47-D383AC88F0A8}" name="descrip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C3C9-C888-43A5-9480-C451B50F436B}">
  <dimension ref="A1:G100"/>
  <sheetViews>
    <sheetView tabSelected="1" workbookViewId="0">
      <selection activeCell="E26" sqref="E26"/>
    </sheetView>
  </sheetViews>
  <sheetFormatPr defaultColWidth="9.140625" defaultRowHeight="15" x14ac:dyDescent="0.25"/>
  <cols>
    <col min="1" max="1" width="16.140625" customWidth="1"/>
    <col min="2" max="2" width="18.42578125" customWidth="1"/>
    <col min="3" max="3" width="20" customWidth="1"/>
    <col min="4" max="4" width="50.7109375" customWidth="1"/>
    <col min="5" max="5" width="56.42578125" customWidth="1"/>
    <col min="6" max="6" width="29.28515625" customWidth="1"/>
    <col min="7" max="7" width="12.140625" customWidth="1"/>
  </cols>
  <sheetData>
    <row r="1" spans="1:7" x14ac:dyDescent="0.25">
      <c r="A1" t="s">
        <v>773</v>
      </c>
      <c r="B1" t="s">
        <v>15</v>
      </c>
      <c r="C1" t="s">
        <v>1</v>
      </c>
      <c r="D1" t="s">
        <v>2</v>
      </c>
      <c r="E1" t="s">
        <v>3</v>
      </c>
      <c r="F1" t="s">
        <v>4</v>
      </c>
      <c r="G1" t="s">
        <v>281</v>
      </c>
    </row>
    <row r="2" spans="1:7" x14ac:dyDescent="0.25">
      <c r="A2">
        <v>1</v>
      </c>
      <c r="B2" s="1" t="s">
        <v>137</v>
      </c>
      <c r="C2" s="1">
        <v>1989</v>
      </c>
      <c r="D2" s="1" t="s">
        <v>134</v>
      </c>
      <c r="E2" s="1" t="s">
        <v>135</v>
      </c>
      <c r="F2" s="1" t="s">
        <v>48</v>
      </c>
      <c r="G2" s="1" t="s">
        <v>53</v>
      </c>
    </row>
    <row r="3" spans="1:7" x14ac:dyDescent="0.25">
      <c r="A3">
        <v>2</v>
      </c>
      <c r="B3" s="1" t="s">
        <v>141</v>
      </c>
      <c r="C3" s="1">
        <v>1991</v>
      </c>
      <c r="D3" s="1" t="s">
        <v>143</v>
      </c>
      <c r="E3" s="1" t="s">
        <v>144</v>
      </c>
      <c r="F3" s="1" t="s">
        <v>48</v>
      </c>
      <c r="G3" s="1" t="s">
        <v>53</v>
      </c>
    </row>
    <row r="4" spans="1:7" x14ac:dyDescent="0.25">
      <c r="A4">
        <v>3</v>
      </c>
      <c r="B4" s="1" t="s">
        <v>158</v>
      </c>
      <c r="C4" s="1">
        <v>1979</v>
      </c>
      <c r="D4" s="1" t="s">
        <v>155</v>
      </c>
      <c r="E4" s="1" t="s">
        <v>156</v>
      </c>
      <c r="F4" s="1" t="s">
        <v>117</v>
      </c>
      <c r="G4" s="1" t="s">
        <v>53</v>
      </c>
    </row>
    <row r="5" spans="1:7" x14ac:dyDescent="0.25">
      <c r="A5">
        <v>4</v>
      </c>
      <c r="B5" s="1" t="s">
        <v>166</v>
      </c>
      <c r="C5" s="1">
        <v>2008</v>
      </c>
      <c r="D5" s="1" t="s">
        <v>172</v>
      </c>
      <c r="E5" s="1" t="s">
        <v>171</v>
      </c>
      <c r="F5" s="1" t="s">
        <v>48</v>
      </c>
      <c r="G5" s="1" t="s">
        <v>53</v>
      </c>
    </row>
    <row r="6" spans="1:7" x14ac:dyDescent="0.25">
      <c r="A6">
        <v>5</v>
      </c>
      <c r="B6" s="1" t="s">
        <v>114</v>
      </c>
      <c r="C6" s="1">
        <v>1985</v>
      </c>
      <c r="D6" s="1" t="s">
        <v>115</v>
      </c>
      <c r="E6" s="1" t="s">
        <v>116</v>
      </c>
      <c r="F6" s="1" t="s">
        <v>117</v>
      </c>
      <c r="G6" s="1" t="s">
        <v>53</v>
      </c>
    </row>
    <row r="7" spans="1:7" x14ac:dyDescent="0.25">
      <c r="A7">
        <v>6</v>
      </c>
      <c r="B7" s="1" t="s">
        <v>177</v>
      </c>
      <c r="C7" s="1">
        <v>1991</v>
      </c>
      <c r="D7" s="1" t="s">
        <v>178</v>
      </c>
      <c r="E7" s="1" t="s">
        <v>116</v>
      </c>
      <c r="F7" s="1" t="s">
        <v>117</v>
      </c>
      <c r="G7" s="1" t="s">
        <v>53</v>
      </c>
    </row>
    <row r="8" spans="1:7" x14ac:dyDescent="0.25">
      <c r="A8">
        <v>7</v>
      </c>
      <c r="B8" s="1" t="s">
        <v>181</v>
      </c>
      <c r="C8" s="1">
        <v>1992</v>
      </c>
      <c r="D8" s="1" t="s">
        <v>182</v>
      </c>
      <c r="E8" s="1" t="s">
        <v>183</v>
      </c>
      <c r="F8" s="1" t="s">
        <v>117</v>
      </c>
      <c r="G8" s="1" t="s">
        <v>53</v>
      </c>
    </row>
    <row r="9" spans="1:7" x14ac:dyDescent="0.25">
      <c r="A9">
        <v>8</v>
      </c>
      <c r="B9" s="1" t="s">
        <v>191</v>
      </c>
      <c r="C9" s="1">
        <v>2022</v>
      </c>
      <c r="D9" s="1" t="s">
        <v>186</v>
      </c>
      <c r="E9" s="1" t="s">
        <v>187</v>
      </c>
      <c r="F9" s="1" t="s">
        <v>188</v>
      </c>
      <c r="G9" s="1" t="s">
        <v>53</v>
      </c>
    </row>
    <row r="10" spans="1:7" x14ac:dyDescent="0.25">
      <c r="A10">
        <v>9</v>
      </c>
      <c r="B10" s="1" t="s">
        <v>195</v>
      </c>
      <c r="C10" s="1">
        <v>2022</v>
      </c>
      <c r="D10" s="1" t="s">
        <v>192</v>
      </c>
      <c r="E10" s="1" t="s">
        <v>187</v>
      </c>
      <c r="F10" s="1" t="s">
        <v>188</v>
      </c>
      <c r="G10" s="1" t="s">
        <v>53</v>
      </c>
    </row>
    <row r="11" spans="1:7" x14ac:dyDescent="0.25">
      <c r="A11">
        <v>10</v>
      </c>
      <c r="B11" s="1" t="s">
        <v>959</v>
      </c>
      <c r="C11" s="1">
        <v>2023</v>
      </c>
      <c r="D11" s="1" t="s">
        <v>958</v>
      </c>
      <c r="E11" s="1" t="s">
        <v>682</v>
      </c>
      <c r="F11" s="1" t="s">
        <v>188</v>
      </c>
      <c r="G11" s="1" t="s">
        <v>53</v>
      </c>
    </row>
    <row r="12" spans="1:7" x14ac:dyDescent="0.25">
      <c r="A12">
        <v>11</v>
      </c>
      <c r="B12" s="1" t="s">
        <v>199</v>
      </c>
      <c r="C12" s="1">
        <v>1994</v>
      </c>
      <c r="D12" s="1" t="s">
        <v>200</v>
      </c>
      <c r="E12" s="1" t="s">
        <v>201</v>
      </c>
      <c r="F12" s="1" t="s">
        <v>48</v>
      </c>
      <c r="G12" s="1" t="s">
        <v>53</v>
      </c>
    </row>
    <row r="13" spans="1:7" x14ac:dyDescent="0.25">
      <c r="A13">
        <v>12</v>
      </c>
      <c r="B13" s="1" t="s">
        <v>217</v>
      </c>
      <c r="C13" s="1">
        <v>2017</v>
      </c>
      <c r="D13" s="1" t="s">
        <v>218</v>
      </c>
      <c r="E13" s="1" t="s">
        <v>219</v>
      </c>
      <c r="F13" s="1" t="s">
        <v>48</v>
      </c>
      <c r="G13" s="1" t="s">
        <v>53</v>
      </c>
    </row>
    <row r="14" spans="1:7" x14ac:dyDescent="0.25">
      <c r="A14">
        <v>13</v>
      </c>
      <c r="B14" s="1" t="s">
        <v>60</v>
      </c>
      <c r="C14" s="1">
        <v>2020</v>
      </c>
      <c r="D14" s="1" t="s">
        <v>46</v>
      </c>
      <c r="E14" s="1" t="s">
        <v>47</v>
      </c>
      <c r="F14" s="1" t="s">
        <v>48</v>
      </c>
      <c r="G14" s="1" t="s">
        <v>270</v>
      </c>
    </row>
    <row r="15" spans="1:7" x14ac:dyDescent="0.25">
      <c r="A15">
        <v>14</v>
      </c>
      <c r="B15" s="1" t="s">
        <v>209</v>
      </c>
      <c r="C15" s="1">
        <v>2022</v>
      </c>
      <c r="D15" s="1" t="s">
        <v>208</v>
      </c>
      <c r="E15" s="1" t="s">
        <v>187</v>
      </c>
      <c r="F15" s="1" t="s">
        <v>48</v>
      </c>
      <c r="G15" s="1" t="s">
        <v>270</v>
      </c>
    </row>
    <row r="16" spans="1:7" x14ac:dyDescent="0.25">
      <c r="A16">
        <v>15</v>
      </c>
      <c r="B16" s="1" t="s">
        <v>226</v>
      </c>
      <c r="C16" s="1">
        <v>1996</v>
      </c>
      <c r="D16" s="1" t="s">
        <v>227</v>
      </c>
      <c r="E16" s="1" t="s">
        <v>228</v>
      </c>
      <c r="F16" s="1" t="s">
        <v>48</v>
      </c>
      <c r="G16" s="1" t="s">
        <v>53</v>
      </c>
    </row>
    <row r="17" spans="1:7" x14ac:dyDescent="0.25">
      <c r="A17">
        <v>16</v>
      </c>
      <c r="B17" s="1" t="s">
        <v>232</v>
      </c>
      <c r="C17" s="1">
        <v>2019</v>
      </c>
      <c r="D17" s="1" t="s">
        <v>233</v>
      </c>
      <c r="E17" s="1" t="s">
        <v>171</v>
      </c>
      <c r="F17" s="1" t="s">
        <v>234</v>
      </c>
      <c r="G17" s="1" t="s">
        <v>53</v>
      </c>
    </row>
    <row r="18" spans="1:7" x14ac:dyDescent="0.25">
      <c r="A18">
        <v>17</v>
      </c>
      <c r="B18" s="1" t="s">
        <v>240</v>
      </c>
      <c r="C18" s="1">
        <v>2020</v>
      </c>
      <c r="D18" s="1" t="s">
        <v>241</v>
      </c>
      <c r="E18" s="1" t="s">
        <v>242</v>
      </c>
      <c r="F18" s="1" t="s">
        <v>234</v>
      </c>
      <c r="G18" s="1" t="s">
        <v>53</v>
      </c>
    </row>
    <row r="19" spans="1:7" x14ac:dyDescent="0.25">
      <c r="A19">
        <v>18</v>
      </c>
      <c r="B19" s="1" t="s">
        <v>245</v>
      </c>
      <c r="C19" s="1">
        <v>2020</v>
      </c>
      <c r="D19" s="1" t="s">
        <v>246</v>
      </c>
      <c r="E19" s="1" t="s">
        <v>247</v>
      </c>
      <c r="F19" s="1" t="s">
        <v>48</v>
      </c>
      <c r="G19" s="1" t="s">
        <v>270</v>
      </c>
    </row>
    <row r="20" spans="1:7" x14ac:dyDescent="0.25">
      <c r="A20">
        <v>19</v>
      </c>
      <c r="B20" s="1" t="s">
        <v>259</v>
      </c>
      <c r="C20" s="1">
        <v>2022</v>
      </c>
      <c r="D20" s="1" t="s">
        <v>262</v>
      </c>
      <c r="E20" s="1" t="s">
        <v>88</v>
      </c>
      <c r="F20" s="1" t="s">
        <v>48</v>
      </c>
      <c r="G20" s="1" t="s">
        <v>270</v>
      </c>
    </row>
    <row r="21" spans="1:7" x14ac:dyDescent="0.25">
      <c r="A21">
        <v>20</v>
      </c>
      <c r="B21" s="1" t="s">
        <v>267</v>
      </c>
      <c r="C21" s="1">
        <v>2019</v>
      </c>
      <c r="D21" s="1" t="s">
        <v>268</v>
      </c>
      <c r="E21" s="1" t="s">
        <v>171</v>
      </c>
      <c r="F21" s="1" t="s">
        <v>48</v>
      </c>
      <c r="G21" s="1" t="s">
        <v>53</v>
      </c>
    </row>
    <row r="22" spans="1:7" x14ac:dyDescent="0.25">
      <c r="A22">
        <v>21</v>
      </c>
      <c r="B22" s="1" t="s">
        <v>274</v>
      </c>
      <c r="C22" s="1">
        <v>2020</v>
      </c>
      <c r="D22" s="1" t="s">
        <v>275</v>
      </c>
      <c r="E22" s="1" t="s">
        <v>47</v>
      </c>
      <c r="F22" s="1" t="s">
        <v>278</v>
      </c>
      <c r="G22" s="1" t="s">
        <v>270</v>
      </c>
    </row>
    <row r="23" spans="1:7" x14ac:dyDescent="0.25">
      <c r="A23">
        <v>22</v>
      </c>
      <c r="B23" s="1" t="s">
        <v>297</v>
      </c>
      <c r="C23" s="1">
        <v>2009</v>
      </c>
      <c r="D23" s="1" t="s">
        <v>298</v>
      </c>
      <c r="E23" s="1" t="s">
        <v>299</v>
      </c>
      <c r="F23" s="1" t="s">
        <v>302</v>
      </c>
      <c r="G23" s="1" t="s">
        <v>53</v>
      </c>
    </row>
    <row r="24" spans="1:7" x14ac:dyDescent="0.25">
      <c r="A24">
        <v>23</v>
      </c>
      <c r="B24" s="1" t="s">
        <v>282</v>
      </c>
      <c r="C24" s="1">
        <v>2020</v>
      </c>
      <c r="D24" s="1" t="s">
        <v>283</v>
      </c>
      <c r="E24" s="1" t="s">
        <v>201</v>
      </c>
      <c r="F24" s="1" t="s">
        <v>278</v>
      </c>
      <c r="G24" s="1" t="s">
        <v>270</v>
      </c>
    </row>
    <row r="25" spans="1:7" x14ac:dyDescent="0.25">
      <c r="A25">
        <v>24</v>
      </c>
      <c r="B25" s="1" t="s">
        <v>969</v>
      </c>
      <c r="C25" s="1">
        <v>2024</v>
      </c>
      <c r="D25" s="1" t="s">
        <v>970</v>
      </c>
      <c r="E25" s="1" t="s">
        <v>88</v>
      </c>
      <c r="F25" s="1" t="s">
        <v>278</v>
      </c>
      <c r="G25" s="1" t="s">
        <v>270</v>
      </c>
    </row>
    <row r="26" spans="1:7" x14ac:dyDescent="0.25">
      <c r="A26">
        <v>25</v>
      </c>
      <c r="B26" s="1" t="s">
        <v>307</v>
      </c>
      <c r="C26" s="1">
        <v>1999</v>
      </c>
      <c r="D26" s="1" t="s">
        <v>305</v>
      </c>
      <c r="E26" s="1" t="s">
        <v>171</v>
      </c>
      <c r="F26" s="1" t="s">
        <v>48</v>
      </c>
      <c r="G26" s="1" t="s">
        <v>53</v>
      </c>
    </row>
    <row r="27" spans="1:7" x14ac:dyDescent="0.25">
      <c r="A27">
        <v>26</v>
      </c>
      <c r="B27" s="1" t="s">
        <v>319</v>
      </c>
      <c r="C27" s="1">
        <v>2020</v>
      </c>
      <c r="D27" s="1" t="s">
        <v>318</v>
      </c>
      <c r="E27" s="1" t="s">
        <v>83</v>
      </c>
      <c r="F27" s="1" t="s">
        <v>434</v>
      </c>
      <c r="G27" s="1" t="s">
        <v>53</v>
      </c>
    </row>
    <row r="28" spans="1:7" x14ac:dyDescent="0.25">
      <c r="A28">
        <v>27</v>
      </c>
      <c r="B28" s="1" t="s">
        <v>321</v>
      </c>
      <c r="C28" s="1">
        <v>2015</v>
      </c>
      <c r="D28" s="1" t="s">
        <v>322</v>
      </c>
      <c r="E28" s="1" t="s">
        <v>183</v>
      </c>
      <c r="F28" s="1" t="s">
        <v>48</v>
      </c>
      <c r="G28" s="1" t="s">
        <v>53</v>
      </c>
    </row>
    <row r="29" spans="1:7" x14ac:dyDescent="0.25">
      <c r="A29">
        <v>28</v>
      </c>
      <c r="B29" s="1" t="s">
        <v>753</v>
      </c>
      <c r="C29" s="1">
        <v>2019</v>
      </c>
      <c r="D29" s="1" t="s">
        <v>327</v>
      </c>
      <c r="E29" s="1" t="s">
        <v>328</v>
      </c>
      <c r="F29" s="1" t="s">
        <v>48</v>
      </c>
      <c r="G29" s="1" t="s">
        <v>270</v>
      </c>
    </row>
    <row r="30" spans="1:7" x14ac:dyDescent="0.25">
      <c r="A30">
        <v>29</v>
      </c>
      <c r="B30" s="1" t="s">
        <v>1262</v>
      </c>
      <c r="C30" s="1">
        <v>2020</v>
      </c>
      <c r="D30" s="1" t="s">
        <v>82</v>
      </c>
      <c r="E30" s="1" t="s">
        <v>83</v>
      </c>
      <c r="F30" s="1" t="s">
        <v>48</v>
      </c>
      <c r="G30" s="1" t="s">
        <v>270</v>
      </c>
    </row>
    <row r="31" spans="1:7" x14ac:dyDescent="0.25">
      <c r="A31">
        <v>30</v>
      </c>
      <c r="B31" s="1" t="s">
        <v>329</v>
      </c>
      <c r="C31" s="1">
        <v>2020</v>
      </c>
      <c r="D31" s="1" t="s">
        <v>331</v>
      </c>
      <c r="E31" s="1" t="s">
        <v>332</v>
      </c>
      <c r="F31" s="1" t="s">
        <v>48</v>
      </c>
      <c r="G31" s="1" t="s">
        <v>270</v>
      </c>
    </row>
    <row r="32" spans="1:7" x14ac:dyDescent="0.25">
      <c r="A32">
        <v>31</v>
      </c>
      <c r="B32" s="1" t="s">
        <v>335</v>
      </c>
      <c r="C32" s="1">
        <v>2020</v>
      </c>
      <c r="D32" s="1" t="s">
        <v>336</v>
      </c>
      <c r="E32" s="1" t="s">
        <v>187</v>
      </c>
      <c r="F32" s="1" t="s">
        <v>48</v>
      </c>
      <c r="G32" s="1" t="s">
        <v>53</v>
      </c>
    </row>
    <row r="33" spans="1:7" x14ac:dyDescent="0.25">
      <c r="A33">
        <v>32</v>
      </c>
      <c r="B33" s="1" t="s">
        <v>348</v>
      </c>
      <c r="C33" s="1">
        <v>2018</v>
      </c>
      <c r="D33" s="1" t="s">
        <v>349</v>
      </c>
      <c r="E33" s="1" t="s">
        <v>242</v>
      </c>
      <c r="F33" s="1" t="s">
        <v>350</v>
      </c>
      <c r="G33" s="1" t="s">
        <v>53</v>
      </c>
    </row>
    <row r="34" spans="1:7" x14ac:dyDescent="0.25">
      <c r="A34">
        <v>33</v>
      </c>
      <c r="B34" s="1" t="s">
        <v>355</v>
      </c>
      <c r="C34" s="1">
        <v>2015</v>
      </c>
      <c r="D34" s="1" t="s">
        <v>356</v>
      </c>
      <c r="E34" s="1" t="s">
        <v>299</v>
      </c>
      <c r="F34" s="1" t="s">
        <v>357</v>
      </c>
      <c r="G34" s="1" t="s">
        <v>53</v>
      </c>
    </row>
    <row r="35" spans="1:7" x14ac:dyDescent="0.25">
      <c r="A35">
        <v>34</v>
      </c>
      <c r="B35" s="1" t="s">
        <v>360</v>
      </c>
      <c r="C35" s="1">
        <v>2016</v>
      </c>
      <c r="D35" s="1" t="s">
        <v>361</v>
      </c>
      <c r="E35" s="1" t="s">
        <v>362</v>
      </c>
      <c r="F35" s="1" t="s">
        <v>357</v>
      </c>
      <c r="G35" s="1" t="s">
        <v>53</v>
      </c>
    </row>
    <row r="36" spans="1:7" x14ac:dyDescent="0.25">
      <c r="A36">
        <v>35</v>
      </c>
      <c r="B36" s="1" t="s">
        <v>368</v>
      </c>
      <c r="C36" s="1">
        <v>2016</v>
      </c>
      <c r="D36" s="1" t="s">
        <v>369</v>
      </c>
      <c r="E36" s="1" t="s">
        <v>370</v>
      </c>
      <c r="F36" s="1" t="s">
        <v>357</v>
      </c>
      <c r="G36" s="1" t="s">
        <v>53</v>
      </c>
    </row>
    <row r="37" spans="1:7" x14ac:dyDescent="0.25">
      <c r="A37">
        <v>36</v>
      </c>
      <c r="B37" s="1" t="s">
        <v>380</v>
      </c>
      <c r="C37" s="1">
        <v>2019</v>
      </c>
      <c r="D37" s="1" t="s">
        <v>381</v>
      </c>
      <c r="E37" s="1" t="s">
        <v>242</v>
      </c>
      <c r="F37" s="1" t="s">
        <v>357</v>
      </c>
      <c r="G37" s="1" t="s">
        <v>53</v>
      </c>
    </row>
    <row r="38" spans="1:7" x14ac:dyDescent="0.25">
      <c r="A38">
        <v>37</v>
      </c>
      <c r="B38" s="1" t="s">
        <v>402</v>
      </c>
      <c r="C38" s="1">
        <v>2021</v>
      </c>
      <c r="D38" s="1" t="s">
        <v>396</v>
      </c>
      <c r="E38" s="1" t="s">
        <v>187</v>
      </c>
      <c r="F38" s="1" t="s">
        <v>397</v>
      </c>
      <c r="G38" s="1" t="s">
        <v>270</v>
      </c>
    </row>
    <row r="39" spans="1:7" x14ac:dyDescent="0.25">
      <c r="A39">
        <v>38</v>
      </c>
      <c r="B39" s="1" t="s">
        <v>405</v>
      </c>
      <c r="C39" s="1">
        <v>1984</v>
      </c>
      <c r="D39" s="1" t="s">
        <v>406</v>
      </c>
      <c r="E39" s="1" t="s">
        <v>407</v>
      </c>
      <c r="F39" s="1" t="s">
        <v>48</v>
      </c>
      <c r="G39" s="1" t="s">
        <v>53</v>
      </c>
    </row>
    <row r="40" spans="1:7" x14ac:dyDescent="0.25">
      <c r="A40">
        <v>39</v>
      </c>
      <c r="B40" s="1" t="s">
        <v>121</v>
      </c>
      <c r="C40" s="1">
        <v>1977</v>
      </c>
      <c r="D40" s="1" t="s">
        <v>124</v>
      </c>
      <c r="E40" s="1" t="s">
        <v>138</v>
      </c>
      <c r="F40" s="1" t="s">
        <v>48</v>
      </c>
      <c r="G40" s="1" t="s">
        <v>53</v>
      </c>
    </row>
    <row r="41" spans="1:7" x14ac:dyDescent="0.25">
      <c r="A41">
        <v>40</v>
      </c>
      <c r="B41" s="1" t="s">
        <v>422</v>
      </c>
      <c r="C41" s="1">
        <v>2021</v>
      </c>
      <c r="D41" s="1" t="s">
        <v>424</v>
      </c>
      <c r="E41" s="1" t="s">
        <v>247</v>
      </c>
      <c r="F41" s="1" t="s">
        <v>48</v>
      </c>
      <c r="G41" s="1" t="s">
        <v>53</v>
      </c>
    </row>
    <row r="42" spans="1:7" x14ac:dyDescent="0.25">
      <c r="A42">
        <v>41</v>
      </c>
      <c r="B42" s="1" t="s">
        <v>975</v>
      </c>
      <c r="C42" s="1">
        <v>2024</v>
      </c>
      <c r="D42" s="1" t="s">
        <v>976</v>
      </c>
      <c r="E42" s="1" t="s">
        <v>328</v>
      </c>
      <c r="F42" s="1" t="s">
        <v>977</v>
      </c>
      <c r="G42" s="1" t="s">
        <v>270</v>
      </c>
    </row>
    <row r="43" spans="1:7" x14ac:dyDescent="0.25">
      <c r="A43">
        <v>42</v>
      </c>
      <c r="B43" s="1" t="s">
        <v>439</v>
      </c>
      <c r="C43" s="1">
        <v>2001</v>
      </c>
      <c r="D43" s="1" t="s">
        <v>440</v>
      </c>
      <c r="E43" s="1" t="s">
        <v>441</v>
      </c>
      <c r="F43" s="1" t="s">
        <v>48</v>
      </c>
      <c r="G43" s="1" t="s">
        <v>53</v>
      </c>
    </row>
    <row r="44" spans="1:7" x14ac:dyDescent="0.25">
      <c r="A44">
        <v>43</v>
      </c>
      <c r="B44" s="1" t="s">
        <v>431</v>
      </c>
      <c r="C44" s="1">
        <v>2021</v>
      </c>
      <c r="D44" s="1" t="s">
        <v>432</v>
      </c>
      <c r="E44" s="1" t="s">
        <v>433</v>
      </c>
      <c r="F44" s="1" t="s">
        <v>434</v>
      </c>
      <c r="G44" s="1" t="s">
        <v>270</v>
      </c>
    </row>
    <row r="45" spans="1:7" x14ac:dyDescent="0.25">
      <c r="A45">
        <v>44</v>
      </c>
      <c r="B45" s="1" t="s">
        <v>89</v>
      </c>
      <c r="C45" s="1">
        <v>2020</v>
      </c>
      <c r="D45" s="1" t="s">
        <v>87</v>
      </c>
      <c r="E45" s="1" t="s">
        <v>88</v>
      </c>
      <c r="F45" s="1" t="s">
        <v>48</v>
      </c>
      <c r="G45" s="1" t="s">
        <v>270</v>
      </c>
    </row>
    <row r="46" spans="1:7" x14ac:dyDescent="0.25">
      <c r="A46">
        <v>45</v>
      </c>
      <c r="B46" s="1" t="s">
        <v>996</v>
      </c>
      <c r="C46" s="1">
        <v>2024</v>
      </c>
      <c r="D46" s="1" t="s">
        <v>997</v>
      </c>
      <c r="E46" s="1" t="s">
        <v>971</v>
      </c>
      <c r="F46" s="1" t="s">
        <v>998</v>
      </c>
      <c r="G46" s="1" t="s">
        <v>53</v>
      </c>
    </row>
    <row r="47" spans="1:7" x14ac:dyDescent="0.25">
      <c r="A47">
        <v>46</v>
      </c>
      <c r="B47" s="1" t="s">
        <v>443</v>
      </c>
      <c r="C47" s="1">
        <v>2002</v>
      </c>
      <c r="D47" s="1" t="s">
        <v>444</v>
      </c>
      <c r="E47" s="1" t="s">
        <v>171</v>
      </c>
      <c r="F47" s="1" t="s">
        <v>48</v>
      </c>
      <c r="G47" s="1" t="s">
        <v>53</v>
      </c>
    </row>
    <row r="48" spans="1:7" x14ac:dyDescent="0.25">
      <c r="A48">
        <v>47</v>
      </c>
      <c r="B48" s="1" t="s">
        <v>1004</v>
      </c>
      <c r="C48" s="1">
        <v>2022</v>
      </c>
      <c r="D48" s="1" t="s">
        <v>1003</v>
      </c>
      <c r="E48" s="1" t="s">
        <v>403</v>
      </c>
      <c r="F48" s="1" t="s">
        <v>998</v>
      </c>
      <c r="G48" s="1" t="s">
        <v>53</v>
      </c>
    </row>
    <row r="49" spans="1:7" x14ac:dyDescent="0.25">
      <c r="A49">
        <v>48</v>
      </c>
      <c r="B49" s="1" t="s">
        <v>447</v>
      </c>
      <c r="C49" s="1">
        <v>2010</v>
      </c>
      <c r="D49" s="1" t="s">
        <v>448</v>
      </c>
      <c r="E49" s="1" t="s">
        <v>449</v>
      </c>
      <c r="F49" s="1" t="s">
        <v>117</v>
      </c>
      <c r="G49" s="1" t="s">
        <v>53</v>
      </c>
    </row>
    <row r="50" spans="1:7" x14ac:dyDescent="0.25">
      <c r="A50">
        <v>49</v>
      </c>
      <c r="B50" s="1" t="s">
        <v>1005</v>
      </c>
      <c r="C50" s="1">
        <v>2025</v>
      </c>
      <c r="D50" s="1" t="s">
        <v>1012</v>
      </c>
      <c r="E50" s="1" t="s">
        <v>1013</v>
      </c>
      <c r="F50" s="1" t="s">
        <v>188</v>
      </c>
      <c r="G50" s="1" t="s">
        <v>270</v>
      </c>
    </row>
    <row r="51" spans="1:7" x14ac:dyDescent="0.25">
      <c r="A51">
        <v>50</v>
      </c>
      <c r="B51" s="1" t="s">
        <v>1019</v>
      </c>
      <c r="C51" s="1">
        <v>2022</v>
      </c>
      <c r="D51" s="1" t="s">
        <v>1018</v>
      </c>
      <c r="E51" s="1" t="s">
        <v>403</v>
      </c>
      <c r="F51" s="1" t="s">
        <v>914</v>
      </c>
      <c r="G51" s="1" t="s">
        <v>53</v>
      </c>
    </row>
    <row r="52" spans="1:7" x14ac:dyDescent="0.25">
      <c r="A52">
        <v>51</v>
      </c>
      <c r="B52" s="1" t="s">
        <v>1038</v>
      </c>
      <c r="C52" s="1">
        <v>2024</v>
      </c>
      <c r="D52" s="1" t="s">
        <v>1039</v>
      </c>
      <c r="E52" s="1" t="s">
        <v>1040</v>
      </c>
      <c r="F52" s="1" t="s">
        <v>48</v>
      </c>
      <c r="G52" s="1" t="s">
        <v>270</v>
      </c>
    </row>
    <row r="53" spans="1:7" x14ac:dyDescent="0.25">
      <c r="A53">
        <v>52</v>
      </c>
      <c r="B53" s="1" t="s">
        <v>456</v>
      </c>
      <c r="C53" s="1">
        <v>1994</v>
      </c>
      <c r="D53" s="1" t="s">
        <v>457</v>
      </c>
      <c r="E53" s="1" t="s">
        <v>403</v>
      </c>
      <c r="F53" s="1" t="s">
        <v>48</v>
      </c>
      <c r="G53" s="1" t="s">
        <v>53</v>
      </c>
    </row>
    <row r="54" spans="1:7" x14ac:dyDescent="0.25">
      <c r="A54">
        <v>53</v>
      </c>
      <c r="B54" s="1" t="s">
        <v>1047</v>
      </c>
      <c r="C54" s="1">
        <v>2024</v>
      </c>
      <c r="D54" s="1" t="s">
        <v>1046</v>
      </c>
      <c r="E54" s="1" t="s">
        <v>433</v>
      </c>
      <c r="F54" s="1" t="s">
        <v>1048</v>
      </c>
      <c r="G54" s="1" t="s">
        <v>270</v>
      </c>
    </row>
    <row r="55" spans="1:7" x14ac:dyDescent="0.25">
      <c r="A55">
        <v>54</v>
      </c>
      <c r="B55" s="1" t="s">
        <v>1058</v>
      </c>
      <c r="C55" s="1">
        <v>2023</v>
      </c>
      <c r="D55" s="1" t="s">
        <v>1054</v>
      </c>
      <c r="E55" s="1" t="s">
        <v>1055</v>
      </c>
      <c r="F55" s="1" t="s">
        <v>1059</v>
      </c>
      <c r="G55" s="1" t="s">
        <v>270</v>
      </c>
    </row>
    <row r="56" spans="1:7" x14ac:dyDescent="0.25">
      <c r="A56">
        <v>55</v>
      </c>
      <c r="B56" s="1" t="s">
        <v>1061</v>
      </c>
      <c r="C56" s="1">
        <v>2024</v>
      </c>
      <c r="D56" s="1" t="s">
        <v>1063</v>
      </c>
      <c r="E56" s="1" t="s">
        <v>972</v>
      </c>
      <c r="F56" s="1" t="s">
        <v>1064</v>
      </c>
      <c r="G56" s="1" t="s">
        <v>270</v>
      </c>
    </row>
    <row r="57" spans="1:7" x14ac:dyDescent="0.25">
      <c r="A57">
        <v>56</v>
      </c>
      <c r="B57" s="1" t="s">
        <v>1065</v>
      </c>
      <c r="C57" s="1">
        <v>2022</v>
      </c>
      <c r="D57" s="1" t="s">
        <v>458</v>
      </c>
      <c r="E57" s="1" t="s">
        <v>228</v>
      </c>
      <c r="F57" s="1" t="s">
        <v>434</v>
      </c>
      <c r="G57" s="1" t="s">
        <v>270</v>
      </c>
    </row>
    <row r="58" spans="1:7" x14ac:dyDescent="0.25">
      <c r="A58">
        <v>57</v>
      </c>
      <c r="B58" s="1" t="s">
        <v>1077</v>
      </c>
      <c r="C58" s="1">
        <v>2025</v>
      </c>
      <c r="D58" s="1" t="s">
        <v>1078</v>
      </c>
      <c r="E58" s="1" t="s">
        <v>187</v>
      </c>
      <c r="F58" s="1" t="s">
        <v>1048</v>
      </c>
      <c r="G58" s="1" t="s">
        <v>270</v>
      </c>
    </row>
    <row r="59" spans="1:7" x14ac:dyDescent="0.25">
      <c r="A59">
        <v>58</v>
      </c>
      <c r="B59" s="1" t="s">
        <v>459</v>
      </c>
      <c r="C59" s="1">
        <v>2003</v>
      </c>
      <c r="D59" s="1" t="s">
        <v>460</v>
      </c>
      <c r="E59" s="1" t="s">
        <v>171</v>
      </c>
      <c r="F59" s="1" t="s">
        <v>48</v>
      </c>
      <c r="G59" s="1" t="s">
        <v>53</v>
      </c>
    </row>
    <row r="60" spans="1:7" x14ac:dyDescent="0.25">
      <c r="A60">
        <v>59</v>
      </c>
      <c r="B60" s="1" t="s">
        <v>466</v>
      </c>
      <c r="C60" s="1">
        <v>2005</v>
      </c>
      <c r="D60" s="1" t="s">
        <v>467</v>
      </c>
      <c r="E60" s="1" t="s">
        <v>468</v>
      </c>
      <c r="F60" s="1" t="s">
        <v>48</v>
      </c>
      <c r="G60" s="1" t="s">
        <v>53</v>
      </c>
    </row>
    <row r="61" spans="1:7" x14ac:dyDescent="0.25">
      <c r="A61">
        <v>60</v>
      </c>
      <c r="B61" s="1" t="s">
        <v>474</v>
      </c>
      <c r="C61" s="1">
        <v>2006</v>
      </c>
      <c r="D61" s="1" t="s">
        <v>475</v>
      </c>
      <c r="E61" s="1" t="s">
        <v>476</v>
      </c>
      <c r="F61" s="1" t="s">
        <v>48</v>
      </c>
      <c r="G61" s="1" t="s">
        <v>53</v>
      </c>
    </row>
    <row r="62" spans="1:7" x14ac:dyDescent="0.25">
      <c r="A62">
        <v>61</v>
      </c>
      <c r="B62" s="1" t="s">
        <v>1085</v>
      </c>
      <c r="C62" s="1">
        <v>2023</v>
      </c>
      <c r="D62" s="1" t="s">
        <v>1086</v>
      </c>
      <c r="E62" s="1" t="s">
        <v>1087</v>
      </c>
      <c r="F62" s="1" t="s">
        <v>48</v>
      </c>
      <c r="G62" s="1" t="s">
        <v>53</v>
      </c>
    </row>
    <row r="63" spans="1:7" x14ac:dyDescent="0.25">
      <c r="A63">
        <v>62</v>
      </c>
      <c r="B63" s="1" t="s">
        <v>479</v>
      </c>
      <c r="C63" s="1">
        <v>2012</v>
      </c>
      <c r="D63" s="1" t="s">
        <v>480</v>
      </c>
      <c r="E63" s="1" t="s">
        <v>481</v>
      </c>
      <c r="F63" s="1" t="s">
        <v>234</v>
      </c>
      <c r="G63" s="1" t="s">
        <v>53</v>
      </c>
    </row>
    <row r="64" spans="1:7" x14ac:dyDescent="0.25">
      <c r="A64">
        <v>63</v>
      </c>
      <c r="B64" s="1" t="s">
        <v>488</v>
      </c>
      <c r="C64" s="1">
        <v>2020</v>
      </c>
      <c r="D64" s="1" t="s">
        <v>489</v>
      </c>
      <c r="E64" s="1" t="s">
        <v>187</v>
      </c>
      <c r="F64" s="1" t="s">
        <v>48</v>
      </c>
      <c r="G64" s="1" t="s">
        <v>270</v>
      </c>
    </row>
    <row r="65" spans="1:7" x14ac:dyDescent="0.25">
      <c r="A65">
        <v>64</v>
      </c>
      <c r="B65" s="1" t="s">
        <v>494</v>
      </c>
      <c r="C65" s="1">
        <v>1995</v>
      </c>
      <c r="D65" s="1" t="s">
        <v>491</v>
      </c>
      <c r="E65" s="1" t="s">
        <v>492</v>
      </c>
      <c r="F65" s="1" t="s">
        <v>48</v>
      </c>
      <c r="G65" s="1" t="s">
        <v>53</v>
      </c>
    </row>
    <row r="66" spans="1:7" x14ac:dyDescent="0.25">
      <c r="A66">
        <v>65</v>
      </c>
      <c r="B66" s="1" t="s">
        <v>496</v>
      </c>
      <c r="C66" s="1">
        <v>2007</v>
      </c>
      <c r="D66" s="1" t="s">
        <v>515</v>
      </c>
      <c r="E66" s="1" t="s">
        <v>187</v>
      </c>
      <c r="F66" s="1" t="s">
        <v>234</v>
      </c>
      <c r="G66" s="1" t="s">
        <v>270</v>
      </c>
    </row>
    <row r="67" spans="1:7" x14ac:dyDescent="0.25">
      <c r="A67">
        <v>66</v>
      </c>
      <c r="B67" s="1" t="s">
        <v>500</v>
      </c>
      <c r="C67" s="1">
        <v>2011</v>
      </c>
      <c r="D67" s="1" t="s">
        <v>501</v>
      </c>
      <c r="E67" s="1" t="s">
        <v>187</v>
      </c>
      <c r="F67" s="1" t="s">
        <v>234</v>
      </c>
      <c r="G67" s="1" t="s">
        <v>270</v>
      </c>
    </row>
    <row r="68" spans="1:7" x14ac:dyDescent="0.25">
      <c r="A68">
        <v>67</v>
      </c>
      <c r="B68" s="1" t="s">
        <v>505</v>
      </c>
      <c r="C68" s="1">
        <v>2012</v>
      </c>
      <c r="D68" s="1" t="s">
        <v>506</v>
      </c>
      <c r="E68" s="1" t="s">
        <v>187</v>
      </c>
      <c r="F68" s="1" t="s">
        <v>234</v>
      </c>
      <c r="G68" s="1" t="s">
        <v>270</v>
      </c>
    </row>
    <row r="69" spans="1:7" x14ac:dyDescent="0.25">
      <c r="A69">
        <v>68</v>
      </c>
      <c r="B69" s="1" t="s">
        <v>508</v>
      </c>
      <c r="C69" s="1">
        <v>2014</v>
      </c>
      <c r="D69" s="1" t="s">
        <v>509</v>
      </c>
      <c r="E69" s="1" t="s">
        <v>442</v>
      </c>
      <c r="F69" s="1" t="s">
        <v>234</v>
      </c>
      <c r="G69" s="1" t="s">
        <v>270</v>
      </c>
    </row>
    <row r="70" spans="1:7" x14ac:dyDescent="0.25">
      <c r="A70">
        <v>69</v>
      </c>
      <c r="B70" s="1" t="s">
        <v>531</v>
      </c>
      <c r="C70" s="1">
        <v>2017</v>
      </c>
      <c r="D70" s="1" t="s">
        <v>529</v>
      </c>
      <c r="E70" s="1" t="s">
        <v>530</v>
      </c>
      <c r="F70" s="1" t="s">
        <v>234</v>
      </c>
      <c r="G70" s="1" t="s">
        <v>270</v>
      </c>
    </row>
    <row r="71" spans="1:7" x14ac:dyDescent="0.25">
      <c r="A71">
        <v>70</v>
      </c>
      <c r="B71" s="1" t="s">
        <v>545</v>
      </c>
      <c r="C71" s="1">
        <v>2018</v>
      </c>
      <c r="D71" s="1" t="s">
        <v>543</v>
      </c>
      <c r="E71" s="1" t="s">
        <v>242</v>
      </c>
      <c r="F71" s="1" t="s">
        <v>544</v>
      </c>
      <c r="G71" s="1" t="s">
        <v>270</v>
      </c>
    </row>
    <row r="72" spans="1:7" x14ac:dyDescent="0.25">
      <c r="A72">
        <v>71</v>
      </c>
      <c r="B72" s="1" t="s">
        <v>555</v>
      </c>
      <c r="C72" s="1">
        <v>2020</v>
      </c>
      <c r="D72" s="1" t="s">
        <v>556</v>
      </c>
      <c r="E72" s="1" t="s">
        <v>247</v>
      </c>
      <c r="F72" s="1" t="s">
        <v>234</v>
      </c>
      <c r="G72" s="1" t="s">
        <v>270</v>
      </c>
    </row>
    <row r="73" spans="1:7" x14ac:dyDescent="0.25">
      <c r="A73">
        <v>72</v>
      </c>
      <c r="B73" s="1" t="s">
        <v>569</v>
      </c>
      <c r="C73" s="1">
        <v>2021</v>
      </c>
      <c r="D73" s="1" t="s">
        <v>570</v>
      </c>
      <c r="E73" s="1" t="s">
        <v>207</v>
      </c>
      <c r="F73" s="1" t="s">
        <v>234</v>
      </c>
      <c r="G73" s="1" t="s">
        <v>270</v>
      </c>
    </row>
    <row r="74" spans="1:7" x14ac:dyDescent="0.25">
      <c r="A74">
        <v>73</v>
      </c>
      <c r="B74" s="1" t="s">
        <v>1098</v>
      </c>
      <c r="C74" s="1">
        <v>2025</v>
      </c>
      <c r="D74" s="1" t="s">
        <v>1097</v>
      </c>
      <c r="E74" s="1" t="s">
        <v>228</v>
      </c>
      <c r="F74" s="1" t="s">
        <v>234</v>
      </c>
      <c r="G74" s="1" t="s">
        <v>270</v>
      </c>
    </row>
    <row r="75" spans="1:7" x14ac:dyDescent="0.25">
      <c r="A75">
        <v>74</v>
      </c>
      <c r="B75" s="1" t="s">
        <v>595</v>
      </c>
      <c r="C75" s="1">
        <v>2020</v>
      </c>
      <c r="D75" s="1" t="s">
        <v>596</v>
      </c>
      <c r="E75" s="1" t="s">
        <v>442</v>
      </c>
      <c r="F75" s="1" t="s">
        <v>48</v>
      </c>
      <c r="G75" s="1" t="s">
        <v>270</v>
      </c>
    </row>
    <row r="76" spans="1:7" x14ac:dyDescent="0.25">
      <c r="A76">
        <v>75</v>
      </c>
      <c r="B76" s="1" t="s">
        <v>779</v>
      </c>
      <c r="C76" s="1">
        <v>2022</v>
      </c>
      <c r="D76" s="1" t="s">
        <v>712</v>
      </c>
      <c r="E76" s="1" t="s">
        <v>713</v>
      </c>
      <c r="F76" s="1" t="s">
        <v>234</v>
      </c>
      <c r="G76" s="1" t="s">
        <v>270</v>
      </c>
    </row>
    <row r="77" spans="1:7" x14ac:dyDescent="0.25">
      <c r="A77">
        <v>76</v>
      </c>
      <c r="B77" s="1" t="s">
        <v>608</v>
      </c>
      <c r="C77" s="1">
        <v>2017</v>
      </c>
      <c r="D77" s="1" t="s">
        <v>609</v>
      </c>
      <c r="E77" s="1" t="s">
        <v>610</v>
      </c>
      <c r="F77" s="1" t="s">
        <v>48</v>
      </c>
      <c r="G77" s="1" t="s">
        <v>53</v>
      </c>
    </row>
    <row r="78" spans="1:7" x14ac:dyDescent="0.25">
      <c r="A78">
        <v>77</v>
      </c>
      <c r="B78" s="1" t="s">
        <v>616</v>
      </c>
      <c r="C78" s="1">
        <v>2018</v>
      </c>
      <c r="D78" s="1" t="s">
        <v>618</v>
      </c>
      <c r="E78" s="1" t="s">
        <v>183</v>
      </c>
      <c r="F78" s="1" t="s">
        <v>48</v>
      </c>
      <c r="G78" s="1" t="s">
        <v>270</v>
      </c>
    </row>
    <row r="79" spans="1:7" x14ac:dyDescent="0.25">
      <c r="A79">
        <v>78</v>
      </c>
      <c r="B79" s="1" t="s">
        <v>635</v>
      </c>
      <c r="C79" s="1">
        <v>2012</v>
      </c>
      <c r="D79" s="1" t="s">
        <v>636</v>
      </c>
      <c r="E79" s="1" t="s">
        <v>637</v>
      </c>
      <c r="F79" s="1" t="s">
        <v>48</v>
      </c>
      <c r="G79" s="1" t="s">
        <v>53</v>
      </c>
    </row>
    <row r="80" spans="1:7" x14ac:dyDescent="0.25">
      <c r="A80">
        <v>79</v>
      </c>
      <c r="B80" s="1" t="s">
        <v>1133</v>
      </c>
      <c r="C80" s="1">
        <v>2024</v>
      </c>
      <c r="D80" s="1" t="s">
        <v>1120</v>
      </c>
      <c r="E80" s="1" t="s">
        <v>530</v>
      </c>
      <c r="F80" s="1" t="s">
        <v>278</v>
      </c>
      <c r="G80" s="1" t="s">
        <v>270</v>
      </c>
    </row>
    <row r="81" spans="1:7" x14ac:dyDescent="0.25">
      <c r="A81">
        <v>80</v>
      </c>
      <c r="B81" s="1" t="s">
        <v>644</v>
      </c>
      <c r="C81" s="1">
        <v>2002</v>
      </c>
      <c r="D81" s="1" t="s">
        <v>643</v>
      </c>
      <c r="E81" s="1" t="s">
        <v>441</v>
      </c>
      <c r="F81" s="1" t="s">
        <v>48</v>
      </c>
      <c r="G81" s="1" t="s">
        <v>53</v>
      </c>
    </row>
    <row r="82" spans="1:7" x14ac:dyDescent="0.25">
      <c r="A82">
        <v>81</v>
      </c>
      <c r="B82" s="1" t="s">
        <v>1134</v>
      </c>
      <c r="C82" s="1">
        <v>2024</v>
      </c>
      <c r="D82" s="1" t="s">
        <v>1135</v>
      </c>
      <c r="E82" s="1" t="s">
        <v>442</v>
      </c>
      <c r="F82" s="1" t="s">
        <v>234</v>
      </c>
      <c r="G82" s="1" t="s">
        <v>270</v>
      </c>
    </row>
    <row r="83" spans="1:7" x14ac:dyDescent="0.25">
      <c r="A83">
        <v>82</v>
      </c>
      <c r="B83" s="1" t="s">
        <v>652</v>
      </c>
      <c r="C83" s="1">
        <v>1982</v>
      </c>
      <c r="D83" s="1" t="s">
        <v>653</v>
      </c>
      <c r="E83" s="1" t="s">
        <v>654</v>
      </c>
      <c r="F83" s="1" t="s">
        <v>48</v>
      </c>
      <c r="G83" s="1" t="s">
        <v>53</v>
      </c>
    </row>
    <row r="84" spans="1:7" x14ac:dyDescent="0.25">
      <c r="A84">
        <v>83</v>
      </c>
      <c r="B84" s="1" t="s">
        <v>1160</v>
      </c>
      <c r="C84" s="1">
        <v>2023</v>
      </c>
      <c r="D84" s="1" t="s">
        <v>1161</v>
      </c>
      <c r="E84" s="1" t="s">
        <v>403</v>
      </c>
      <c r="F84" s="1" t="s">
        <v>1151</v>
      </c>
      <c r="G84" s="1" t="s">
        <v>53</v>
      </c>
    </row>
    <row r="85" spans="1:7" x14ac:dyDescent="0.25">
      <c r="A85">
        <v>84</v>
      </c>
      <c r="B85" s="1" t="s">
        <v>665</v>
      </c>
      <c r="C85" s="1">
        <v>2017</v>
      </c>
      <c r="D85" s="1" t="s">
        <v>666</v>
      </c>
      <c r="E85" s="1" t="s">
        <v>442</v>
      </c>
      <c r="F85" s="1" t="s">
        <v>234</v>
      </c>
      <c r="G85" s="1" t="s">
        <v>53</v>
      </c>
    </row>
    <row r="86" spans="1:7" x14ac:dyDescent="0.25">
      <c r="A86">
        <v>85</v>
      </c>
      <c r="B86" s="1" t="s">
        <v>678</v>
      </c>
      <c r="C86" s="1">
        <v>2010</v>
      </c>
      <c r="D86" s="1" t="s">
        <v>679</v>
      </c>
      <c r="E86" s="1" t="s">
        <v>403</v>
      </c>
      <c r="F86" s="1" t="s">
        <v>914</v>
      </c>
      <c r="G86" s="1" t="s">
        <v>53</v>
      </c>
    </row>
    <row r="87" spans="1:7" x14ac:dyDescent="0.25">
      <c r="A87">
        <v>86</v>
      </c>
      <c r="B87" s="1" t="s">
        <v>680</v>
      </c>
      <c r="C87" s="1">
        <v>2020</v>
      </c>
      <c r="D87" s="1" t="s">
        <v>681</v>
      </c>
      <c r="E87" s="1" t="s">
        <v>682</v>
      </c>
      <c r="F87" s="1" t="s">
        <v>48</v>
      </c>
      <c r="G87" s="1" t="s">
        <v>270</v>
      </c>
    </row>
    <row r="88" spans="1:7" x14ac:dyDescent="0.25">
      <c r="A88">
        <v>87</v>
      </c>
      <c r="B88" s="1" t="s">
        <v>694</v>
      </c>
      <c r="C88" s="1">
        <v>2021</v>
      </c>
      <c r="D88" s="1" t="s">
        <v>697</v>
      </c>
      <c r="E88" s="1" t="s">
        <v>328</v>
      </c>
      <c r="F88" s="1" t="s">
        <v>234</v>
      </c>
      <c r="G88" s="1" t="s">
        <v>270</v>
      </c>
    </row>
    <row r="89" spans="1:7" x14ac:dyDescent="0.25">
      <c r="A89">
        <v>88</v>
      </c>
      <c r="B89" s="1" t="s">
        <v>701</v>
      </c>
      <c r="C89" s="1">
        <v>2019</v>
      </c>
      <c r="D89" s="1" t="s">
        <v>700</v>
      </c>
      <c r="E89" s="1" t="s">
        <v>88</v>
      </c>
      <c r="F89" s="1" t="s">
        <v>48</v>
      </c>
      <c r="G89" s="1" t="s">
        <v>53</v>
      </c>
    </row>
    <row r="90" spans="1:7" x14ac:dyDescent="0.25">
      <c r="A90">
        <v>89</v>
      </c>
      <c r="B90" s="1" t="s">
        <v>702</v>
      </c>
      <c r="C90" s="1">
        <v>2022</v>
      </c>
      <c r="D90" s="1" t="s">
        <v>703</v>
      </c>
      <c r="E90" s="1" t="s">
        <v>328</v>
      </c>
      <c r="F90" s="1" t="s">
        <v>48</v>
      </c>
      <c r="G90" s="1" t="s">
        <v>53</v>
      </c>
    </row>
    <row r="91" spans="1:7" x14ac:dyDescent="0.25">
      <c r="A91">
        <v>90</v>
      </c>
      <c r="B91" s="1" t="s">
        <v>1162</v>
      </c>
      <c r="C91" s="1">
        <v>2022</v>
      </c>
      <c r="D91" s="1" t="s">
        <v>708</v>
      </c>
      <c r="E91" s="1" t="s">
        <v>530</v>
      </c>
      <c r="F91" s="1" t="s">
        <v>234</v>
      </c>
      <c r="G91" s="1" t="s">
        <v>53</v>
      </c>
    </row>
    <row r="92" spans="1:7" x14ac:dyDescent="0.25">
      <c r="A92">
        <v>91</v>
      </c>
      <c r="B92" s="1" t="s">
        <v>714</v>
      </c>
      <c r="C92" s="1">
        <v>1977</v>
      </c>
      <c r="D92" s="1" t="s">
        <v>715</v>
      </c>
      <c r="E92" s="1" t="s">
        <v>716</v>
      </c>
      <c r="F92" s="1" t="s">
        <v>48</v>
      </c>
      <c r="G92" s="1" t="s">
        <v>53</v>
      </c>
    </row>
    <row r="93" spans="1:7" x14ac:dyDescent="0.25">
      <c r="A93">
        <v>92</v>
      </c>
      <c r="B93" s="1" t="s">
        <v>1174</v>
      </c>
      <c r="C93" s="1">
        <v>2023</v>
      </c>
      <c r="D93" s="1" t="s">
        <v>1175</v>
      </c>
      <c r="E93" s="1" t="s">
        <v>47</v>
      </c>
      <c r="F93" s="1" t="s">
        <v>48</v>
      </c>
      <c r="G93" s="1" t="s">
        <v>270</v>
      </c>
    </row>
    <row r="94" spans="1:7" x14ac:dyDescent="0.25">
      <c r="A94">
        <v>93</v>
      </c>
      <c r="B94" s="1" t="s">
        <v>719</v>
      </c>
      <c r="C94" s="1">
        <v>2009</v>
      </c>
      <c r="D94" s="1" t="s">
        <v>720</v>
      </c>
      <c r="E94" s="1" t="s">
        <v>442</v>
      </c>
      <c r="F94" s="1" t="s">
        <v>234</v>
      </c>
      <c r="G94" s="1" t="s">
        <v>53</v>
      </c>
    </row>
    <row r="95" spans="1:7" x14ac:dyDescent="0.25">
      <c r="A95">
        <v>94</v>
      </c>
      <c r="B95" s="1" t="s">
        <v>721</v>
      </c>
      <c r="C95" s="1">
        <v>2011</v>
      </c>
      <c r="D95" s="1" t="s">
        <v>722</v>
      </c>
      <c r="E95" s="1" t="s">
        <v>442</v>
      </c>
      <c r="F95" s="1" t="s">
        <v>234</v>
      </c>
      <c r="G95" s="1" t="s">
        <v>53</v>
      </c>
    </row>
    <row r="96" spans="1:7" x14ac:dyDescent="0.25">
      <c r="A96">
        <v>95</v>
      </c>
      <c r="B96" s="1" t="s">
        <v>717</v>
      </c>
      <c r="C96" s="1">
        <v>2017</v>
      </c>
      <c r="D96" s="1" t="s">
        <v>732</v>
      </c>
      <c r="E96" s="1" t="s">
        <v>47</v>
      </c>
      <c r="F96" s="1" t="s">
        <v>234</v>
      </c>
      <c r="G96" s="1" t="s">
        <v>270</v>
      </c>
    </row>
    <row r="97" spans="1:7" x14ac:dyDescent="0.25">
      <c r="A97">
        <v>96</v>
      </c>
      <c r="B97" s="1" t="s">
        <v>742</v>
      </c>
      <c r="C97" s="1">
        <v>2018</v>
      </c>
      <c r="D97" s="1" t="s">
        <v>743</v>
      </c>
      <c r="E97" s="1" t="s">
        <v>299</v>
      </c>
      <c r="F97" s="1" t="s">
        <v>234</v>
      </c>
      <c r="G97" s="1" t="s">
        <v>53</v>
      </c>
    </row>
    <row r="98" spans="1:7" x14ac:dyDescent="0.25">
      <c r="A98">
        <v>97</v>
      </c>
      <c r="B98" s="1" t="s">
        <v>745</v>
      </c>
      <c r="C98" s="1">
        <v>2021</v>
      </c>
      <c r="D98" s="1" t="s">
        <v>744</v>
      </c>
      <c r="E98" s="1" t="s">
        <v>88</v>
      </c>
      <c r="F98" s="1" t="s">
        <v>234</v>
      </c>
      <c r="G98" s="1" t="s">
        <v>53</v>
      </c>
    </row>
    <row r="99" spans="1:7" x14ac:dyDescent="0.25">
      <c r="A99">
        <v>98</v>
      </c>
      <c r="B99" s="1" t="s">
        <v>1182</v>
      </c>
      <c r="C99" s="1">
        <v>2023</v>
      </c>
      <c r="D99" s="1" t="s">
        <v>1176</v>
      </c>
      <c r="E99" s="1" t="s">
        <v>47</v>
      </c>
      <c r="F99" s="1" t="s">
        <v>434</v>
      </c>
      <c r="G99" s="1" t="s">
        <v>270</v>
      </c>
    </row>
    <row r="100" spans="1:7" x14ac:dyDescent="0.25">
      <c r="A100">
        <v>99</v>
      </c>
      <c r="B100" s="1" t="s">
        <v>747</v>
      </c>
      <c r="C100" s="1">
        <v>2020</v>
      </c>
      <c r="D100" s="1" t="s">
        <v>748</v>
      </c>
      <c r="E100" s="1" t="s">
        <v>183</v>
      </c>
      <c r="F100" s="1" t="s">
        <v>234</v>
      </c>
      <c r="G100" s="1" t="s">
        <v>270</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130D-B6D7-46CA-823B-FCEACFB83B3C}">
  <dimension ref="A1:I183"/>
  <sheetViews>
    <sheetView workbookViewId="0">
      <selection activeCell="C201" sqref="C201"/>
    </sheetView>
  </sheetViews>
  <sheetFormatPr defaultColWidth="9.140625" defaultRowHeight="15" x14ac:dyDescent="0.25"/>
  <cols>
    <col min="1" max="1" width="6.140625" customWidth="1"/>
    <col min="2" max="2" width="20.28515625" customWidth="1"/>
    <col min="3" max="3" width="30" customWidth="1"/>
    <col min="4" max="4" width="19.5703125" customWidth="1"/>
    <col min="6" max="6" width="80.140625" customWidth="1"/>
    <col min="7" max="7" width="58.42578125" customWidth="1"/>
    <col min="8" max="8" width="17.140625" customWidth="1"/>
    <col min="9" max="9" width="12.42578125" customWidth="1"/>
  </cols>
  <sheetData>
    <row r="1" spans="1:9" x14ac:dyDescent="0.25">
      <c r="A1" t="s">
        <v>44</v>
      </c>
      <c r="B1" t="s">
        <v>15</v>
      </c>
      <c r="C1" t="s">
        <v>16</v>
      </c>
      <c r="D1" t="s">
        <v>269</v>
      </c>
      <c r="E1" t="s">
        <v>1</v>
      </c>
      <c r="F1" t="s">
        <v>2</v>
      </c>
      <c r="G1" t="s">
        <v>3</v>
      </c>
      <c r="H1" t="s">
        <v>4</v>
      </c>
      <c r="I1" t="s">
        <v>477</v>
      </c>
    </row>
    <row r="2" spans="1:9" x14ac:dyDescent="0.25">
      <c r="A2">
        <v>1</v>
      </c>
      <c r="B2" t="s">
        <v>137</v>
      </c>
      <c r="C2" t="s">
        <v>133</v>
      </c>
      <c r="D2" t="s">
        <v>53</v>
      </c>
      <c r="E2">
        <v>1989</v>
      </c>
      <c r="F2" t="s">
        <v>134</v>
      </c>
      <c r="G2" t="s">
        <v>135</v>
      </c>
      <c r="H2" t="s">
        <v>48</v>
      </c>
      <c r="I2" t="s">
        <v>776</v>
      </c>
    </row>
    <row r="3" spans="1:9" x14ac:dyDescent="0.25">
      <c r="A3">
        <v>2</v>
      </c>
      <c r="B3" t="s">
        <v>137</v>
      </c>
      <c r="C3" t="s">
        <v>136</v>
      </c>
      <c r="D3" t="s">
        <v>53</v>
      </c>
      <c r="E3">
        <v>1989</v>
      </c>
      <c r="F3" t="s">
        <v>134</v>
      </c>
      <c r="G3" t="s">
        <v>135</v>
      </c>
      <c r="H3" t="s">
        <v>48</v>
      </c>
      <c r="I3" t="s">
        <v>478</v>
      </c>
    </row>
    <row r="4" spans="1:9" x14ac:dyDescent="0.25">
      <c r="A4">
        <v>3</v>
      </c>
      <c r="B4" t="s">
        <v>141</v>
      </c>
      <c r="C4" t="s">
        <v>142</v>
      </c>
      <c r="D4" t="s">
        <v>53</v>
      </c>
      <c r="E4">
        <v>1991</v>
      </c>
      <c r="F4" t="s">
        <v>143</v>
      </c>
      <c r="G4" t="s">
        <v>144</v>
      </c>
      <c r="H4" t="s">
        <v>48</v>
      </c>
      <c r="I4" t="s">
        <v>478</v>
      </c>
    </row>
    <row r="5" spans="1:9" x14ac:dyDescent="0.25">
      <c r="A5">
        <v>4</v>
      </c>
      <c r="B5" t="s">
        <v>141</v>
      </c>
      <c r="C5" t="s">
        <v>154</v>
      </c>
      <c r="D5" t="s">
        <v>270</v>
      </c>
      <c r="E5">
        <v>1991</v>
      </c>
      <c r="F5" t="s">
        <v>143</v>
      </c>
      <c r="G5" t="s">
        <v>144</v>
      </c>
      <c r="H5" t="s">
        <v>48</v>
      </c>
      <c r="I5" t="s">
        <v>478</v>
      </c>
    </row>
    <row r="6" spans="1:9" x14ac:dyDescent="0.25">
      <c r="A6">
        <v>5</v>
      </c>
      <c r="B6" t="s">
        <v>158</v>
      </c>
      <c r="C6" t="s">
        <v>157</v>
      </c>
      <c r="D6" t="s">
        <v>53</v>
      </c>
      <c r="E6">
        <v>1979</v>
      </c>
      <c r="F6" t="s">
        <v>155</v>
      </c>
      <c r="G6" t="s">
        <v>156</v>
      </c>
      <c r="H6" t="s">
        <v>117</v>
      </c>
      <c r="I6" t="s">
        <v>478</v>
      </c>
    </row>
    <row r="7" spans="1:9" x14ac:dyDescent="0.25">
      <c r="A7">
        <v>6</v>
      </c>
      <c r="B7" t="s">
        <v>158</v>
      </c>
      <c r="C7" t="s">
        <v>214</v>
      </c>
      <c r="D7" t="s">
        <v>270</v>
      </c>
      <c r="E7">
        <v>1979</v>
      </c>
      <c r="F7" t="s">
        <v>155</v>
      </c>
      <c r="G7" t="s">
        <v>156</v>
      </c>
      <c r="H7" t="s">
        <v>117</v>
      </c>
      <c r="I7" t="s">
        <v>478</v>
      </c>
    </row>
    <row r="8" spans="1:9" x14ac:dyDescent="0.25">
      <c r="A8">
        <v>7</v>
      </c>
      <c r="B8" t="s">
        <v>166</v>
      </c>
      <c r="C8" t="s">
        <v>167</v>
      </c>
      <c r="D8" t="s">
        <v>53</v>
      </c>
      <c r="E8">
        <v>2008</v>
      </c>
      <c r="F8" t="s">
        <v>172</v>
      </c>
      <c r="G8" t="s">
        <v>171</v>
      </c>
      <c r="H8" t="s">
        <v>48</v>
      </c>
      <c r="I8" t="s">
        <v>478</v>
      </c>
    </row>
    <row r="9" spans="1:9" x14ac:dyDescent="0.25">
      <c r="A9">
        <v>8</v>
      </c>
      <c r="B9" t="s">
        <v>114</v>
      </c>
      <c r="C9" t="s">
        <v>118</v>
      </c>
      <c r="D9" t="s">
        <v>270</v>
      </c>
      <c r="E9">
        <v>1985</v>
      </c>
      <c r="F9" t="s">
        <v>115</v>
      </c>
      <c r="G9" t="s">
        <v>116</v>
      </c>
      <c r="H9" t="s">
        <v>117</v>
      </c>
      <c r="I9" t="s">
        <v>478</v>
      </c>
    </row>
    <row r="10" spans="1:9" x14ac:dyDescent="0.25">
      <c r="A10">
        <v>9</v>
      </c>
      <c r="B10" t="s">
        <v>114</v>
      </c>
      <c r="C10" t="s">
        <v>796</v>
      </c>
      <c r="D10" t="s">
        <v>53</v>
      </c>
      <c r="E10">
        <v>1985</v>
      </c>
      <c r="F10" t="s">
        <v>115</v>
      </c>
      <c r="G10" t="s">
        <v>116</v>
      </c>
      <c r="H10" t="s">
        <v>117</v>
      </c>
      <c r="I10" t="s">
        <v>776</v>
      </c>
    </row>
    <row r="11" spans="1:9" x14ac:dyDescent="0.25">
      <c r="A11">
        <v>10</v>
      </c>
      <c r="B11" t="s">
        <v>114</v>
      </c>
      <c r="C11" t="s">
        <v>849</v>
      </c>
      <c r="D11" t="s">
        <v>53</v>
      </c>
      <c r="E11">
        <v>1985</v>
      </c>
      <c r="F11" t="s">
        <v>115</v>
      </c>
      <c r="G11" t="s">
        <v>116</v>
      </c>
      <c r="H11" t="s">
        <v>117</v>
      </c>
      <c r="I11" t="s">
        <v>776</v>
      </c>
    </row>
    <row r="12" spans="1:9" x14ac:dyDescent="0.25">
      <c r="A12">
        <v>11</v>
      </c>
      <c r="B12" t="s">
        <v>177</v>
      </c>
      <c r="C12" t="s">
        <v>808</v>
      </c>
      <c r="D12" t="s">
        <v>53</v>
      </c>
      <c r="E12">
        <v>1991</v>
      </c>
      <c r="F12" t="s">
        <v>178</v>
      </c>
      <c r="G12" t="s">
        <v>116</v>
      </c>
      <c r="H12" t="s">
        <v>117</v>
      </c>
      <c r="I12" t="s">
        <v>776</v>
      </c>
    </row>
    <row r="13" spans="1:9" x14ac:dyDescent="0.25">
      <c r="A13">
        <v>12</v>
      </c>
      <c r="B13" t="s">
        <v>177</v>
      </c>
      <c r="C13" t="s">
        <v>813</v>
      </c>
      <c r="D13" t="s">
        <v>270</v>
      </c>
      <c r="E13">
        <v>1991</v>
      </c>
      <c r="F13" t="s">
        <v>178</v>
      </c>
      <c r="G13" t="s">
        <v>116</v>
      </c>
      <c r="H13" t="s">
        <v>117</v>
      </c>
      <c r="I13" t="s">
        <v>776</v>
      </c>
    </row>
    <row r="14" spans="1:9" x14ac:dyDescent="0.25">
      <c r="A14">
        <v>13</v>
      </c>
      <c r="B14" t="s">
        <v>177</v>
      </c>
      <c r="C14" t="s">
        <v>179</v>
      </c>
      <c r="D14" t="s">
        <v>53</v>
      </c>
      <c r="E14">
        <v>1991</v>
      </c>
      <c r="F14" t="s">
        <v>178</v>
      </c>
      <c r="G14" t="s">
        <v>116</v>
      </c>
      <c r="H14" t="s">
        <v>117</v>
      </c>
      <c r="I14" t="s">
        <v>478</v>
      </c>
    </row>
    <row r="15" spans="1:9" x14ac:dyDescent="0.25">
      <c r="A15">
        <v>14</v>
      </c>
      <c r="B15" t="s">
        <v>181</v>
      </c>
      <c r="C15" t="s">
        <v>830</v>
      </c>
      <c r="D15" t="s">
        <v>53</v>
      </c>
      <c r="E15">
        <v>1992</v>
      </c>
      <c r="F15" t="s">
        <v>182</v>
      </c>
      <c r="G15" t="s">
        <v>183</v>
      </c>
      <c r="H15" t="s">
        <v>117</v>
      </c>
      <c r="I15" t="s">
        <v>776</v>
      </c>
    </row>
    <row r="16" spans="1:9" x14ac:dyDescent="0.25">
      <c r="A16">
        <v>15</v>
      </c>
      <c r="B16" t="s">
        <v>181</v>
      </c>
      <c r="C16" t="s">
        <v>842</v>
      </c>
      <c r="D16" t="s">
        <v>270</v>
      </c>
      <c r="E16">
        <v>1992</v>
      </c>
      <c r="F16" t="s">
        <v>182</v>
      </c>
      <c r="G16" t="s">
        <v>183</v>
      </c>
      <c r="H16" t="s">
        <v>117</v>
      </c>
      <c r="I16" t="s">
        <v>776</v>
      </c>
    </row>
    <row r="17" spans="1:9" x14ac:dyDescent="0.25">
      <c r="A17">
        <v>16</v>
      </c>
      <c r="B17" t="s">
        <v>181</v>
      </c>
      <c r="C17" t="s">
        <v>848</v>
      </c>
      <c r="D17" t="s">
        <v>53</v>
      </c>
      <c r="E17">
        <v>1992</v>
      </c>
      <c r="F17" t="s">
        <v>182</v>
      </c>
      <c r="G17" t="s">
        <v>183</v>
      </c>
      <c r="H17" t="s">
        <v>117</v>
      </c>
      <c r="I17" t="s">
        <v>776</v>
      </c>
    </row>
    <row r="18" spans="1:9" x14ac:dyDescent="0.25">
      <c r="A18">
        <v>17</v>
      </c>
      <c r="B18" t="s">
        <v>181</v>
      </c>
      <c r="C18" t="s">
        <v>1188</v>
      </c>
      <c r="D18" t="s">
        <v>270</v>
      </c>
      <c r="E18">
        <v>1992</v>
      </c>
      <c r="F18" t="s">
        <v>182</v>
      </c>
      <c r="G18" t="s">
        <v>183</v>
      </c>
      <c r="H18" t="s">
        <v>117</v>
      </c>
      <c r="I18" t="s">
        <v>776</v>
      </c>
    </row>
    <row r="19" spans="1:9" x14ac:dyDescent="0.25">
      <c r="A19">
        <v>18</v>
      </c>
      <c r="B19" t="s">
        <v>191</v>
      </c>
      <c r="C19" t="s">
        <v>191</v>
      </c>
      <c r="D19" t="s">
        <v>53</v>
      </c>
      <c r="E19">
        <v>2022</v>
      </c>
      <c r="F19" t="s">
        <v>186</v>
      </c>
      <c r="G19" t="s">
        <v>187</v>
      </c>
      <c r="H19" t="s">
        <v>188</v>
      </c>
      <c r="I19" t="s">
        <v>478</v>
      </c>
    </row>
    <row r="20" spans="1:9" x14ac:dyDescent="0.25">
      <c r="A20">
        <v>19</v>
      </c>
      <c r="B20" t="s">
        <v>195</v>
      </c>
      <c r="C20" t="s">
        <v>193</v>
      </c>
      <c r="D20" t="s">
        <v>270</v>
      </c>
      <c r="E20">
        <v>2022</v>
      </c>
      <c r="F20" t="s">
        <v>192</v>
      </c>
      <c r="G20" t="s">
        <v>187</v>
      </c>
      <c r="H20" t="s">
        <v>188</v>
      </c>
      <c r="I20" t="s">
        <v>478</v>
      </c>
    </row>
    <row r="21" spans="1:9" x14ac:dyDescent="0.25">
      <c r="A21">
        <v>20</v>
      </c>
      <c r="B21" t="s">
        <v>959</v>
      </c>
      <c r="C21" t="s">
        <v>946</v>
      </c>
      <c r="D21" t="s">
        <v>53</v>
      </c>
      <c r="E21">
        <v>2023</v>
      </c>
      <c r="F21" t="s">
        <v>958</v>
      </c>
      <c r="G21" t="s">
        <v>682</v>
      </c>
      <c r="H21" t="s">
        <v>188</v>
      </c>
      <c r="I21" t="s">
        <v>776</v>
      </c>
    </row>
    <row r="22" spans="1:9" x14ac:dyDescent="0.25">
      <c r="A22">
        <v>21</v>
      </c>
      <c r="B22" t="s">
        <v>959</v>
      </c>
      <c r="C22" t="s">
        <v>957</v>
      </c>
      <c r="D22" t="s">
        <v>53</v>
      </c>
      <c r="E22">
        <v>2023</v>
      </c>
      <c r="F22" t="s">
        <v>958</v>
      </c>
      <c r="G22" t="s">
        <v>682</v>
      </c>
      <c r="H22" t="s">
        <v>188</v>
      </c>
      <c r="I22" t="s">
        <v>776</v>
      </c>
    </row>
    <row r="23" spans="1:9" x14ac:dyDescent="0.25">
      <c r="A23">
        <v>22</v>
      </c>
      <c r="B23" t="s">
        <v>199</v>
      </c>
      <c r="C23" t="s">
        <v>198</v>
      </c>
      <c r="D23" t="s">
        <v>53</v>
      </c>
      <c r="E23">
        <v>1994</v>
      </c>
      <c r="F23" t="s">
        <v>200</v>
      </c>
      <c r="G23" t="s">
        <v>201</v>
      </c>
      <c r="H23" t="s">
        <v>48</v>
      </c>
      <c r="I23" t="s">
        <v>478</v>
      </c>
    </row>
    <row r="24" spans="1:9" x14ac:dyDescent="0.25">
      <c r="A24">
        <v>23</v>
      </c>
      <c r="B24" t="s">
        <v>199</v>
      </c>
      <c r="C24" t="s">
        <v>204</v>
      </c>
      <c r="D24" t="s">
        <v>53</v>
      </c>
      <c r="E24">
        <v>1994</v>
      </c>
      <c r="F24" t="s">
        <v>200</v>
      </c>
      <c r="G24" t="s">
        <v>201</v>
      </c>
      <c r="H24" t="s">
        <v>48</v>
      </c>
      <c r="I24" t="s">
        <v>478</v>
      </c>
    </row>
    <row r="25" spans="1:9" x14ac:dyDescent="0.25">
      <c r="A25">
        <v>24</v>
      </c>
      <c r="B25" t="s">
        <v>217</v>
      </c>
      <c r="C25" t="s">
        <v>220</v>
      </c>
      <c r="D25" t="s">
        <v>53</v>
      </c>
      <c r="E25">
        <v>2017</v>
      </c>
      <c r="F25" t="s">
        <v>218</v>
      </c>
      <c r="G25" t="s">
        <v>219</v>
      </c>
      <c r="H25" t="s">
        <v>48</v>
      </c>
      <c r="I25" t="s">
        <v>478</v>
      </c>
    </row>
    <row r="26" spans="1:9" x14ac:dyDescent="0.25">
      <c r="A26">
        <v>25</v>
      </c>
      <c r="B26" t="s">
        <v>217</v>
      </c>
      <c r="C26" t="s">
        <v>221</v>
      </c>
      <c r="D26" t="s">
        <v>53</v>
      </c>
      <c r="E26">
        <v>2017</v>
      </c>
      <c r="F26" t="s">
        <v>218</v>
      </c>
      <c r="G26" t="s">
        <v>219</v>
      </c>
      <c r="H26" t="s">
        <v>48</v>
      </c>
      <c r="I26" t="s">
        <v>478</v>
      </c>
    </row>
    <row r="27" spans="1:9" x14ac:dyDescent="0.25">
      <c r="A27">
        <v>26</v>
      </c>
      <c r="B27" t="s">
        <v>60</v>
      </c>
      <c r="C27" t="s">
        <v>45</v>
      </c>
      <c r="D27" t="s">
        <v>53</v>
      </c>
      <c r="E27">
        <v>2020</v>
      </c>
      <c r="F27" t="s">
        <v>46</v>
      </c>
      <c r="G27" t="s">
        <v>47</v>
      </c>
      <c r="H27" t="s">
        <v>48</v>
      </c>
      <c r="I27" t="s">
        <v>478</v>
      </c>
    </row>
    <row r="28" spans="1:9" x14ac:dyDescent="0.25">
      <c r="A28">
        <v>27</v>
      </c>
      <c r="B28" t="s">
        <v>60</v>
      </c>
      <c r="C28" t="s">
        <v>61</v>
      </c>
      <c r="D28" t="s">
        <v>53</v>
      </c>
      <c r="E28">
        <v>2020</v>
      </c>
      <c r="F28" t="s">
        <v>46</v>
      </c>
      <c r="G28" t="s">
        <v>47</v>
      </c>
      <c r="H28" t="s">
        <v>48</v>
      </c>
      <c r="I28" t="s">
        <v>478</v>
      </c>
    </row>
    <row r="29" spans="1:9" x14ac:dyDescent="0.25">
      <c r="A29">
        <v>28</v>
      </c>
      <c r="B29" t="s">
        <v>60</v>
      </c>
      <c r="C29" t="s">
        <v>62</v>
      </c>
      <c r="D29" t="s">
        <v>53</v>
      </c>
      <c r="E29">
        <v>2020</v>
      </c>
      <c r="F29" t="s">
        <v>46</v>
      </c>
      <c r="G29" t="s">
        <v>47</v>
      </c>
      <c r="H29" t="s">
        <v>48</v>
      </c>
      <c r="I29" t="s">
        <v>478</v>
      </c>
    </row>
    <row r="30" spans="1:9" x14ac:dyDescent="0.25">
      <c r="A30">
        <v>29</v>
      </c>
      <c r="B30" t="s">
        <v>60</v>
      </c>
      <c r="C30" t="s">
        <v>63</v>
      </c>
      <c r="D30" t="s">
        <v>53</v>
      </c>
      <c r="E30">
        <v>2020</v>
      </c>
      <c r="F30" t="s">
        <v>46</v>
      </c>
      <c r="G30" t="s">
        <v>47</v>
      </c>
      <c r="H30" t="s">
        <v>48</v>
      </c>
      <c r="I30" t="s">
        <v>478</v>
      </c>
    </row>
    <row r="31" spans="1:9" x14ac:dyDescent="0.25">
      <c r="A31">
        <v>30</v>
      </c>
      <c r="B31" t="s">
        <v>209</v>
      </c>
      <c r="C31" t="s">
        <v>210</v>
      </c>
      <c r="D31" t="s">
        <v>53</v>
      </c>
      <c r="E31">
        <v>2022</v>
      </c>
      <c r="F31" t="s">
        <v>208</v>
      </c>
      <c r="G31" t="s">
        <v>187</v>
      </c>
      <c r="H31" t="s">
        <v>48</v>
      </c>
      <c r="I31" t="s">
        <v>478</v>
      </c>
    </row>
    <row r="32" spans="1:9" x14ac:dyDescent="0.25">
      <c r="A32">
        <v>31</v>
      </c>
      <c r="B32" t="s">
        <v>209</v>
      </c>
      <c r="C32" t="s">
        <v>211</v>
      </c>
      <c r="D32" t="s">
        <v>53</v>
      </c>
      <c r="E32">
        <v>2022</v>
      </c>
      <c r="F32" t="s">
        <v>208</v>
      </c>
      <c r="G32" t="s">
        <v>187</v>
      </c>
      <c r="H32" t="s">
        <v>48</v>
      </c>
      <c r="I32" t="s">
        <v>478</v>
      </c>
    </row>
    <row r="33" spans="1:9" x14ac:dyDescent="0.25">
      <c r="A33">
        <v>32</v>
      </c>
      <c r="B33" t="s">
        <v>226</v>
      </c>
      <c r="C33" t="s">
        <v>859</v>
      </c>
      <c r="D33" t="s">
        <v>53</v>
      </c>
      <c r="E33">
        <v>1996</v>
      </c>
      <c r="F33" t="s">
        <v>227</v>
      </c>
      <c r="G33" t="s">
        <v>228</v>
      </c>
      <c r="H33" t="s">
        <v>48</v>
      </c>
      <c r="I33" t="s">
        <v>776</v>
      </c>
    </row>
    <row r="34" spans="1:9" x14ac:dyDescent="0.25">
      <c r="A34">
        <v>33</v>
      </c>
      <c r="B34" t="s">
        <v>226</v>
      </c>
      <c r="C34" t="s">
        <v>871</v>
      </c>
      <c r="D34" t="s">
        <v>53</v>
      </c>
      <c r="E34">
        <v>1996</v>
      </c>
      <c r="F34" t="s">
        <v>227</v>
      </c>
      <c r="G34" t="s">
        <v>228</v>
      </c>
      <c r="H34" t="s">
        <v>48</v>
      </c>
      <c r="I34" t="s">
        <v>776</v>
      </c>
    </row>
    <row r="35" spans="1:9" x14ac:dyDescent="0.25">
      <c r="A35">
        <v>34</v>
      </c>
      <c r="B35" t="s">
        <v>232</v>
      </c>
      <c r="C35" t="s">
        <v>231</v>
      </c>
      <c r="D35" t="s">
        <v>53</v>
      </c>
      <c r="E35">
        <v>2019</v>
      </c>
      <c r="F35" t="s">
        <v>233</v>
      </c>
      <c r="G35" t="s">
        <v>171</v>
      </c>
      <c r="H35" t="s">
        <v>234</v>
      </c>
      <c r="I35" t="s">
        <v>478</v>
      </c>
    </row>
    <row r="36" spans="1:9" x14ac:dyDescent="0.25">
      <c r="A36">
        <v>35</v>
      </c>
      <c r="B36" t="s">
        <v>240</v>
      </c>
      <c r="C36" t="s">
        <v>240</v>
      </c>
      <c r="D36" t="s">
        <v>53</v>
      </c>
      <c r="E36">
        <v>2020</v>
      </c>
      <c r="F36" t="s">
        <v>241</v>
      </c>
      <c r="G36" t="s">
        <v>242</v>
      </c>
      <c r="H36" t="s">
        <v>234</v>
      </c>
      <c r="I36" t="s">
        <v>478</v>
      </c>
    </row>
    <row r="37" spans="1:9" x14ac:dyDescent="0.25">
      <c r="A37">
        <v>36</v>
      </c>
      <c r="B37" t="s">
        <v>245</v>
      </c>
      <c r="C37" t="s">
        <v>244</v>
      </c>
      <c r="D37" t="s">
        <v>53</v>
      </c>
      <c r="E37">
        <v>2020</v>
      </c>
      <c r="F37" t="s">
        <v>246</v>
      </c>
      <c r="G37" t="s">
        <v>247</v>
      </c>
      <c r="H37" t="s">
        <v>48</v>
      </c>
      <c r="I37" t="s">
        <v>478</v>
      </c>
    </row>
    <row r="38" spans="1:9" x14ac:dyDescent="0.25">
      <c r="A38">
        <v>37</v>
      </c>
      <c r="B38" t="s">
        <v>245</v>
      </c>
      <c r="C38" t="s">
        <v>257</v>
      </c>
      <c r="D38" t="s">
        <v>53</v>
      </c>
      <c r="E38">
        <v>2020</v>
      </c>
      <c r="F38" t="s">
        <v>246</v>
      </c>
      <c r="G38" t="s">
        <v>247</v>
      </c>
      <c r="H38" t="s">
        <v>48</v>
      </c>
      <c r="I38" t="s">
        <v>478</v>
      </c>
    </row>
    <row r="39" spans="1:9" x14ac:dyDescent="0.25">
      <c r="A39">
        <v>38</v>
      </c>
      <c r="B39" t="s">
        <v>259</v>
      </c>
      <c r="C39" t="s">
        <v>261</v>
      </c>
      <c r="D39" t="s">
        <v>270</v>
      </c>
      <c r="E39">
        <v>2022</v>
      </c>
      <c r="F39" t="s">
        <v>262</v>
      </c>
      <c r="G39" t="s">
        <v>88</v>
      </c>
      <c r="H39" t="s">
        <v>48</v>
      </c>
      <c r="I39" t="s">
        <v>478</v>
      </c>
    </row>
    <row r="40" spans="1:9" x14ac:dyDescent="0.25">
      <c r="A40">
        <v>39</v>
      </c>
      <c r="B40" t="s">
        <v>259</v>
      </c>
      <c r="C40" t="s">
        <v>265</v>
      </c>
      <c r="D40" t="s">
        <v>270</v>
      </c>
      <c r="E40">
        <v>2022</v>
      </c>
      <c r="F40" t="s">
        <v>262</v>
      </c>
      <c r="G40" t="s">
        <v>88</v>
      </c>
      <c r="H40" t="s">
        <v>48</v>
      </c>
      <c r="I40" t="s">
        <v>478</v>
      </c>
    </row>
    <row r="41" spans="1:9" x14ac:dyDescent="0.25">
      <c r="A41">
        <v>40</v>
      </c>
      <c r="B41" t="s">
        <v>267</v>
      </c>
      <c r="C41" t="s">
        <v>272</v>
      </c>
      <c r="D41" t="s">
        <v>53</v>
      </c>
      <c r="E41">
        <v>2019</v>
      </c>
      <c r="F41" t="s">
        <v>268</v>
      </c>
      <c r="G41" t="s">
        <v>171</v>
      </c>
      <c r="H41" t="s">
        <v>48</v>
      </c>
      <c r="I41" t="s">
        <v>478</v>
      </c>
    </row>
    <row r="42" spans="1:9" x14ac:dyDescent="0.25">
      <c r="A42">
        <v>41</v>
      </c>
      <c r="B42" t="s">
        <v>274</v>
      </c>
      <c r="C42" t="s">
        <v>277</v>
      </c>
      <c r="D42" t="s">
        <v>270</v>
      </c>
      <c r="E42">
        <v>2020</v>
      </c>
      <c r="F42" t="s">
        <v>275</v>
      </c>
      <c r="G42" t="s">
        <v>47</v>
      </c>
      <c r="H42" t="s">
        <v>278</v>
      </c>
      <c r="I42" t="s">
        <v>478</v>
      </c>
    </row>
    <row r="43" spans="1:9" x14ac:dyDescent="0.25">
      <c r="A43">
        <v>42</v>
      </c>
      <c r="B43" t="s">
        <v>297</v>
      </c>
      <c r="C43" t="s">
        <v>301</v>
      </c>
      <c r="D43" t="s">
        <v>270</v>
      </c>
      <c r="E43">
        <v>2009</v>
      </c>
      <c r="F43" t="s">
        <v>298</v>
      </c>
      <c r="G43" t="s">
        <v>299</v>
      </c>
      <c r="H43" t="s">
        <v>302</v>
      </c>
      <c r="I43" t="s">
        <v>478</v>
      </c>
    </row>
    <row r="44" spans="1:9" x14ac:dyDescent="0.25">
      <c r="A44">
        <v>43</v>
      </c>
      <c r="B44" t="s">
        <v>282</v>
      </c>
      <c r="C44" t="s">
        <v>284</v>
      </c>
      <c r="D44" t="s">
        <v>53</v>
      </c>
      <c r="E44">
        <v>2020</v>
      </c>
      <c r="F44" t="s">
        <v>283</v>
      </c>
      <c r="G44" t="s">
        <v>201</v>
      </c>
      <c r="H44" t="s">
        <v>278</v>
      </c>
      <c r="I44" t="s">
        <v>478</v>
      </c>
    </row>
    <row r="45" spans="1:9" x14ac:dyDescent="0.25">
      <c r="A45">
        <v>44</v>
      </c>
      <c r="B45" t="s">
        <v>282</v>
      </c>
      <c r="C45" t="s">
        <v>285</v>
      </c>
      <c r="D45" t="s">
        <v>53</v>
      </c>
      <c r="E45">
        <v>2020</v>
      </c>
      <c r="F45" t="s">
        <v>283</v>
      </c>
      <c r="G45" t="s">
        <v>201</v>
      </c>
      <c r="H45" t="s">
        <v>278</v>
      </c>
      <c r="I45" t="s">
        <v>478</v>
      </c>
    </row>
    <row r="46" spans="1:9" x14ac:dyDescent="0.25">
      <c r="A46">
        <v>45</v>
      </c>
      <c r="B46" t="s">
        <v>282</v>
      </c>
      <c r="C46" t="s">
        <v>286</v>
      </c>
      <c r="D46" t="s">
        <v>53</v>
      </c>
      <c r="E46">
        <v>2020</v>
      </c>
      <c r="F46" t="s">
        <v>283</v>
      </c>
      <c r="G46" t="s">
        <v>201</v>
      </c>
      <c r="H46" t="s">
        <v>278</v>
      </c>
      <c r="I46" t="s">
        <v>478</v>
      </c>
    </row>
    <row r="47" spans="1:9" x14ac:dyDescent="0.25">
      <c r="A47">
        <v>46</v>
      </c>
      <c r="B47" t="s">
        <v>282</v>
      </c>
      <c r="C47" t="s">
        <v>287</v>
      </c>
      <c r="D47" t="s">
        <v>53</v>
      </c>
      <c r="E47">
        <v>2020</v>
      </c>
      <c r="F47" t="s">
        <v>283</v>
      </c>
      <c r="G47" t="s">
        <v>201</v>
      </c>
      <c r="H47" t="s">
        <v>278</v>
      </c>
      <c r="I47" t="s">
        <v>478</v>
      </c>
    </row>
    <row r="48" spans="1:9" x14ac:dyDescent="0.25">
      <c r="A48">
        <v>47</v>
      </c>
      <c r="B48" t="s">
        <v>282</v>
      </c>
      <c r="C48" t="s">
        <v>288</v>
      </c>
      <c r="D48" t="s">
        <v>53</v>
      </c>
      <c r="E48">
        <v>2020</v>
      </c>
      <c r="F48" t="s">
        <v>283</v>
      </c>
      <c r="G48" t="s">
        <v>201</v>
      </c>
      <c r="H48" t="s">
        <v>278</v>
      </c>
      <c r="I48" t="s">
        <v>478</v>
      </c>
    </row>
    <row r="49" spans="1:9" x14ac:dyDescent="0.25">
      <c r="A49">
        <v>48</v>
      </c>
      <c r="B49" t="s">
        <v>282</v>
      </c>
      <c r="C49" t="s">
        <v>289</v>
      </c>
      <c r="D49" t="s">
        <v>53</v>
      </c>
      <c r="E49">
        <v>2020</v>
      </c>
      <c r="F49" t="s">
        <v>283</v>
      </c>
      <c r="G49" t="s">
        <v>201</v>
      </c>
      <c r="H49" t="s">
        <v>278</v>
      </c>
      <c r="I49" t="s">
        <v>478</v>
      </c>
    </row>
    <row r="50" spans="1:9" x14ac:dyDescent="0.25">
      <c r="A50">
        <v>49</v>
      </c>
      <c r="B50" t="s">
        <v>969</v>
      </c>
      <c r="C50" t="s">
        <v>962</v>
      </c>
      <c r="D50" t="s">
        <v>53</v>
      </c>
      <c r="E50">
        <v>2024</v>
      </c>
      <c r="F50" t="s">
        <v>970</v>
      </c>
      <c r="G50" t="s">
        <v>88</v>
      </c>
      <c r="H50" t="s">
        <v>278</v>
      </c>
      <c r="I50" t="s">
        <v>776</v>
      </c>
    </row>
    <row r="51" spans="1:9" x14ac:dyDescent="0.25">
      <c r="A51">
        <v>50</v>
      </c>
      <c r="B51" t="s">
        <v>969</v>
      </c>
      <c r="C51" t="s">
        <v>963</v>
      </c>
      <c r="D51" t="s">
        <v>53</v>
      </c>
      <c r="E51">
        <v>2024</v>
      </c>
      <c r="F51" t="s">
        <v>970</v>
      </c>
      <c r="G51" t="s">
        <v>88</v>
      </c>
      <c r="H51" t="s">
        <v>278</v>
      </c>
      <c r="I51" t="s">
        <v>776</v>
      </c>
    </row>
    <row r="52" spans="1:9" x14ac:dyDescent="0.25">
      <c r="A52">
        <v>51</v>
      </c>
      <c r="B52" t="s">
        <v>969</v>
      </c>
      <c r="C52" t="s">
        <v>966</v>
      </c>
      <c r="D52" t="s">
        <v>53</v>
      </c>
      <c r="E52">
        <v>2024</v>
      </c>
      <c r="F52" t="s">
        <v>970</v>
      </c>
      <c r="G52" t="s">
        <v>88</v>
      </c>
      <c r="H52" t="s">
        <v>278</v>
      </c>
      <c r="I52" t="s">
        <v>776</v>
      </c>
    </row>
    <row r="53" spans="1:9" x14ac:dyDescent="0.25">
      <c r="A53">
        <v>52</v>
      </c>
      <c r="B53" t="s">
        <v>969</v>
      </c>
      <c r="C53" t="s">
        <v>965</v>
      </c>
      <c r="D53" t="s">
        <v>53</v>
      </c>
      <c r="E53">
        <v>2024</v>
      </c>
      <c r="F53" t="s">
        <v>970</v>
      </c>
      <c r="G53" t="s">
        <v>88</v>
      </c>
      <c r="H53" t="s">
        <v>278</v>
      </c>
      <c r="I53" t="s">
        <v>776</v>
      </c>
    </row>
    <row r="54" spans="1:9" x14ac:dyDescent="0.25">
      <c r="A54">
        <v>53</v>
      </c>
      <c r="B54" t="s">
        <v>969</v>
      </c>
      <c r="C54" t="s">
        <v>968</v>
      </c>
      <c r="D54" t="s">
        <v>53</v>
      </c>
      <c r="E54">
        <v>2024</v>
      </c>
      <c r="F54" t="s">
        <v>970</v>
      </c>
      <c r="G54" t="s">
        <v>88</v>
      </c>
      <c r="H54" t="s">
        <v>278</v>
      </c>
      <c r="I54" t="s">
        <v>776</v>
      </c>
    </row>
    <row r="55" spans="1:9" x14ac:dyDescent="0.25">
      <c r="A55">
        <v>54</v>
      </c>
      <c r="B55" t="s">
        <v>307</v>
      </c>
      <c r="C55" t="s">
        <v>306</v>
      </c>
      <c r="D55" t="s">
        <v>53</v>
      </c>
      <c r="E55">
        <v>1999</v>
      </c>
      <c r="F55" t="s">
        <v>305</v>
      </c>
      <c r="G55" t="s">
        <v>171</v>
      </c>
      <c r="H55" t="s">
        <v>48</v>
      </c>
      <c r="I55" t="s">
        <v>478</v>
      </c>
    </row>
    <row r="56" spans="1:9" x14ac:dyDescent="0.25">
      <c r="A56">
        <v>55</v>
      </c>
      <c r="B56" t="s">
        <v>319</v>
      </c>
      <c r="C56" t="s">
        <v>882</v>
      </c>
      <c r="D56" t="s">
        <v>53</v>
      </c>
      <c r="E56">
        <v>2020</v>
      </c>
      <c r="F56" t="s">
        <v>318</v>
      </c>
      <c r="G56" t="s">
        <v>83</v>
      </c>
      <c r="H56" t="s">
        <v>434</v>
      </c>
      <c r="I56" t="s">
        <v>776</v>
      </c>
    </row>
    <row r="57" spans="1:9" x14ac:dyDescent="0.25">
      <c r="A57">
        <v>56</v>
      </c>
      <c r="B57" t="s">
        <v>321</v>
      </c>
      <c r="C57" t="s">
        <v>320</v>
      </c>
      <c r="D57" t="s">
        <v>53</v>
      </c>
      <c r="E57">
        <v>2015</v>
      </c>
      <c r="F57" t="s">
        <v>322</v>
      </c>
      <c r="G57" t="s">
        <v>183</v>
      </c>
      <c r="H57" t="s">
        <v>48</v>
      </c>
      <c r="I57" t="s">
        <v>478</v>
      </c>
    </row>
    <row r="58" spans="1:9" x14ac:dyDescent="0.25">
      <c r="A58">
        <v>57</v>
      </c>
      <c r="B58" t="s">
        <v>321</v>
      </c>
      <c r="C58" t="s">
        <v>334</v>
      </c>
      <c r="D58" t="s">
        <v>53</v>
      </c>
      <c r="E58">
        <v>2015</v>
      </c>
      <c r="F58" t="s">
        <v>322</v>
      </c>
      <c r="G58" t="s">
        <v>183</v>
      </c>
      <c r="H58" t="s">
        <v>48</v>
      </c>
      <c r="I58" t="s">
        <v>478</v>
      </c>
    </row>
    <row r="59" spans="1:9" x14ac:dyDescent="0.25">
      <c r="A59">
        <v>58</v>
      </c>
      <c r="B59" t="s">
        <v>753</v>
      </c>
      <c r="C59" t="s">
        <v>939</v>
      </c>
      <c r="D59" t="s">
        <v>53</v>
      </c>
      <c r="E59">
        <v>2019</v>
      </c>
      <c r="F59" t="s">
        <v>327</v>
      </c>
      <c r="G59" t="s">
        <v>328</v>
      </c>
      <c r="H59" t="s">
        <v>48</v>
      </c>
      <c r="I59" t="s">
        <v>776</v>
      </c>
    </row>
    <row r="60" spans="1:9" x14ac:dyDescent="0.25">
      <c r="A60">
        <v>59</v>
      </c>
      <c r="B60" t="s">
        <v>81</v>
      </c>
      <c r="C60" t="s">
        <v>330</v>
      </c>
      <c r="D60" t="s">
        <v>53</v>
      </c>
      <c r="E60">
        <v>2020</v>
      </c>
      <c r="F60" t="s">
        <v>82</v>
      </c>
      <c r="G60" t="s">
        <v>83</v>
      </c>
      <c r="H60" t="s">
        <v>48</v>
      </c>
      <c r="I60" t="s">
        <v>478</v>
      </c>
    </row>
    <row r="61" spans="1:9" x14ac:dyDescent="0.25">
      <c r="A61">
        <v>60</v>
      </c>
      <c r="B61" t="s">
        <v>329</v>
      </c>
      <c r="C61" t="s">
        <v>329</v>
      </c>
      <c r="D61" t="s">
        <v>53</v>
      </c>
      <c r="E61">
        <v>2020</v>
      </c>
      <c r="F61" t="s">
        <v>331</v>
      </c>
      <c r="G61" t="s">
        <v>332</v>
      </c>
      <c r="H61" t="s">
        <v>48</v>
      </c>
      <c r="I61" t="s">
        <v>478</v>
      </c>
    </row>
    <row r="62" spans="1:9" x14ac:dyDescent="0.25">
      <c r="A62">
        <v>61</v>
      </c>
      <c r="B62" t="s">
        <v>335</v>
      </c>
      <c r="C62" t="s">
        <v>337</v>
      </c>
      <c r="D62" t="s">
        <v>53</v>
      </c>
      <c r="E62">
        <v>2020</v>
      </c>
      <c r="F62" t="s">
        <v>336</v>
      </c>
      <c r="G62" t="s">
        <v>187</v>
      </c>
      <c r="H62" t="s">
        <v>48</v>
      </c>
      <c r="I62" t="s">
        <v>478</v>
      </c>
    </row>
    <row r="63" spans="1:9" x14ac:dyDescent="0.25">
      <c r="A63">
        <v>62</v>
      </c>
      <c r="B63" t="s">
        <v>335</v>
      </c>
      <c r="C63" t="s">
        <v>338</v>
      </c>
      <c r="D63" t="s">
        <v>53</v>
      </c>
      <c r="E63">
        <v>2020</v>
      </c>
      <c r="F63" t="s">
        <v>336</v>
      </c>
      <c r="G63" t="s">
        <v>187</v>
      </c>
      <c r="H63" t="s">
        <v>48</v>
      </c>
      <c r="I63" t="s">
        <v>478</v>
      </c>
    </row>
    <row r="64" spans="1:9" x14ac:dyDescent="0.25">
      <c r="A64">
        <v>63</v>
      </c>
      <c r="B64" t="s">
        <v>335</v>
      </c>
      <c r="C64" t="s">
        <v>339</v>
      </c>
      <c r="D64" t="s">
        <v>53</v>
      </c>
      <c r="E64">
        <v>2020</v>
      </c>
      <c r="F64" t="s">
        <v>336</v>
      </c>
      <c r="G64" t="s">
        <v>187</v>
      </c>
      <c r="H64" t="s">
        <v>48</v>
      </c>
      <c r="I64" t="s">
        <v>478</v>
      </c>
    </row>
    <row r="65" spans="1:9" x14ac:dyDescent="0.25">
      <c r="A65">
        <v>64</v>
      </c>
      <c r="B65" t="s">
        <v>348</v>
      </c>
      <c r="C65" t="s">
        <v>347</v>
      </c>
      <c r="D65" t="s">
        <v>270</v>
      </c>
      <c r="E65">
        <v>2018</v>
      </c>
      <c r="F65" t="s">
        <v>349</v>
      </c>
      <c r="G65" t="s">
        <v>242</v>
      </c>
      <c r="H65" t="s">
        <v>350</v>
      </c>
      <c r="I65" t="s">
        <v>478</v>
      </c>
    </row>
    <row r="66" spans="1:9" x14ac:dyDescent="0.25">
      <c r="A66">
        <v>65</v>
      </c>
      <c r="B66" t="s">
        <v>355</v>
      </c>
      <c r="C66" t="s">
        <v>355</v>
      </c>
      <c r="D66" t="s">
        <v>270</v>
      </c>
      <c r="E66">
        <v>2015</v>
      </c>
      <c r="F66" t="s">
        <v>356</v>
      </c>
      <c r="G66" t="s">
        <v>299</v>
      </c>
      <c r="H66" t="s">
        <v>357</v>
      </c>
      <c r="I66" t="s">
        <v>478</v>
      </c>
    </row>
    <row r="67" spans="1:9" x14ac:dyDescent="0.25">
      <c r="A67">
        <v>66</v>
      </c>
      <c r="B67" t="s">
        <v>360</v>
      </c>
      <c r="C67" t="s">
        <v>359</v>
      </c>
      <c r="D67" t="s">
        <v>53</v>
      </c>
      <c r="E67">
        <v>2016</v>
      </c>
      <c r="F67" t="s">
        <v>361</v>
      </c>
      <c r="G67" t="s">
        <v>362</v>
      </c>
      <c r="H67" t="s">
        <v>357</v>
      </c>
      <c r="I67" t="s">
        <v>478</v>
      </c>
    </row>
    <row r="68" spans="1:9" x14ac:dyDescent="0.25">
      <c r="A68">
        <v>67</v>
      </c>
      <c r="B68" t="s">
        <v>368</v>
      </c>
      <c r="C68" t="s">
        <v>367</v>
      </c>
      <c r="D68" t="s">
        <v>53</v>
      </c>
      <c r="E68">
        <v>2016</v>
      </c>
      <c r="F68" t="s">
        <v>369</v>
      </c>
      <c r="G68" t="s">
        <v>370</v>
      </c>
      <c r="H68" t="s">
        <v>357</v>
      </c>
      <c r="I68" t="s">
        <v>478</v>
      </c>
    </row>
    <row r="69" spans="1:9" x14ac:dyDescent="0.25">
      <c r="A69">
        <v>68</v>
      </c>
      <c r="B69" t="s">
        <v>380</v>
      </c>
      <c r="C69" t="s">
        <v>379</v>
      </c>
      <c r="D69" t="s">
        <v>53</v>
      </c>
      <c r="E69">
        <v>2019</v>
      </c>
      <c r="F69" t="s">
        <v>381</v>
      </c>
      <c r="G69" t="s">
        <v>242</v>
      </c>
      <c r="H69" t="s">
        <v>357</v>
      </c>
      <c r="I69" t="s">
        <v>478</v>
      </c>
    </row>
    <row r="70" spans="1:9" x14ac:dyDescent="0.25">
      <c r="A70">
        <v>69</v>
      </c>
      <c r="B70" t="s">
        <v>380</v>
      </c>
      <c r="C70" t="s">
        <v>388</v>
      </c>
      <c r="D70" t="s">
        <v>53</v>
      </c>
      <c r="E70">
        <v>2019</v>
      </c>
      <c r="F70" t="s">
        <v>381</v>
      </c>
      <c r="G70" t="s">
        <v>242</v>
      </c>
      <c r="H70" t="s">
        <v>357</v>
      </c>
      <c r="I70" t="s">
        <v>478</v>
      </c>
    </row>
    <row r="71" spans="1:9" x14ac:dyDescent="0.25">
      <c r="A71">
        <v>70</v>
      </c>
      <c r="B71" t="s">
        <v>402</v>
      </c>
      <c r="C71" t="s">
        <v>402</v>
      </c>
      <c r="D71" t="s">
        <v>53</v>
      </c>
      <c r="E71">
        <v>2021</v>
      </c>
      <c r="F71" t="s">
        <v>396</v>
      </c>
      <c r="G71" t="s">
        <v>187</v>
      </c>
      <c r="H71" t="s">
        <v>397</v>
      </c>
      <c r="I71" t="s">
        <v>478</v>
      </c>
    </row>
    <row r="72" spans="1:9" x14ac:dyDescent="0.25">
      <c r="A72">
        <v>71</v>
      </c>
      <c r="B72" t="s">
        <v>405</v>
      </c>
      <c r="C72" t="s">
        <v>404</v>
      </c>
      <c r="D72" t="s">
        <v>270</v>
      </c>
      <c r="E72">
        <v>1984</v>
      </c>
      <c r="F72" t="s">
        <v>406</v>
      </c>
      <c r="G72" t="s">
        <v>407</v>
      </c>
      <c r="H72" t="s">
        <v>48</v>
      </c>
      <c r="I72" t="s">
        <v>478</v>
      </c>
    </row>
    <row r="73" spans="1:9" x14ac:dyDescent="0.25">
      <c r="A73">
        <v>72</v>
      </c>
      <c r="B73" t="s">
        <v>405</v>
      </c>
      <c r="C73" t="s">
        <v>409</v>
      </c>
      <c r="D73" t="s">
        <v>270</v>
      </c>
      <c r="E73">
        <v>1984</v>
      </c>
      <c r="F73" t="s">
        <v>406</v>
      </c>
      <c r="G73" t="s">
        <v>407</v>
      </c>
      <c r="H73" t="s">
        <v>48</v>
      </c>
      <c r="I73" t="s">
        <v>478</v>
      </c>
    </row>
    <row r="74" spans="1:9" x14ac:dyDescent="0.25">
      <c r="A74">
        <v>73</v>
      </c>
      <c r="B74" t="s">
        <v>121</v>
      </c>
      <c r="C74" t="s">
        <v>121</v>
      </c>
      <c r="D74" t="s">
        <v>270</v>
      </c>
      <c r="E74">
        <v>1977</v>
      </c>
      <c r="F74" t="s">
        <v>124</v>
      </c>
      <c r="G74" t="s">
        <v>138</v>
      </c>
      <c r="H74" t="s">
        <v>48</v>
      </c>
      <c r="I74" t="s">
        <v>478</v>
      </c>
    </row>
    <row r="75" spans="1:9" x14ac:dyDescent="0.25">
      <c r="A75">
        <v>74</v>
      </c>
      <c r="B75" t="s">
        <v>422</v>
      </c>
      <c r="C75" t="s">
        <v>423</v>
      </c>
      <c r="D75" t="s">
        <v>270</v>
      </c>
      <c r="E75">
        <v>2021</v>
      </c>
      <c r="F75" t="s">
        <v>424</v>
      </c>
      <c r="G75" t="s">
        <v>247</v>
      </c>
      <c r="H75" t="s">
        <v>48</v>
      </c>
      <c r="I75" t="s">
        <v>478</v>
      </c>
    </row>
    <row r="76" spans="1:9" x14ac:dyDescent="0.25">
      <c r="A76">
        <v>75</v>
      </c>
      <c r="B76" t="s">
        <v>422</v>
      </c>
      <c r="C76" t="s">
        <v>428</v>
      </c>
      <c r="D76" t="s">
        <v>270</v>
      </c>
      <c r="E76">
        <v>2021</v>
      </c>
      <c r="F76" t="s">
        <v>424</v>
      </c>
      <c r="G76" t="s">
        <v>247</v>
      </c>
      <c r="H76" t="s">
        <v>48</v>
      </c>
      <c r="I76" t="s">
        <v>478</v>
      </c>
    </row>
    <row r="77" spans="1:9" x14ac:dyDescent="0.25">
      <c r="A77">
        <v>76</v>
      </c>
      <c r="B77" t="s">
        <v>975</v>
      </c>
      <c r="C77" t="s">
        <v>973</v>
      </c>
      <c r="D77" t="s">
        <v>53</v>
      </c>
      <c r="E77">
        <v>2024</v>
      </c>
      <c r="F77" t="s">
        <v>976</v>
      </c>
      <c r="G77" t="s">
        <v>328</v>
      </c>
      <c r="H77" t="s">
        <v>977</v>
      </c>
      <c r="I77" t="s">
        <v>776</v>
      </c>
    </row>
    <row r="78" spans="1:9" x14ac:dyDescent="0.25">
      <c r="A78">
        <v>77</v>
      </c>
      <c r="B78" t="s">
        <v>975</v>
      </c>
      <c r="C78" t="s">
        <v>974</v>
      </c>
      <c r="D78" t="s">
        <v>53</v>
      </c>
      <c r="E78">
        <v>2024</v>
      </c>
      <c r="F78" t="s">
        <v>976</v>
      </c>
      <c r="G78" t="s">
        <v>328</v>
      </c>
      <c r="H78" t="s">
        <v>977</v>
      </c>
      <c r="I78" t="s">
        <v>776</v>
      </c>
    </row>
    <row r="79" spans="1:9" x14ac:dyDescent="0.25">
      <c r="A79">
        <v>78</v>
      </c>
      <c r="B79" t="s">
        <v>439</v>
      </c>
      <c r="C79" t="s">
        <v>439</v>
      </c>
      <c r="D79" t="s">
        <v>270</v>
      </c>
      <c r="E79">
        <v>2001</v>
      </c>
      <c r="F79" t="s">
        <v>440</v>
      </c>
      <c r="G79" t="s">
        <v>441</v>
      </c>
      <c r="H79" t="s">
        <v>48</v>
      </c>
      <c r="I79" t="s">
        <v>478</v>
      </c>
    </row>
    <row r="80" spans="1:9" x14ac:dyDescent="0.25">
      <c r="A80">
        <v>79</v>
      </c>
      <c r="B80" t="s">
        <v>431</v>
      </c>
      <c r="C80" t="s">
        <v>431</v>
      </c>
      <c r="D80" t="s">
        <v>53</v>
      </c>
      <c r="E80">
        <v>2021</v>
      </c>
      <c r="F80" t="s">
        <v>432</v>
      </c>
      <c r="G80" t="s">
        <v>433</v>
      </c>
      <c r="H80" t="s">
        <v>434</v>
      </c>
      <c r="I80" t="s">
        <v>478</v>
      </c>
    </row>
    <row r="81" spans="1:9" x14ac:dyDescent="0.25">
      <c r="A81">
        <v>80</v>
      </c>
      <c r="B81" t="s">
        <v>89</v>
      </c>
      <c r="C81" t="s">
        <v>90</v>
      </c>
      <c r="D81" t="s">
        <v>53</v>
      </c>
      <c r="E81">
        <v>2020</v>
      </c>
      <c r="F81" t="s">
        <v>87</v>
      </c>
      <c r="G81" t="s">
        <v>88</v>
      </c>
      <c r="H81" t="s">
        <v>48</v>
      </c>
      <c r="I81" t="s">
        <v>478</v>
      </c>
    </row>
    <row r="82" spans="1:9" x14ac:dyDescent="0.25">
      <c r="A82">
        <v>81</v>
      </c>
      <c r="B82" t="s">
        <v>89</v>
      </c>
      <c r="C82" t="s">
        <v>91</v>
      </c>
      <c r="D82" t="s">
        <v>53</v>
      </c>
      <c r="E82">
        <v>2020</v>
      </c>
      <c r="F82" t="s">
        <v>87</v>
      </c>
      <c r="G82" t="s">
        <v>88</v>
      </c>
      <c r="H82" t="s">
        <v>48</v>
      </c>
      <c r="I82" t="s">
        <v>478</v>
      </c>
    </row>
    <row r="83" spans="1:9" x14ac:dyDescent="0.25">
      <c r="A83">
        <v>82</v>
      </c>
      <c r="B83" t="s">
        <v>89</v>
      </c>
      <c r="C83" t="s">
        <v>129</v>
      </c>
      <c r="D83" t="s">
        <v>53</v>
      </c>
      <c r="E83">
        <v>2020</v>
      </c>
      <c r="F83" t="s">
        <v>87</v>
      </c>
      <c r="G83" t="s">
        <v>88</v>
      </c>
      <c r="H83" t="s">
        <v>48</v>
      </c>
      <c r="I83" t="s">
        <v>478</v>
      </c>
    </row>
    <row r="84" spans="1:9" x14ac:dyDescent="0.25">
      <c r="A84">
        <v>83</v>
      </c>
      <c r="B84" t="s">
        <v>996</v>
      </c>
      <c r="C84" t="s">
        <v>988</v>
      </c>
      <c r="D84" t="s">
        <v>53</v>
      </c>
      <c r="E84">
        <v>2024</v>
      </c>
      <c r="F84" t="s">
        <v>997</v>
      </c>
      <c r="G84" t="s">
        <v>971</v>
      </c>
      <c r="H84" t="s">
        <v>998</v>
      </c>
      <c r="I84" t="s">
        <v>776</v>
      </c>
    </row>
    <row r="85" spans="1:9" x14ac:dyDescent="0.25">
      <c r="A85">
        <v>84</v>
      </c>
      <c r="B85" t="s">
        <v>996</v>
      </c>
      <c r="C85" t="s">
        <v>995</v>
      </c>
      <c r="D85" t="s">
        <v>53</v>
      </c>
      <c r="E85">
        <v>2024</v>
      </c>
      <c r="F85" t="s">
        <v>997</v>
      </c>
      <c r="G85" t="s">
        <v>971</v>
      </c>
      <c r="H85" t="s">
        <v>998</v>
      </c>
      <c r="I85" t="s">
        <v>776</v>
      </c>
    </row>
    <row r="86" spans="1:9" x14ac:dyDescent="0.25">
      <c r="A86">
        <v>85</v>
      </c>
      <c r="B86" t="s">
        <v>443</v>
      </c>
      <c r="C86" t="s">
        <v>443</v>
      </c>
      <c r="D86" t="s">
        <v>53</v>
      </c>
      <c r="E86">
        <v>2002</v>
      </c>
      <c r="F86" t="s">
        <v>444</v>
      </c>
      <c r="G86" t="s">
        <v>171</v>
      </c>
      <c r="H86" t="s">
        <v>48</v>
      </c>
      <c r="I86" t="s">
        <v>646</v>
      </c>
    </row>
    <row r="87" spans="1:9" x14ac:dyDescent="0.25">
      <c r="A87">
        <v>86</v>
      </c>
      <c r="B87" t="s">
        <v>1004</v>
      </c>
      <c r="C87" t="s">
        <v>999</v>
      </c>
      <c r="D87" t="s">
        <v>53</v>
      </c>
      <c r="E87">
        <v>2022</v>
      </c>
      <c r="F87" t="s">
        <v>1003</v>
      </c>
      <c r="G87" t="s">
        <v>403</v>
      </c>
      <c r="H87" t="s">
        <v>998</v>
      </c>
      <c r="I87" t="s">
        <v>776</v>
      </c>
    </row>
    <row r="88" spans="1:9" x14ac:dyDescent="0.25">
      <c r="A88">
        <v>87</v>
      </c>
      <c r="B88" t="s">
        <v>447</v>
      </c>
      <c r="C88" t="s">
        <v>447</v>
      </c>
      <c r="D88" t="s">
        <v>53</v>
      </c>
      <c r="E88">
        <v>2010</v>
      </c>
      <c r="F88" t="s">
        <v>448</v>
      </c>
      <c r="G88" t="s">
        <v>449</v>
      </c>
      <c r="H88" t="s">
        <v>117</v>
      </c>
      <c r="I88" t="s">
        <v>646</v>
      </c>
    </row>
    <row r="89" spans="1:9" x14ac:dyDescent="0.25">
      <c r="A89">
        <v>88</v>
      </c>
      <c r="B89" t="s">
        <v>1005</v>
      </c>
      <c r="C89" t="s">
        <v>1005</v>
      </c>
      <c r="D89" t="s">
        <v>53</v>
      </c>
      <c r="E89">
        <v>2025</v>
      </c>
      <c r="F89" t="s">
        <v>1012</v>
      </c>
      <c r="G89" t="s">
        <v>1013</v>
      </c>
      <c r="H89" t="s">
        <v>188</v>
      </c>
      <c r="I89" t="s">
        <v>776</v>
      </c>
    </row>
    <row r="90" spans="1:9" x14ac:dyDescent="0.25">
      <c r="A90">
        <v>89</v>
      </c>
      <c r="B90" t="s">
        <v>1019</v>
      </c>
      <c r="C90" t="s">
        <v>1014</v>
      </c>
      <c r="D90" t="s">
        <v>53</v>
      </c>
      <c r="E90">
        <v>2022</v>
      </c>
      <c r="F90" t="s">
        <v>1018</v>
      </c>
      <c r="G90" t="s">
        <v>403</v>
      </c>
      <c r="H90" t="s">
        <v>914</v>
      </c>
      <c r="I90" t="s">
        <v>776</v>
      </c>
    </row>
    <row r="91" spans="1:9" x14ac:dyDescent="0.25">
      <c r="A91">
        <v>90</v>
      </c>
      <c r="B91" t="s">
        <v>1019</v>
      </c>
      <c r="C91" t="s">
        <v>1017</v>
      </c>
      <c r="D91" t="s">
        <v>53</v>
      </c>
      <c r="E91">
        <v>2022</v>
      </c>
      <c r="F91" t="s">
        <v>1018</v>
      </c>
      <c r="G91" t="s">
        <v>403</v>
      </c>
      <c r="H91" t="s">
        <v>914</v>
      </c>
      <c r="I91" t="s">
        <v>776</v>
      </c>
    </row>
    <row r="92" spans="1:9" x14ac:dyDescent="0.25">
      <c r="A92">
        <v>91</v>
      </c>
      <c r="B92" t="s">
        <v>1038</v>
      </c>
      <c r="C92" t="s">
        <v>1020</v>
      </c>
      <c r="D92" t="s">
        <v>53</v>
      </c>
      <c r="E92">
        <v>2024</v>
      </c>
      <c r="F92" t="s">
        <v>1039</v>
      </c>
      <c r="G92" t="s">
        <v>1040</v>
      </c>
      <c r="H92" t="s">
        <v>48</v>
      </c>
      <c r="I92" t="s">
        <v>776</v>
      </c>
    </row>
    <row r="93" spans="1:9" x14ac:dyDescent="0.25">
      <c r="A93">
        <v>92</v>
      </c>
      <c r="B93" t="s">
        <v>1038</v>
      </c>
      <c r="C93" t="s">
        <v>1036</v>
      </c>
      <c r="D93" t="s">
        <v>53</v>
      </c>
      <c r="E93">
        <v>2024</v>
      </c>
      <c r="F93" t="s">
        <v>1039</v>
      </c>
      <c r="G93" t="s">
        <v>1040</v>
      </c>
      <c r="H93" t="s">
        <v>48</v>
      </c>
      <c r="I93" t="s">
        <v>776</v>
      </c>
    </row>
    <row r="94" spans="1:9" x14ac:dyDescent="0.25">
      <c r="A94">
        <v>93</v>
      </c>
      <c r="B94" t="s">
        <v>1038</v>
      </c>
      <c r="C94" t="s">
        <v>1037</v>
      </c>
      <c r="D94" t="s">
        <v>53</v>
      </c>
      <c r="E94">
        <v>2024</v>
      </c>
      <c r="F94" t="s">
        <v>1039</v>
      </c>
      <c r="G94" t="s">
        <v>1040</v>
      </c>
      <c r="H94" t="s">
        <v>48</v>
      </c>
      <c r="I94" t="s">
        <v>776</v>
      </c>
    </row>
    <row r="95" spans="1:9" x14ac:dyDescent="0.25">
      <c r="A95">
        <v>94</v>
      </c>
      <c r="B95" t="s">
        <v>456</v>
      </c>
      <c r="C95" t="s">
        <v>606</v>
      </c>
      <c r="D95" t="s">
        <v>53</v>
      </c>
      <c r="E95">
        <v>1994</v>
      </c>
      <c r="F95" t="s">
        <v>457</v>
      </c>
      <c r="G95" t="s">
        <v>403</v>
      </c>
      <c r="H95" t="s">
        <v>48</v>
      </c>
      <c r="I95" t="s">
        <v>646</v>
      </c>
    </row>
    <row r="96" spans="1:9" x14ac:dyDescent="0.25">
      <c r="A96">
        <v>95</v>
      </c>
      <c r="B96" t="s">
        <v>456</v>
      </c>
      <c r="C96" t="s">
        <v>648</v>
      </c>
      <c r="D96" t="s">
        <v>53</v>
      </c>
      <c r="E96">
        <v>1994</v>
      </c>
      <c r="F96" t="s">
        <v>457</v>
      </c>
      <c r="G96" t="s">
        <v>403</v>
      </c>
      <c r="H96" t="s">
        <v>48</v>
      </c>
      <c r="I96" t="s">
        <v>646</v>
      </c>
    </row>
    <row r="97" spans="1:9" x14ac:dyDescent="0.25">
      <c r="A97">
        <v>96</v>
      </c>
      <c r="B97" t="s">
        <v>1047</v>
      </c>
      <c r="C97" t="s">
        <v>1047</v>
      </c>
      <c r="D97" t="s">
        <v>53</v>
      </c>
      <c r="E97">
        <v>2024</v>
      </c>
      <c r="F97" t="s">
        <v>1046</v>
      </c>
      <c r="G97" t="s">
        <v>433</v>
      </c>
      <c r="H97" t="s">
        <v>1048</v>
      </c>
      <c r="I97" t="s">
        <v>776</v>
      </c>
    </row>
    <row r="98" spans="1:9" x14ac:dyDescent="0.25">
      <c r="A98">
        <v>97</v>
      </c>
      <c r="B98" t="s">
        <v>1058</v>
      </c>
      <c r="C98" t="s">
        <v>1049</v>
      </c>
      <c r="D98" t="s">
        <v>53</v>
      </c>
      <c r="E98">
        <v>2023</v>
      </c>
      <c r="F98" t="s">
        <v>1054</v>
      </c>
      <c r="G98" t="s">
        <v>1055</v>
      </c>
      <c r="H98" t="s">
        <v>1059</v>
      </c>
      <c r="I98" t="s">
        <v>776</v>
      </c>
    </row>
    <row r="99" spans="1:9" x14ac:dyDescent="0.25">
      <c r="A99">
        <v>98</v>
      </c>
      <c r="B99" t="s">
        <v>1058</v>
      </c>
      <c r="C99" t="s">
        <v>1057</v>
      </c>
      <c r="D99" t="s">
        <v>270</v>
      </c>
      <c r="E99">
        <v>2023</v>
      </c>
      <c r="F99" t="s">
        <v>1054</v>
      </c>
      <c r="G99" t="s">
        <v>1055</v>
      </c>
      <c r="H99" t="s">
        <v>1059</v>
      </c>
      <c r="I99" t="s">
        <v>776</v>
      </c>
    </row>
    <row r="100" spans="1:9" x14ac:dyDescent="0.25">
      <c r="A100">
        <v>99</v>
      </c>
      <c r="B100" t="s">
        <v>1061</v>
      </c>
      <c r="C100" t="s">
        <v>1061</v>
      </c>
      <c r="D100" t="s">
        <v>53</v>
      </c>
      <c r="E100">
        <v>2024</v>
      </c>
      <c r="F100" t="s">
        <v>1063</v>
      </c>
      <c r="G100" t="s">
        <v>972</v>
      </c>
      <c r="H100" t="s">
        <v>1064</v>
      </c>
      <c r="I100" t="s">
        <v>776</v>
      </c>
    </row>
    <row r="101" spans="1:9" x14ac:dyDescent="0.25">
      <c r="A101">
        <v>100</v>
      </c>
      <c r="B101" t="s">
        <v>1065</v>
      </c>
      <c r="C101" t="s">
        <v>1066</v>
      </c>
      <c r="D101" t="s">
        <v>270</v>
      </c>
      <c r="E101">
        <v>2022</v>
      </c>
      <c r="F101" t="s">
        <v>458</v>
      </c>
      <c r="G101" t="s">
        <v>228</v>
      </c>
      <c r="H101" t="s">
        <v>434</v>
      </c>
      <c r="I101" t="s">
        <v>646</v>
      </c>
    </row>
    <row r="102" spans="1:9" x14ac:dyDescent="0.25">
      <c r="A102">
        <v>101</v>
      </c>
      <c r="B102" t="s">
        <v>1065</v>
      </c>
      <c r="C102" t="s">
        <v>1067</v>
      </c>
      <c r="D102" t="s">
        <v>270</v>
      </c>
      <c r="E102">
        <v>2022</v>
      </c>
      <c r="F102" t="s">
        <v>458</v>
      </c>
      <c r="G102" t="s">
        <v>228</v>
      </c>
      <c r="H102" t="s">
        <v>434</v>
      </c>
      <c r="I102" t="s">
        <v>646</v>
      </c>
    </row>
    <row r="103" spans="1:9" x14ac:dyDescent="0.25">
      <c r="A103">
        <v>102</v>
      </c>
      <c r="B103" t="s">
        <v>1077</v>
      </c>
      <c r="C103" t="s">
        <v>1068</v>
      </c>
      <c r="D103" t="s">
        <v>53</v>
      </c>
      <c r="E103">
        <v>2025</v>
      </c>
      <c r="F103" t="s">
        <v>1078</v>
      </c>
      <c r="G103" t="s">
        <v>187</v>
      </c>
      <c r="H103" t="s">
        <v>1048</v>
      </c>
      <c r="I103" t="s">
        <v>776</v>
      </c>
    </row>
    <row r="104" spans="1:9" x14ac:dyDescent="0.25">
      <c r="A104">
        <v>103</v>
      </c>
      <c r="B104" t="s">
        <v>1077</v>
      </c>
      <c r="C104" t="s">
        <v>1076</v>
      </c>
      <c r="D104" t="s">
        <v>270</v>
      </c>
      <c r="E104">
        <v>2025</v>
      </c>
      <c r="F104" t="s">
        <v>1078</v>
      </c>
      <c r="G104" t="s">
        <v>187</v>
      </c>
      <c r="H104" t="s">
        <v>1048</v>
      </c>
      <c r="I104" t="s">
        <v>776</v>
      </c>
    </row>
    <row r="105" spans="1:9" x14ac:dyDescent="0.25">
      <c r="A105">
        <v>104</v>
      </c>
      <c r="B105" t="s">
        <v>459</v>
      </c>
      <c r="C105" t="s">
        <v>461</v>
      </c>
      <c r="D105" t="s">
        <v>270</v>
      </c>
      <c r="E105">
        <v>2003</v>
      </c>
      <c r="F105" t="s">
        <v>460</v>
      </c>
      <c r="G105" t="s">
        <v>171</v>
      </c>
      <c r="H105" t="s">
        <v>48</v>
      </c>
      <c r="I105" t="s">
        <v>646</v>
      </c>
    </row>
    <row r="106" spans="1:9" x14ac:dyDescent="0.25">
      <c r="A106">
        <v>105</v>
      </c>
      <c r="B106" t="s">
        <v>466</v>
      </c>
      <c r="C106" t="s">
        <v>466</v>
      </c>
      <c r="D106" t="s">
        <v>270</v>
      </c>
      <c r="E106">
        <v>2005</v>
      </c>
      <c r="F106" t="s">
        <v>467</v>
      </c>
      <c r="G106" t="s">
        <v>468</v>
      </c>
      <c r="H106" t="s">
        <v>48</v>
      </c>
      <c r="I106" t="s">
        <v>646</v>
      </c>
    </row>
    <row r="107" spans="1:9" x14ac:dyDescent="0.25">
      <c r="A107">
        <v>106</v>
      </c>
      <c r="B107" t="s">
        <v>474</v>
      </c>
      <c r="C107" t="s">
        <v>474</v>
      </c>
      <c r="D107" t="s">
        <v>270</v>
      </c>
      <c r="E107">
        <v>2006</v>
      </c>
      <c r="F107" t="s">
        <v>475</v>
      </c>
      <c r="G107" t="s">
        <v>476</v>
      </c>
      <c r="H107" t="s">
        <v>48</v>
      </c>
      <c r="I107" t="s">
        <v>646</v>
      </c>
    </row>
    <row r="108" spans="1:9" x14ac:dyDescent="0.25">
      <c r="A108">
        <v>107</v>
      </c>
      <c r="B108" t="s">
        <v>1085</v>
      </c>
      <c r="C108" t="s">
        <v>1085</v>
      </c>
      <c r="D108" t="s">
        <v>53</v>
      </c>
      <c r="E108">
        <v>2023</v>
      </c>
      <c r="F108" t="s">
        <v>1086</v>
      </c>
      <c r="G108" t="s">
        <v>1087</v>
      </c>
      <c r="H108" t="s">
        <v>48</v>
      </c>
      <c r="I108" t="s">
        <v>776</v>
      </c>
    </row>
    <row r="109" spans="1:9" x14ac:dyDescent="0.25">
      <c r="A109">
        <v>108</v>
      </c>
      <c r="B109" t="s">
        <v>479</v>
      </c>
      <c r="C109" t="s">
        <v>479</v>
      </c>
      <c r="D109" t="s">
        <v>53</v>
      </c>
      <c r="E109">
        <v>2012</v>
      </c>
      <c r="F109" t="s">
        <v>480</v>
      </c>
      <c r="G109" t="s">
        <v>481</v>
      </c>
      <c r="H109" t="s">
        <v>234</v>
      </c>
      <c r="I109" t="s">
        <v>646</v>
      </c>
    </row>
    <row r="110" spans="1:9" x14ac:dyDescent="0.25">
      <c r="A110">
        <v>109</v>
      </c>
      <c r="B110" t="s">
        <v>488</v>
      </c>
      <c r="C110" t="s">
        <v>488</v>
      </c>
      <c r="D110" t="s">
        <v>53</v>
      </c>
      <c r="E110">
        <v>2020</v>
      </c>
      <c r="F110" t="s">
        <v>489</v>
      </c>
      <c r="G110" t="s">
        <v>187</v>
      </c>
      <c r="H110" t="s">
        <v>48</v>
      </c>
      <c r="I110" t="s">
        <v>646</v>
      </c>
    </row>
    <row r="111" spans="1:9" x14ac:dyDescent="0.25">
      <c r="A111">
        <v>110</v>
      </c>
      <c r="B111" t="s">
        <v>494</v>
      </c>
      <c r="C111" t="s">
        <v>493</v>
      </c>
      <c r="D111" t="s">
        <v>53</v>
      </c>
      <c r="E111">
        <v>1995</v>
      </c>
      <c r="F111" t="s">
        <v>491</v>
      </c>
      <c r="G111" t="s">
        <v>492</v>
      </c>
      <c r="H111" t="s">
        <v>48</v>
      </c>
      <c r="I111" t="s">
        <v>646</v>
      </c>
    </row>
    <row r="112" spans="1:9" x14ac:dyDescent="0.25">
      <c r="A112">
        <v>111</v>
      </c>
      <c r="B112" t="s">
        <v>494</v>
      </c>
      <c r="C112" t="s">
        <v>891</v>
      </c>
      <c r="D112" t="s">
        <v>53</v>
      </c>
      <c r="E112">
        <v>1995</v>
      </c>
      <c r="F112" t="s">
        <v>491</v>
      </c>
      <c r="G112" t="s">
        <v>492</v>
      </c>
      <c r="H112" t="s">
        <v>48</v>
      </c>
      <c r="I112" t="s">
        <v>776</v>
      </c>
    </row>
    <row r="113" spans="1:9" x14ac:dyDescent="0.25">
      <c r="A113">
        <v>112</v>
      </c>
      <c r="B113" t="s">
        <v>496</v>
      </c>
      <c r="C113" t="s">
        <v>496</v>
      </c>
      <c r="D113" t="s">
        <v>53</v>
      </c>
      <c r="E113">
        <v>2007</v>
      </c>
      <c r="F113" t="s">
        <v>515</v>
      </c>
      <c r="G113" t="s">
        <v>187</v>
      </c>
      <c r="H113" t="s">
        <v>234</v>
      </c>
      <c r="I113" t="s">
        <v>646</v>
      </c>
    </row>
    <row r="114" spans="1:9" x14ac:dyDescent="0.25">
      <c r="A114">
        <v>113</v>
      </c>
      <c r="B114" t="s">
        <v>500</v>
      </c>
      <c r="C114" t="s">
        <v>500</v>
      </c>
      <c r="D114" t="s">
        <v>53</v>
      </c>
      <c r="E114">
        <v>2011</v>
      </c>
      <c r="F114" t="s">
        <v>501</v>
      </c>
      <c r="G114" t="s">
        <v>187</v>
      </c>
      <c r="H114" t="s">
        <v>234</v>
      </c>
      <c r="I114" t="s">
        <v>646</v>
      </c>
    </row>
    <row r="115" spans="1:9" x14ac:dyDescent="0.25">
      <c r="A115">
        <v>114</v>
      </c>
      <c r="B115" t="s">
        <v>505</v>
      </c>
      <c r="C115" t="s">
        <v>505</v>
      </c>
      <c r="D115" t="s">
        <v>53</v>
      </c>
      <c r="E115">
        <v>2012</v>
      </c>
      <c r="F115" t="s">
        <v>506</v>
      </c>
      <c r="G115" t="s">
        <v>187</v>
      </c>
      <c r="H115" t="s">
        <v>234</v>
      </c>
      <c r="I115" t="s">
        <v>646</v>
      </c>
    </row>
    <row r="116" spans="1:9" x14ac:dyDescent="0.25">
      <c r="A116">
        <v>115</v>
      </c>
      <c r="B116" t="s">
        <v>508</v>
      </c>
      <c r="C116" t="s">
        <v>507</v>
      </c>
      <c r="D116" t="s">
        <v>53</v>
      </c>
      <c r="E116">
        <v>2014</v>
      </c>
      <c r="F116" t="s">
        <v>509</v>
      </c>
      <c r="G116" t="s">
        <v>442</v>
      </c>
      <c r="H116" t="s">
        <v>234</v>
      </c>
      <c r="I116" t="s">
        <v>646</v>
      </c>
    </row>
    <row r="117" spans="1:9" x14ac:dyDescent="0.25">
      <c r="A117">
        <v>116</v>
      </c>
      <c r="B117" t="s">
        <v>508</v>
      </c>
      <c r="C117" t="s">
        <v>511</v>
      </c>
      <c r="D117" t="s">
        <v>53</v>
      </c>
      <c r="E117">
        <v>2014</v>
      </c>
      <c r="F117" t="s">
        <v>509</v>
      </c>
      <c r="G117" t="s">
        <v>442</v>
      </c>
      <c r="H117" t="s">
        <v>234</v>
      </c>
      <c r="I117" t="s">
        <v>646</v>
      </c>
    </row>
    <row r="118" spans="1:9" x14ac:dyDescent="0.25">
      <c r="A118">
        <v>117</v>
      </c>
      <c r="B118" t="s">
        <v>531</v>
      </c>
      <c r="C118" t="s">
        <v>528</v>
      </c>
      <c r="D118" t="s">
        <v>270</v>
      </c>
      <c r="E118">
        <v>2017</v>
      </c>
      <c r="F118" t="s">
        <v>529</v>
      </c>
      <c r="G118" t="s">
        <v>530</v>
      </c>
      <c r="H118" t="s">
        <v>234</v>
      </c>
      <c r="I118" t="s">
        <v>646</v>
      </c>
    </row>
    <row r="119" spans="1:9" x14ac:dyDescent="0.25">
      <c r="A119">
        <v>118</v>
      </c>
      <c r="B119" t="s">
        <v>531</v>
      </c>
      <c r="C119" t="s">
        <v>540</v>
      </c>
      <c r="D119" t="s">
        <v>270</v>
      </c>
      <c r="E119">
        <v>2017</v>
      </c>
      <c r="F119" t="s">
        <v>529</v>
      </c>
      <c r="G119" t="s">
        <v>530</v>
      </c>
      <c r="H119" t="s">
        <v>234</v>
      </c>
      <c r="I119" t="s">
        <v>646</v>
      </c>
    </row>
    <row r="120" spans="1:9" x14ac:dyDescent="0.25">
      <c r="A120">
        <v>119</v>
      </c>
      <c r="B120" t="s">
        <v>545</v>
      </c>
      <c r="C120" t="s">
        <v>542</v>
      </c>
      <c r="D120" t="s">
        <v>53</v>
      </c>
      <c r="E120">
        <v>2018</v>
      </c>
      <c r="F120" t="s">
        <v>543</v>
      </c>
      <c r="G120" t="s">
        <v>242</v>
      </c>
      <c r="H120" t="s">
        <v>544</v>
      </c>
      <c r="I120" t="s">
        <v>646</v>
      </c>
    </row>
    <row r="121" spans="1:9" x14ac:dyDescent="0.25">
      <c r="A121">
        <v>120</v>
      </c>
      <c r="B121" t="s">
        <v>545</v>
      </c>
      <c r="C121" t="s">
        <v>549</v>
      </c>
      <c r="D121" t="s">
        <v>53</v>
      </c>
      <c r="E121">
        <v>2018</v>
      </c>
      <c r="F121" t="s">
        <v>543</v>
      </c>
      <c r="G121" t="s">
        <v>242</v>
      </c>
      <c r="H121" t="s">
        <v>234</v>
      </c>
      <c r="I121" t="s">
        <v>646</v>
      </c>
    </row>
    <row r="122" spans="1:9" x14ac:dyDescent="0.25">
      <c r="A122">
        <v>121</v>
      </c>
      <c r="B122" t="s">
        <v>555</v>
      </c>
      <c r="C122" t="s">
        <v>557</v>
      </c>
      <c r="D122" t="s">
        <v>53</v>
      </c>
      <c r="E122">
        <v>2020</v>
      </c>
      <c r="F122" t="s">
        <v>556</v>
      </c>
      <c r="G122" t="s">
        <v>247</v>
      </c>
      <c r="H122" t="s">
        <v>559</v>
      </c>
      <c r="I122" t="s">
        <v>646</v>
      </c>
    </row>
    <row r="123" spans="1:9" x14ac:dyDescent="0.25">
      <c r="A123">
        <v>122</v>
      </c>
      <c r="B123" t="s">
        <v>555</v>
      </c>
      <c r="C123" t="s">
        <v>562</v>
      </c>
      <c r="D123" t="s">
        <v>53</v>
      </c>
      <c r="E123">
        <v>2020</v>
      </c>
      <c r="F123" t="s">
        <v>556</v>
      </c>
      <c r="G123" t="s">
        <v>247</v>
      </c>
      <c r="H123" t="s">
        <v>234</v>
      </c>
      <c r="I123" t="s">
        <v>646</v>
      </c>
    </row>
    <row r="124" spans="1:9" x14ac:dyDescent="0.25">
      <c r="A124">
        <v>123</v>
      </c>
      <c r="B124" t="s">
        <v>555</v>
      </c>
      <c r="C124" t="s">
        <v>564</v>
      </c>
      <c r="D124" t="s">
        <v>53</v>
      </c>
      <c r="E124">
        <v>2020</v>
      </c>
      <c r="F124" t="s">
        <v>556</v>
      </c>
      <c r="G124" t="s">
        <v>247</v>
      </c>
      <c r="H124" t="s">
        <v>234</v>
      </c>
      <c r="I124" t="s">
        <v>646</v>
      </c>
    </row>
    <row r="125" spans="1:9" x14ac:dyDescent="0.25">
      <c r="A125">
        <v>124</v>
      </c>
      <c r="B125" t="s">
        <v>569</v>
      </c>
      <c r="C125" t="s">
        <v>568</v>
      </c>
      <c r="D125" t="s">
        <v>53</v>
      </c>
      <c r="E125">
        <v>2021</v>
      </c>
      <c r="F125" t="s">
        <v>570</v>
      </c>
      <c r="G125" t="s">
        <v>207</v>
      </c>
      <c r="H125" t="s">
        <v>234</v>
      </c>
      <c r="I125" t="s">
        <v>646</v>
      </c>
    </row>
    <row r="126" spans="1:9" x14ac:dyDescent="0.25">
      <c r="A126">
        <v>125</v>
      </c>
      <c r="B126" t="s">
        <v>569</v>
      </c>
      <c r="C126" t="s">
        <v>578</v>
      </c>
      <c r="D126" t="s">
        <v>53</v>
      </c>
      <c r="E126">
        <v>2021</v>
      </c>
      <c r="F126" t="s">
        <v>570</v>
      </c>
      <c r="G126" t="s">
        <v>207</v>
      </c>
      <c r="H126" t="s">
        <v>234</v>
      </c>
      <c r="I126" t="s">
        <v>646</v>
      </c>
    </row>
    <row r="127" spans="1:9" x14ac:dyDescent="0.25">
      <c r="A127">
        <v>126</v>
      </c>
      <c r="B127" t="s">
        <v>569</v>
      </c>
      <c r="C127" t="s">
        <v>588</v>
      </c>
      <c r="D127" t="s">
        <v>53</v>
      </c>
      <c r="E127">
        <v>2021</v>
      </c>
      <c r="F127" t="s">
        <v>570</v>
      </c>
      <c r="G127" t="s">
        <v>207</v>
      </c>
      <c r="H127" t="s">
        <v>234</v>
      </c>
      <c r="I127" t="s">
        <v>646</v>
      </c>
    </row>
    <row r="128" spans="1:9" x14ac:dyDescent="0.25">
      <c r="A128">
        <v>127</v>
      </c>
      <c r="B128" t="s">
        <v>1098</v>
      </c>
      <c r="C128" t="s">
        <v>1088</v>
      </c>
      <c r="D128" t="s">
        <v>53</v>
      </c>
      <c r="E128">
        <v>2025</v>
      </c>
      <c r="F128" t="s">
        <v>1097</v>
      </c>
      <c r="G128" t="s">
        <v>228</v>
      </c>
      <c r="H128" t="s">
        <v>234</v>
      </c>
      <c r="I128" t="s">
        <v>776</v>
      </c>
    </row>
    <row r="129" spans="1:9" x14ac:dyDescent="0.25">
      <c r="A129">
        <v>128</v>
      </c>
      <c r="B129" t="s">
        <v>1098</v>
      </c>
      <c r="C129" t="s">
        <v>1092</v>
      </c>
      <c r="D129" t="s">
        <v>53</v>
      </c>
      <c r="E129">
        <v>2025</v>
      </c>
      <c r="F129" t="s">
        <v>1097</v>
      </c>
      <c r="G129" t="s">
        <v>228</v>
      </c>
      <c r="H129" t="s">
        <v>234</v>
      </c>
      <c r="I129" t="s">
        <v>776</v>
      </c>
    </row>
    <row r="130" spans="1:9" x14ac:dyDescent="0.25">
      <c r="A130">
        <v>129</v>
      </c>
      <c r="B130" t="s">
        <v>1098</v>
      </c>
      <c r="C130" t="s">
        <v>1095</v>
      </c>
      <c r="D130" t="s">
        <v>53</v>
      </c>
      <c r="E130">
        <v>2025</v>
      </c>
      <c r="F130" t="s">
        <v>1097</v>
      </c>
      <c r="G130" t="s">
        <v>228</v>
      </c>
      <c r="H130" t="s">
        <v>234</v>
      </c>
      <c r="I130" t="s">
        <v>776</v>
      </c>
    </row>
    <row r="131" spans="1:9" x14ac:dyDescent="0.25">
      <c r="A131">
        <v>130</v>
      </c>
      <c r="B131" t="s">
        <v>595</v>
      </c>
      <c r="C131" t="s">
        <v>597</v>
      </c>
      <c r="D131" t="s">
        <v>53</v>
      </c>
      <c r="E131">
        <v>2020</v>
      </c>
      <c r="F131" t="s">
        <v>596</v>
      </c>
      <c r="G131" t="s">
        <v>442</v>
      </c>
      <c r="H131" t="s">
        <v>48</v>
      </c>
      <c r="I131" t="s">
        <v>646</v>
      </c>
    </row>
    <row r="132" spans="1:9" x14ac:dyDescent="0.25">
      <c r="A132">
        <v>131</v>
      </c>
      <c r="B132" t="s">
        <v>779</v>
      </c>
      <c r="C132" t="s">
        <v>781</v>
      </c>
      <c r="D132" t="s">
        <v>53</v>
      </c>
      <c r="E132">
        <v>2022</v>
      </c>
      <c r="F132" t="s">
        <v>712</v>
      </c>
      <c r="G132" t="s">
        <v>713</v>
      </c>
      <c r="H132" t="s">
        <v>234</v>
      </c>
      <c r="I132" t="s">
        <v>776</v>
      </c>
    </row>
    <row r="133" spans="1:9" x14ac:dyDescent="0.25">
      <c r="A133">
        <v>132</v>
      </c>
      <c r="B133" t="s">
        <v>608</v>
      </c>
      <c r="C133" t="s">
        <v>608</v>
      </c>
      <c r="D133" t="s">
        <v>53</v>
      </c>
      <c r="E133">
        <v>2017</v>
      </c>
      <c r="F133" t="s">
        <v>609</v>
      </c>
      <c r="G133" t="s">
        <v>610</v>
      </c>
      <c r="H133" t="s">
        <v>48</v>
      </c>
      <c r="I133" t="s">
        <v>646</v>
      </c>
    </row>
    <row r="134" spans="1:9" x14ac:dyDescent="0.25">
      <c r="A134">
        <v>133</v>
      </c>
      <c r="B134" t="s">
        <v>616</v>
      </c>
      <c r="C134" t="s">
        <v>617</v>
      </c>
      <c r="D134" t="s">
        <v>53</v>
      </c>
      <c r="E134">
        <v>2018</v>
      </c>
      <c r="F134" t="s">
        <v>618</v>
      </c>
      <c r="G134" t="s">
        <v>183</v>
      </c>
      <c r="H134" t="s">
        <v>48</v>
      </c>
      <c r="I134" t="s">
        <v>646</v>
      </c>
    </row>
    <row r="135" spans="1:9" x14ac:dyDescent="0.25">
      <c r="A135">
        <v>134</v>
      </c>
      <c r="B135" t="s">
        <v>616</v>
      </c>
      <c r="C135" t="s">
        <v>623</v>
      </c>
      <c r="D135" t="s">
        <v>53</v>
      </c>
      <c r="E135">
        <v>2018</v>
      </c>
      <c r="F135" t="s">
        <v>618</v>
      </c>
      <c r="G135" t="s">
        <v>183</v>
      </c>
      <c r="H135" t="s">
        <v>48</v>
      </c>
      <c r="I135" t="s">
        <v>646</v>
      </c>
    </row>
    <row r="136" spans="1:9" x14ac:dyDescent="0.25">
      <c r="A136">
        <v>135</v>
      </c>
      <c r="B136" t="s">
        <v>616</v>
      </c>
      <c r="C136" t="s">
        <v>936</v>
      </c>
      <c r="D136" t="s">
        <v>53</v>
      </c>
      <c r="E136">
        <v>2018</v>
      </c>
      <c r="F136" t="s">
        <v>618</v>
      </c>
      <c r="G136" t="s">
        <v>183</v>
      </c>
      <c r="H136" t="s">
        <v>48</v>
      </c>
      <c r="I136" t="s">
        <v>646</v>
      </c>
    </row>
    <row r="137" spans="1:9" x14ac:dyDescent="0.25">
      <c r="A137">
        <v>136</v>
      </c>
      <c r="B137" t="s">
        <v>635</v>
      </c>
      <c r="C137" t="s">
        <v>635</v>
      </c>
      <c r="D137" t="s">
        <v>53</v>
      </c>
      <c r="E137">
        <v>2012</v>
      </c>
      <c r="F137" t="s">
        <v>636</v>
      </c>
      <c r="G137" t="s">
        <v>637</v>
      </c>
      <c r="H137" t="s">
        <v>48</v>
      </c>
      <c r="I137" t="s">
        <v>646</v>
      </c>
    </row>
    <row r="138" spans="1:9" x14ac:dyDescent="0.25">
      <c r="A138">
        <v>137</v>
      </c>
      <c r="B138" t="s">
        <v>1133</v>
      </c>
      <c r="C138" t="s">
        <v>1122</v>
      </c>
      <c r="D138" t="s">
        <v>53</v>
      </c>
      <c r="E138">
        <v>2024</v>
      </c>
      <c r="F138" t="s">
        <v>1120</v>
      </c>
      <c r="G138" t="s">
        <v>530</v>
      </c>
      <c r="H138" t="s">
        <v>278</v>
      </c>
      <c r="I138" t="s">
        <v>776</v>
      </c>
    </row>
    <row r="139" spans="1:9" x14ac:dyDescent="0.25">
      <c r="A139">
        <v>138</v>
      </c>
      <c r="B139" t="s">
        <v>1133</v>
      </c>
      <c r="C139" t="s">
        <v>1130</v>
      </c>
      <c r="D139" t="s">
        <v>53</v>
      </c>
      <c r="E139">
        <v>2024</v>
      </c>
      <c r="F139" t="s">
        <v>1120</v>
      </c>
      <c r="G139" t="s">
        <v>530</v>
      </c>
      <c r="H139" t="s">
        <v>278</v>
      </c>
      <c r="I139" t="s">
        <v>776</v>
      </c>
    </row>
    <row r="140" spans="1:9" x14ac:dyDescent="0.25">
      <c r="A140">
        <v>139</v>
      </c>
      <c r="B140" t="s">
        <v>644</v>
      </c>
      <c r="C140" t="s">
        <v>790</v>
      </c>
      <c r="D140" t="s">
        <v>53</v>
      </c>
      <c r="E140">
        <v>2002</v>
      </c>
      <c r="F140" t="s">
        <v>643</v>
      </c>
      <c r="G140" t="s">
        <v>441</v>
      </c>
      <c r="H140" t="s">
        <v>48</v>
      </c>
      <c r="I140" t="s">
        <v>776</v>
      </c>
    </row>
    <row r="141" spans="1:9" x14ac:dyDescent="0.25">
      <c r="A141">
        <v>140</v>
      </c>
      <c r="B141" t="s">
        <v>644</v>
      </c>
      <c r="C141" t="s">
        <v>795</v>
      </c>
      <c r="D141" t="s">
        <v>53</v>
      </c>
      <c r="E141">
        <v>2002</v>
      </c>
      <c r="F141" t="s">
        <v>643</v>
      </c>
      <c r="G141" t="s">
        <v>441</v>
      </c>
      <c r="H141" t="s">
        <v>48</v>
      </c>
      <c r="I141" t="s">
        <v>776</v>
      </c>
    </row>
    <row r="142" spans="1:9" x14ac:dyDescent="0.25">
      <c r="A142">
        <v>141</v>
      </c>
      <c r="B142" t="s">
        <v>1134</v>
      </c>
      <c r="C142" t="s">
        <v>1136</v>
      </c>
      <c r="D142" t="s">
        <v>53</v>
      </c>
      <c r="E142">
        <v>2024</v>
      </c>
      <c r="F142" t="s">
        <v>1135</v>
      </c>
      <c r="G142" t="s">
        <v>442</v>
      </c>
      <c r="H142" t="s">
        <v>234</v>
      </c>
      <c r="I142" t="s">
        <v>776</v>
      </c>
    </row>
    <row r="143" spans="1:9" x14ac:dyDescent="0.25">
      <c r="A143">
        <v>142</v>
      </c>
      <c r="B143" t="s">
        <v>1134</v>
      </c>
      <c r="C143" t="s">
        <v>1143</v>
      </c>
      <c r="D143" t="s">
        <v>53</v>
      </c>
      <c r="E143">
        <v>2024</v>
      </c>
      <c r="F143" t="s">
        <v>1135</v>
      </c>
      <c r="G143" t="s">
        <v>442</v>
      </c>
      <c r="H143" t="s">
        <v>234</v>
      </c>
      <c r="I143" t="s">
        <v>776</v>
      </c>
    </row>
    <row r="144" spans="1:9" x14ac:dyDescent="0.25">
      <c r="A144">
        <v>143</v>
      </c>
      <c r="B144" t="s">
        <v>1134</v>
      </c>
      <c r="C144" t="s">
        <v>1148</v>
      </c>
      <c r="D144" t="s">
        <v>53</v>
      </c>
      <c r="E144">
        <v>2024</v>
      </c>
      <c r="F144" t="s">
        <v>1135</v>
      </c>
      <c r="G144" t="s">
        <v>442</v>
      </c>
      <c r="H144" t="s">
        <v>234</v>
      </c>
      <c r="I144" t="s">
        <v>776</v>
      </c>
    </row>
    <row r="145" spans="1:9" x14ac:dyDescent="0.25">
      <c r="A145">
        <v>144</v>
      </c>
      <c r="B145" t="s">
        <v>652</v>
      </c>
      <c r="C145" t="s">
        <v>656</v>
      </c>
      <c r="D145" t="s">
        <v>270</v>
      </c>
      <c r="E145">
        <v>1982</v>
      </c>
      <c r="F145" t="s">
        <v>653</v>
      </c>
      <c r="G145" t="s">
        <v>654</v>
      </c>
      <c r="H145" t="s">
        <v>48</v>
      </c>
      <c r="I145" t="s">
        <v>646</v>
      </c>
    </row>
    <row r="146" spans="1:9" x14ac:dyDescent="0.25">
      <c r="A146">
        <v>145</v>
      </c>
      <c r="B146" t="s">
        <v>652</v>
      </c>
      <c r="C146" t="s">
        <v>662</v>
      </c>
      <c r="D146" t="s">
        <v>270</v>
      </c>
      <c r="E146">
        <v>1982</v>
      </c>
      <c r="F146" t="s">
        <v>653</v>
      </c>
      <c r="G146" t="s">
        <v>654</v>
      </c>
      <c r="H146" t="s">
        <v>48</v>
      </c>
      <c r="I146" t="s">
        <v>646</v>
      </c>
    </row>
    <row r="147" spans="1:9" x14ac:dyDescent="0.25">
      <c r="A147">
        <v>146</v>
      </c>
      <c r="B147" t="s">
        <v>1160</v>
      </c>
      <c r="C147" t="s">
        <v>1160</v>
      </c>
      <c r="D147" t="s">
        <v>53</v>
      </c>
      <c r="E147">
        <v>2023</v>
      </c>
      <c r="F147" t="s">
        <v>1161</v>
      </c>
      <c r="G147" t="s">
        <v>403</v>
      </c>
      <c r="H147" t="s">
        <v>1151</v>
      </c>
      <c r="I147" t="s">
        <v>776</v>
      </c>
    </row>
    <row r="148" spans="1:9" x14ac:dyDescent="0.25">
      <c r="A148">
        <v>147</v>
      </c>
      <c r="B148" t="s">
        <v>665</v>
      </c>
      <c r="C148" t="s">
        <v>664</v>
      </c>
      <c r="D148" t="s">
        <v>53</v>
      </c>
      <c r="E148">
        <v>2017</v>
      </c>
      <c r="F148" t="s">
        <v>666</v>
      </c>
      <c r="G148" t="s">
        <v>442</v>
      </c>
      <c r="H148" t="s">
        <v>234</v>
      </c>
      <c r="I148" t="s">
        <v>646</v>
      </c>
    </row>
    <row r="149" spans="1:9" x14ac:dyDescent="0.25">
      <c r="A149">
        <v>148</v>
      </c>
      <c r="B149" t="s">
        <v>665</v>
      </c>
      <c r="C149" t="s">
        <v>676</v>
      </c>
      <c r="D149" t="s">
        <v>53</v>
      </c>
      <c r="E149">
        <v>2017</v>
      </c>
      <c r="F149" t="s">
        <v>666</v>
      </c>
      <c r="G149" t="s">
        <v>442</v>
      </c>
      <c r="H149" t="s">
        <v>234</v>
      </c>
      <c r="I149" t="s">
        <v>646</v>
      </c>
    </row>
    <row r="150" spans="1:9" x14ac:dyDescent="0.25">
      <c r="A150">
        <v>149</v>
      </c>
      <c r="B150" t="s">
        <v>678</v>
      </c>
      <c r="C150" t="s">
        <v>678</v>
      </c>
      <c r="D150" t="s">
        <v>53</v>
      </c>
      <c r="E150">
        <v>2010</v>
      </c>
      <c r="F150" t="s">
        <v>679</v>
      </c>
      <c r="G150" t="s">
        <v>403</v>
      </c>
      <c r="H150" t="s">
        <v>914</v>
      </c>
      <c r="I150" t="s">
        <v>776</v>
      </c>
    </row>
    <row r="151" spans="1:9" x14ac:dyDescent="0.25">
      <c r="A151">
        <v>150</v>
      </c>
      <c r="B151" t="s">
        <v>680</v>
      </c>
      <c r="C151" t="s">
        <v>685</v>
      </c>
      <c r="D151" t="s">
        <v>53</v>
      </c>
      <c r="E151">
        <v>2020</v>
      </c>
      <c r="F151" t="s">
        <v>681</v>
      </c>
      <c r="G151" t="s">
        <v>682</v>
      </c>
      <c r="H151" t="s">
        <v>48</v>
      </c>
      <c r="I151" t="s">
        <v>646</v>
      </c>
    </row>
    <row r="152" spans="1:9" x14ac:dyDescent="0.25">
      <c r="A152">
        <v>151</v>
      </c>
      <c r="B152" t="s">
        <v>694</v>
      </c>
      <c r="C152" t="s">
        <v>694</v>
      </c>
      <c r="D152" t="s">
        <v>53</v>
      </c>
      <c r="E152">
        <v>2021</v>
      </c>
      <c r="F152" t="s">
        <v>697</v>
      </c>
      <c r="G152" t="s">
        <v>328</v>
      </c>
      <c r="H152" t="s">
        <v>234</v>
      </c>
      <c r="I152" t="s">
        <v>646</v>
      </c>
    </row>
    <row r="153" spans="1:9" x14ac:dyDescent="0.25">
      <c r="A153">
        <v>152</v>
      </c>
      <c r="B153" t="s">
        <v>701</v>
      </c>
      <c r="C153" t="s">
        <v>907</v>
      </c>
      <c r="D153" t="s">
        <v>53</v>
      </c>
      <c r="E153">
        <v>2019</v>
      </c>
      <c r="F153" t="s">
        <v>700</v>
      </c>
      <c r="G153" t="s">
        <v>88</v>
      </c>
      <c r="H153" t="s">
        <v>48</v>
      </c>
      <c r="I153" t="s">
        <v>776</v>
      </c>
    </row>
    <row r="154" spans="1:9" x14ac:dyDescent="0.25">
      <c r="A154">
        <v>153</v>
      </c>
      <c r="B154" t="s">
        <v>701</v>
      </c>
      <c r="C154" t="s">
        <v>910</v>
      </c>
      <c r="D154" t="s">
        <v>53</v>
      </c>
      <c r="E154">
        <v>2019</v>
      </c>
      <c r="F154" t="s">
        <v>700</v>
      </c>
      <c r="G154" t="s">
        <v>88</v>
      </c>
      <c r="H154" t="s">
        <v>48</v>
      </c>
      <c r="I154" t="s">
        <v>776</v>
      </c>
    </row>
    <row r="155" spans="1:9" x14ac:dyDescent="0.25">
      <c r="A155">
        <v>154</v>
      </c>
      <c r="B155" t="s">
        <v>701</v>
      </c>
      <c r="C155" t="s">
        <v>911</v>
      </c>
      <c r="D155" t="s">
        <v>53</v>
      </c>
      <c r="E155">
        <v>2019</v>
      </c>
      <c r="F155" t="s">
        <v>700</v>
      </c>
      <c r="G155" t="s">
        <v>88</v>
      </c>
      <c r="H155" t="s">
        <v>48</v>
      </c>
      <c r="I155" t="s">
        <v>776</v>
      </c>
    </row>
    <row r="156" spans="1:9" x14ac:dyDescent="0.25">
      <c r="A156">
        <v>155</v>
      </c>
      <c r="B156" t="s">
        <v>701</v>
      </c>
      <c r="C156" t="s">
        <v>912</v>
      </c>
      <c r="D156" t="s">
        <v>53</v>
      </c>
      <c r="E156">
        <v>2019</v>
      </c>
      <c r="F156" t="s">
        <v>700</v>
      </c>
      <c r="G156" t="s">
        <v>88</v>
      </c>
      <c r="H156" t="s">
        <v>48</v>
      </c>
      <c r="I156" t="s">
        <v>776</v>
      </c>
    </row>
    <row r="157" spans="1:9" x14ac:dyDescent="0.25">
      <c r="A157">
        <v>156</v>
      </c>
      <c r="B157" t="s">
        <v>702</v>
      </c>
      <c r="C157" t="s">
        <v>1235</v>
      </c>
      <c r="D157" t="s">
        <v>53</v>
      </c>
      <c r="E157">
        <v>2022</v>
      </c>
      <c r="F157" t="s">
        <v>703</v>
      </c>
      <c r="G157" t="s">
        <v>328</v>
      </c>
      <c r="H157" t="s">
        <v>48</v>
      </c>
      <c r="I157" t="s">
        <v>776</v>
      </c>
    </row>
    <row r="158" spans="1:9" x14ac:dyDescent="0.25">
      <c r="A158">
        <v>157</v>
      </c>
      <c r="B158" t="s">
        <v>702</v>
      </c>
      <c r="C158" t="s">
        <v>1236</v>
      </c>
      <c r="D158" t="s">
        <v>53</v>
      </c>
      <c r="E158">
        <v>2022</v>
      </c>
      <c r="F158" t="s">
        <v>703</v>
      </c>
      <c r="G158" t="s">
        <v>328</v>
      </c>
      <c r="H158" t="s">
        <v>48</v>
      </c>
      <c r="I158" t="s">
        <v>776</v>
      </c>
    </row>
    <row r="159" spans="1:9" x14ac:dyDescent="0.25">
      <c r="A159">
        <v>158</v>
      </c>
      <c r="B159" t="s">
        <v>702</v>
      </c>
      <c r="C159" t="s">
        <v>704</v>
      </c>
      <c r="D159" t="s">
        <v>53</v>
      </c>
      <c r="E159">
        <v>2022</v>
      </c>
      <c r="F159" t="s">
        <v>703</v>
      </c>
      <c r="G159" t="s">
        <v>328</v>
      </c>
      <c r="H159" t="s">
        <v>48</v>
      </c>
      <c r="I159" t="s">
        <v>646</v>
      </c>
    </row>
    <row r="160" spans="1:9" x14ac:dyDescent="0.25">
      <c r="A160">
        <v>159</v>
      </c>
      <c r="B160" t="s">
        <v>1162</v>
      </c>
      <c r="C160" t="s">
        <v>1165</v>
      </c>
      <c r="D160" t="s">
        <v>53</v>
      </c>
      <c r="E160">
        <v>2022</v>
      </c>
      <c r="F160" t="s">
        <v>708</v>
      </c>
      <c r="G160" t="s">
        <v>530</v>
      </c>
      <c r="H160" t="s">
        <v>234</v>
      </c>
      <c r="I160" t="s">
        <v>646</v>
      </c>
    </row>
    <row r="161" spans="1:9" x14ac:dyDescent="0.25">
      <c r="A161">
        <v>160</v>
      </c>
      <c r="B161" t="s">
        <v>714</v>
      </c>
      <c r="C161" t="s">
        <v>714</v>
      </c>
      <c r="D161" t="s">
        <v>53</v>
      </c>
      <c r="E161">
        <v>1977</v>
      </c>
      <c r="F161" t="s">
        <v>715</v>
      </c>
      <c r="G161" t="s">
        <v>716</v>
      </c>
      <c r="H161" t="s">
        <v>48</v>
      </c>
      <c r="I161" t="s">
        <v>646</v>
      </c>
    </row>
    <row r="162" spans="1:9" x14ac:dyDescent="0.25">
      <c r="A162">
        <v>161</v>
      </c>
      <c r="B162" t="s">
        <v>1174</v>
      </c>
      <c r="C162" t="s">
        <v>1167</v>
      </c>
      <c r="D162" t="s">
        <v>270</v>
      </c>
      <c r="E162">
        <v>2023</v>
      </c>
      <c r="F162" t="s">
        <v>1175</v>
      </c>
      <c r="G162" t="s">
        <v>47</v>
      </c>
      <c r="H162" t="s">
        <v>48</v>
      </c>
      <c r="I162" t="s">
        <v>776</v>
      </c>
    </row>
    <row r="163" spans="1:9" x14ac:dyDescent="0.25">
      <c r="A163">
        <v>162</v>
      </c>
      <c r="B163" t="s">
        <v>1174</v>
      </c>
      <c r="C163" t="s">
        <v>1170</v>
      </c>
      <c r="D163" t="s">
        <v>270</v>
      </c>
      <c r="E163">
        <v>2023</v>
      </c>
      <c r="F163" t="s">
        <v>1175</v>
      </c>
      <c r="G163" t="s">
        <v>47</v>
      </c>
      <c r="H163" t="s">
        <v>48</v>
      </c>
      <c r="I163" t="s">
        <v>776</v>
      </c>
    </row>
    <row r="164" spans="1:9" x14ac:dyDescent="0.25">
      <c r="A164">
        <v>163</v>
      </c>
      <c r="B164" t="s">
        <v>1174</v>
      </c>
      <c r="C164" t="s">
        <v>1171</v>
      </c>
      <c r="D164" t="s">
        <v>270</v>
      </c>
      <c r="E164">
        <v>2023</v>
      </c>
      <c r="F164" t="s">
        <v>1175</v>
      </c>
      <c r="G164" t="s">
        <v>47</v>
      </c>
      <c r="H164" t="s">
        <v>48</v>
      </c>
      <c r="I164" t="s">
        <v>776</v>
      </c>
    </row>
    <row r="165" spans="1:9" x14ac:dyDescent="0.25">
      <c r="A165">
        <v>164</v>
      </c>
      <c r="B165" t="s">
        <v>719</v>
      </c>
      <c r="C165" t="s">
        <v>915</v>
      </c>
      <c r="D165" t="s">
        <v>53</v>
      </c>
      <c r="E165">
        <v>2009</v>
      </c>
      <c r="F165" t="s">
        <v>720</v>
      </c>
      <c r="G165" t="s">
        <v>442</v>
      </c>
      <c r="H165" t="s">
        <v>234</v>
      </c>
      <c r="I165" t="s">
        <v>776</v>
      </c>
    </row>
    <row r="166" spans="1:9" x14ac:dyDescent="0.25">
      <c r="A166">
        <v>165</v>
      </c>
      <c r="B166" t="s">
        <v>719</v>
      </c>
      <c r="C166" t="s">
        <v>927</v>
      </c>
      <c r="D166" t="s">
        <v>53</v>
      </c>
      <c r="E166">
        <v>2009</v>
      </c>
      <c r="F166" t="s">
        <v>720</v>
      </c>
      <c r="G166" t="s">
        <v>442</v>
      </c>
      <c r="H166" t="s">
        <v>234</v>
      </c>
      <c r="I166" t="s">
        <v>776</v>
      </c>
    </row>
    <row r="167" spans="1:9" x14ac:dyDescent="0.25">
      <c r="A167">
        <v>166</v>
      </c>
      <c r="B167" t="s">
        <v>721</v>
      </c>
      <c r="C167" t="s">
        <v>725</v>
      </c>
      <c r="D167" t="s">
        <v>270</v>
      </c>
      <c r="E167">
        <v>2011</v>
      </c>
      <c r="F167" t="s">
        <v>722</v>
      </c>
      <c r="G167" t="s">
        <v>442</v>
      </c>
      <c r="H167" t="s">
        <v>234</v>
      </c>
      <c r="I167" t="s">
        <v>646</v>
      </c>
    </row>
    <row r="168" spans="1:9" x14ac:dyDescent="0.25">
      <c r="A168">
        <v>167</v>
      </c>
      <c r="B168" t="s">
        <v>721</v>
      </c>
      <c r="C168" t="s">
        <v>729</v>
      </c>
      <c r="D168" t="s">
        <v>270</v>
      </c>
      <c r="E168">
        <v>2011</v>
      </c>
      <c r="F168" t="s">
        <v>722</v>
      </c>
      <c r="G168" t="s">
        <v>442</v>
      </c>
      <c r="H168" t="s">
        <v>234</v>
      </c>
      <c r="I168" t="s">
        <v>646</v>
      </c>
    </row>
    <row r="169" spans="1:9" x14ac:dyDescent="0.25">
      <c r="A169">
        <v>168</v>
      </c>
      <c r="B169" t="s">
        <v>717</v>
      </c>
      <c r="C169" t="s">
        <v>874</v>
      </c>
      <c r="D169" t="s">
        <v>270</v>
      </c>
      <c r="E169">
        <v>2017</v>
      </c>
      <c r="F169" t="s">
        <v>732</v>
      </c>
      <c r="G169" t="s">
        <v>47</v>
      </c>
      <c r="H169" t="s">
        <v>234</v>
      </c>
      <c r="I169" t="s">
        <v>776</v>
      </c>
    </row>
    <row r="170" spans="1:9" x14ac:dyDescent="0.25">
      <c r="A170">
        <v>169</v>
      </c>
      <c r="B170" t="s">
        <v>717</v>
      </c>
      <c r="C170" t="s">
        <v>877</v>
      </c>
      <c r="D170" t="s">
        <v>270</v>
      </c>
      <c r="E170">
        <v>2017</v>
      </c>
      <c r="F170" t="s">
        <v>732</v>
      </c>
      <c r="G170" t="s">
        <v>47</v>
      </c>
      <c r="H170" t="s">
        <v>234</v>
      </c>
      <c r="I170" t="s">
        <v>776</v>
      </c>
    </row>
    <row r="171" spans="1:9" x14ac:dyDescent="0.25">
      <c r="A171">
        <v>170</v>
      </c>
      <c r="B171" t="s">
        <v>717</v>
      </c>
      <c r="C171" t="s">
        <v>718</v>
      </c>
      <c r="D171" t="s">
        <v>53</v>
      </c>
      <c r="E171">
        <v>2017</v>
      </c>
      <c r="F171" t="s">
        <v>732</v>
      </c>
      <c r="G171" t="s">
        <v>47</v>
      </c>
      <c r="H171" t="s">
        <v>234</v>
      </c>
      <c r="I171" t="s">
        <v>646</v>
      </c>
    </row>
    <row r="172" spans="1:9" x14ac:dyDescent="0.25">
      <c r="A172">
        <v>171</v>
      </c>
      <c r="B172" t="s">
        <v>717</v>
      </c>
      <c r="C172" t="s">
        <v>738</v>
      </c>
      <c r="D172" t="s">
        <v>53</v>
      </c>
      <c r="E172">
        <v>2017</v>
      </c>
      <c r="F172" t="s">
        <v>732</v>
      </c>
      <c r="G172" t="s">
        <v>47</v>
      </c>
      <c r="H172" t="s">
        <v>234</v>
      </c>
      <c r="I172" t="s">
        <v>646</v>
      </c>
    </row>
    <row r="173" spans="1:9" x14ac:dyDescent="0.25">
      <c r="A173">
        <v>172</v>
      </c>
      <c r="B173" t="s">
        <v>717</v>
      </c>
      <c r="C173" t="s">
        <v>734</v>
      </c>
      <c r="D173" t="s">
        <v>270</v>
      </c>
      <c r="E173">
        <v>2017</v>
      </c>
      <c r="F173" t="s">
        <v>732</v>
      </c>
      <c r="G173" t="s">
        <v>47</v>
      </c>
      <c r="H173" t="s">
        <v>234</v>
      </c>
      <c r="I173" t="s">
        <v>776</v>
      </c>
    </row>
    <row r="174" spans="1:9" x14ac:dyDescent="0.25">
      <c r="A174">
        <v>173</v>
      </c>
      <c r="B174" t="s">
        <v>742</v>
      </c>
      <c r="C174" t="s">
        <v>928</v>
      </c>
      <c r="D174" t="s">
        <v>53</v>
      </c>
      <c r="E174">
        <v>2018</v>
      </c>
      <c r="F174" t="s">
        <v>743</v>
      </c>
      <c r="G174" t="s">
        <v>299</v>
      </c>
      <c r="H174" t="s">
        <v>234</v>
      </c>
      <c r="I174" t="s">
        <v>776</v>
      </c>
    </row>
    <row r="175" spans="1:9" x14ac:dyDescent="0.25">
      <c r="A175">
        <v>174</v>
      </c>
      <c r="B175" t="s">
        <v>742</v>
      </c>
      <c r="C175" t="s">
        <v>931</v>
      </c>
      <c r="D175" t="s">
        <v>53</v>
      </c>
      <c r="E175">
        <v>2018</v>
      </c>
      <c r="F175" t="s">
        <v>743</v>
      </c>
      <c r="G175" t="s">
        <v>299</v>
      </c>
      <c r="H175" t="s">
        <v>234</v>
      </c>
      <c r="I175" t="s">
        <v>776</v>
      </c>
    </row>
    <row r="176" spans="1:9" x14ac:dyDescent="0.25">
      <c r="A176">
        <v>175</v>
      </c>
      <c r="B176" t="s">
        <v>742</v>
      </c>
      <c r="C176" t="s">
        <v>932</v>
      </c>
      <c r="D176" t="s">
        <v>53</v>
      </c>
      <c r="E176">
        <v>2018</v>
      </c>
      <c r="F176" t="s">
        <v>743</v>
      </c>
      <c r="G176" t="s">
        <v>299</v>
      </c>
      <c r="H176" t="s">
        <v>234</v>
      </c>
      <c r="I176" t="s">
        <v>776</v>
      </c>
    </row>
    <row r="177" spans="1:9" x14ac:dyDescent="0.25">
      <c r="A177">
        <v>176</v>
      </c>
      <c r="B177" t="s">
        <v>745</v>
      </c>
      <c r="C177" t="s">
        <v>984</v>
      </c>
      <c r="D177" t="s">
        <v>53</v>
      </c>
      <c r="E177">
        <v>2021</v>
      </c>
      <c r="F177" t="s">
        <v>744</v>
      </c>
      <c r="G177" t="s">
        <v>88</v>
      </c>
      <c r="H177" t="s">
        <v>234</v>
      </c>
      <c r="I177" t="s">
        <v>776</v>
      </c>
    </row>
    <row r="178" spans="1:9" x14ac:dyDescent="0.25">
      <c r="A178">
        <v>177</v>
      </c>
      <c r="B178" t="s">
        <v>745</v>
      </c>
      <c r="C178" t="s">
        <v>987</v>
      </c>
      <c r="D178" t="s">
        <v>53</v>
      </c>
      <c r="E178">
        <v>2021</v>
      </c>
      <c r="F178" t="s">
        <v>744</v>
      </c>
      <c r="G178" t="s">
        <v>88</v>
      </c>
      <c r="H178" t="s">
        <v>234</v>
      </c>
      <c r="I178" t="s">
        <v>776</v>
      </c>
    </row>
    <row r="179" spans="1:9" x14ac:dyDescent="0.25">
      <c r="A179">
        <v>178</v>
      </c>
      <c r="B179" t="s">
        <v>1182</v>
      </c>
      <c r="C179" t="s">
        <v>1177</v>
      </c>
      <c r="D179" t="s">
        <v>270</v>
      </c>
      <c r="E179">
        <v>2023</v>
      </c>
      <c r="F179" t="s">
        <v>1176</v>
      </c>
      <c r="G179" t="s">
        <v>47</v>
      </c>
      <c r="H179" t="s">
        <v>434</v>
      </c>
      <c r="I179" t="s">
        <v>776</v>
      </c>
    </row>
    <row r="180" spans="1:9" x14ac:dyDescent="0.25">
      <c r="A180">
        <v>179</v>
      </c>
      <c r="B180" t="s">
        <v>1182</v>
      </c>
      <c r="C180" t="s">
        <v>1185</v>
      </c>
      <c r="D180" t="s">
        <v>270</v>
      </c>
      <c r="E180">
        <v>2023</v>
      </c>
      <c r="F180" t="s">
        <v>1176</v>
      </c>
      <c r="G180" t="s">
        <v>47</v>
      </c>
      <c r="H180" t="s">
        <v>434</v>
      </c>
      <c r="I180" t="s">
        <v>776</v>
      </c>
    </row>
    <row r="181" spans="1:9" x14ac:dyDescent="0.25">
      <c r="A181">
        <v>180</v>
      </c>
      <c r="B181" t="s">
        <v>747</v>
      </c>
      <c r="C181" t="s">
        <v>746</v>
      </c>
      <c r="D181" t="s">
        <v>270</v>
      </c>
      <c r="E181">
        <v>2020</v>
      </c>
      <c r="F181" t="s">
        <v>748</v>
      </c>
      <c r="G181" t="s">
        <v>183</v>
      </c>
      <c r="H181" t="s">
        <v>234</v>
      </c>
      <c r="I181" t="s">
        <v>646</v>
      </c>
    </row>
    <row r="182" spans="1:9" x14ac:dyDescent="0.25">
      <c r="A182">
        <v>181</v>
      </c>
      <c r="B182" t="s">
        <v>747</v>
      </c>
      <c r="C182" t="s">
        <v>751</v>
      </c>
      <c r="D182" t="s">
        <v>270</v>
      </c>
      <c r="E182">
        <v>2020</v>
      </c>
      <c r="F182" t="s">
        <v>748</v>
      </c>
      <c r="G182" t="s">
        <v>183</v>
      </c>
      <c r="H182" t="s">
        <v>234</v>
      </c>
      <c r="I182" t="s">
        <v>646</v>
      </c>
    </row>
    <row r="183" spans="1:9" x14ac:dyDescent="0.25">
      <c r="A183">
        <v>182</v>
      </c>
      <c r="B183" t="s">
        <v>747</v>
      </c>
      <c r="C183" t="s">
        <v>752</v>
      </c>
      <c r="D183" t="s">
        <v>270</v>
      </c>
      <c r="E183">
        <v>2020</v>
      </c>
      <c r="F183" t="s">
        <v>748</v>
      </c>
      <c r="G183" t="s">
        <v>183</v>
      </c>
      <c r="H183" t="s">
        <v>234</v>
      </c>
      <c r="I183" t="s">
        <v>646</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5C8E9-B2B0-4AEF-88E0-9366399132DA}">
  <dimension ref="A1:AL367"/>
  <sheetViews>
    <sheetView workbookViewId="0">
      <selection activeCell="AD199" sqref="AD199"/>
    </sheetView>
  </sheetViews>
  <sheetFormatPr defaultColWidth="9.140625" defaultRowHeight="15" x14ac:dyDescent="0.25"/>
  <cols>
    <col min="2" max="2" width="23.7109375" customWidth="1"/>
    <col min="3" max="3" width="30" customWidth="1"/>
    <col min="4" max="4" width="19.5703125" customWidth="1"/>
    <col min="5" max="5" width="18.85546875" customWidth="1"/>
    <col min="10" max="10" width="15.140625" customWidth="1"/>
    <col min="11" max="11" width="12.42578125" customWidth="1"/>
    <col min="14" max="14" width="12.7109375" customWidth="1"/>
    <col min="15" max="16" width="14.28515625" customWidth="1"/>
    <col min="17" max="19" width="14.42578125" customWidth="1"/>
    <col min="21" max="21" width="18.7109375" customWidth="1"/>
    <col min="22" max="22" width="26.28515625" customWidth="1"/>
    <col min="23" max="23" width="21.7109375" customWidth="1"/>
    <col min="25" max="25" width="15.7109375" customWidth="1"/>
    <col min="26" max="28" width="10.85546875" customWidth="1"/>
    <col min="30" max="30" width="11.7109375" customWidth="1"/>
    <col min="32" max="33" width="12.5703125" customWidth="1"/>
    <col min="34" max="34" width="15.7109375" customWidth="1"/>
    <col min="35" max="35" width="17.5703125" customWidth="1"/>
  </cols>
  <sheetData>
    <row r="1" spans="1:38" x14ac:dyDescent="0.25">
      <c r="A1" t="s">
        <v>772</v>
      </c>
      <c r="B1" t="s">
        <v>0</v>
      </c>
      <c r="C1" t="s">
        <v>16</v>
      </c>
      <c r="D1" t="s">
        <v>269</v>
      </c>
      <c r="E1" t="s">
        <v>15</v>
      </c>
      <c r="F1" t="s">
        <v>1</v>
      </c>
      <c r="G1" t="s">
        <v>2</v>
      </c>
      <c r="H1" t="s">
        <v>3</v>
      </c>
      <c r="I1" t="s">
        <v>4</v>
      </c>
      <c r="J1" t="s">
        <v>281</v>
      </c>
      <c r="K1" t="s">
        <v>477</v>
      </c>
      <c r="L1" t="s">
        <v>5</v>
      </c>
      <c r="M1" t="s">
        <v>43</v>
      </c>
      <c r="N1" t="s">
        <v>309</v>
      </c>
      <c r="O1" t="s">
        <v>6</v>
      </c>
      <c r="P1" t="s">
        <v>1265</v>
      </c>
      <c r="Q1" t="s">
        <v>774</v>
      </c>
      <c r="R1" t="s">
        <v>1270</v>
      </c>
      <c r="S1" t="s">
        <v>788</v>
      </c>
      <c r="T1" t="s">
        <v>789</v>
      </c>
      <c r="U1" t="s">
        <v>7</v>
      </c>
      <c r="V1" t="s">
        <v>8</v>
      </c>
      <c r="W1" t="s">
        <v>73</v>
      </c>
      <c r="X1" t="s">
        <v>9</v>
      </c>
      <c r="Y1" t="s">
        <v>24</v>
      </c>
      <c r="Z1" t="s">
        <v>26</v>
      </c>
      <c r="AA1" t="s">
        <v>1269</v>
      </c>
      <c r="AB1" t="s">
        <v>10</v>
      </c>
      <c r="AC1" t="s">
        <v>11</v>
      </c>
      <c r="AD1" t="s">
        <v>12</v>
      </c>
      <c r="AE1" t="s">
        <v>33</v>
      </c>
      <c r="AF1" t="s">
        <v>34</v>
      </c>
      <c r="AG1" t="s">
        <v>35</v>
      </c>
      <c r="AH1" t="s">
        <v>36</v>
      </c>
      <c r="AI1" t="s">
        <v>37</v>
      </c>
      <c r="AJ1" t="s">
        <v>38</v>
      </c>
      <c r="AK1" t="s">
        <v>513</v>
      </c>
      <c r="AL1" t="s">
        <v>77</v>
      </c>
    </row>
    <row r="2" spans="1:38" x14ac:dyDescent="0.25">
      <c r="A2">
        <v>1</v>
      </c>
      <c r="B2" t="s">
        <v>133</v>
      </c>
      <c r="C2" t="s">
        <v>133</v>
      </c>
      <c r="D2" t="s">
        <v>53</v>
      </c>
      <c r="E2" t="s">
        <v>137</v>
      </c>
      <c r="F2">
        <v>1989</v>
      </c>
      <c r="G2" t="s">
        <v>134</v>
      </c>
      <c r="H2" t="s">
        <v>135</v>
      </c>
      <c r="I2" t="s">
        <v>48</v>
      </c>
      <c r="J2" t="s">
        <v>53</v>
      </c>
      <c r="K2" t="s">
        <v>776</v>
      </c>
      <c r="L2">
        <v>93</v>
      </c>
      <c r="M2" t="s">
        <v>777</v>
      </c>
      <c r="N2" t="s">
        <v>310</v>
      </c>
      <c r="Q2" t="s">
        <v>775</v>
      </c>
      <c r="R2" t="s">
        <v>775</v>
      </c>
      <c r="S2" t="s">
        <v>819</v>
      </c>
      <c r="T2" t="s">
        <v>819</v>
      </c>
      <c r="U2" t="s">
        <v>485</v>
      </c>
      <c r="W2" t="s">
        <v>74</v>
      </c>
      <c r="X2" t="s">
        <v>54</v>
      </c>
      <c r="Y2" t="s">
        <v>75</v>
      </c>
      <c r="Z2" t="s">
        <v>75</v>
      </c>
      <c r="AA2" t="s">
        <v>75</v>
      </c>
      <c r="AB2" t="s">
        <v>85</v>
      </c>
      <c r="AC2" t="s">
        <v>104</v>
      </c>
      <c r="AD2" s="2"/>
      <c r="AE2">
        <v>4.2300000000000004</v>
      </c>
      <c r="AG2">
        <v>4</v>
      </c>
      <c r="AL2" t="s">
        <v>778</v>
      </c>
    </row>
    <row r="3" spans="1:38" x14ac:dyDescent="0.25">
      <c r="A3">
        <v>2</v>
      </c>
      <c r="B3" t="s">
        <v>136</v>
      </c>
      <c r="C3" t="s">
        <v>136</v>
      </c>
      <c r="D3" t="s">
        <v>53</v>
      </c>
      <c r="E3" t="s">
        <v>137</v>
      </c>
      <c r="F3">
        <v>1989</v>
      </c>
      <c r="G3" t="s">
        <v>134</v>
      </c>
      <c r="H3" t="s">
        <v>135</v>
      </c>
      <c r="I3" t="s">
        <v>48</v>
      </c>
      <c r="J3" t="s">
        <v>53</v>
      </c>
      <c r="K3" t="s">
        <v>478</v>
      </c>
      <c r="L3">
        <v>63</v>
      </c>
      <c r="M3" t="s">
        <v>139</v>
      </c>
      <c r="N3" t="s">
        <v>310</v>
      </c>
      <c r="O3" t="s">
        <v>1186</v>
      </c>
      <c r="P3">
        <v>0.5</v>
      </c>
      <c r="Q3" t="s">
        <v>775</v>
      </c>
      <c r="R3" t="s">
        <v>775</v>
      </c>
      <c r="S3" t="s">
        <v>819</v>
      </c>
      <c r="T3" t="s">
        <v>819</v>
      </c>
      <c r="U3" t="s">
        <v>485</v>
      </c>
      <c r="V3" t="s">
        <v>140</v>
      </c>
      <c r="W3" t="s">
        <v>74</v>
      </c>
      <c r="X3" t="s">
        <v>54</v>
      </c>
      <c r="Y3" t="s">
        <v>75</v>
      </c>
      <c r="Z3" t="s">
        <v>75</v>
      </c>
      <c r="AA3" t="s">
        <v>75</v>
      </c>
      <c r="AB3" t="s">
        <v>85</v>
      </c>
      <c r="AC3" t="s">
        <v>104</v>
      </c>
      <c r="AD3" s="2" t="s">
        <v>271</v>
      </c>
      <c r="AE3">
        <v>4.46</v>
      </c>
      <c r="AG3">
        <v>4.2699999999999996</v>
      </c>
    </row>
    <row r="4" spans="1:38" x14ac:dyDescent="0.25">
      <c r="A4">
        <v>3</v>
      </c>
      <c r="B4" t="s">
        <v>147</v>
      </c>
      <c r="C4" t="s">
        <v>142</v>
      </c>
      <c r="D4" t="s">
        <v>53</v>
      </c>
      <c r="E4" t="s">
        <v>141</v>
      </c>
      <c r="F4">
        <v>1991</v>
      </c>
      <c r="G4" t="s">
        <v>143</v>
      </c>
      <c r="H4" t="s">
        <v>144</v>
      </c>
      <c r="I4" t="s">
        <v>48</v>
      </c>
      <c r="J4" t="s">
        <v>53</v>
      </c>
      <c r="K4" t="s">
        <v>478</v>
      </c>
      <c r="L4" t="s">
        <v>150</v>
      </c>
      <c r="M4" t="s">
        <v>145</v>
      </c>
      <c r="N4" t="s">
        <v>310</v>
      </c>
      <c r="O4" t="s">
        <v>1187</v>
      </c>
      <c r="Q4" t="s">
        <v>775</v>
      </c>
      <c r="R4" t="s">
        <v>775</v>
      </c>
      <c r="S4" t="s">
        <v>819</v>
      </c>
      <c r="T4" t="s">
        <v>819</v>
      </c>
      <c r="U4" t="s">
        <v>146</v>
      </c>
      <c r="V4" t="s">
        <v>140</v>
      </c>
      <c r="W4" t="s">
        <v>74</v>
      </c>
      <c r="X4" t="s">
        <v>54</v>
      </c>
      <c r="Y4" t="s">
        <v>75</v>
      </c>
      <c r="Z4" t="s">
        <v>75</v>
      </c>
      <c r="AA4" t="s">
        <v>75</v>
      </c>
      <c r="AB4" t="s">
        <v>85</v>
      </c>
      <c r="AC4" t="s">
        <v>104</v>
      </c>
      <c r="AD4" s="2" t="s">
        <v>271</v>
      </c>
      <c r="AE4">
        <v>3.9550000000000001</v>
      </c>
      <c r="AG4">
        <v>3.86</v>
      </c>
      <c r="AL4" t="s">
        <v>153</v>
      </c>
    </row>
    <row r="5" spans="1:38" x14ac:dyDescent="0.25">
      <c r="A5">
        <v>4</v>
      </c>
      <c r="B5" t="s">
        <v>148</v>
      </c>
      <c r="C5" t="s">
        <v>142</v>
      </c>
      <c r="D5" t="s">
        <v>53</v>
      </c>
      <c r="E5" t="s">
        <v>141</v>
      </c>
      <c r="F5">
        <v>1991</v>
      </c>
      <c r="G5" t="s">
        <v>143</v>
      </c>
      <c r="H5" t="s">
        <v>144</v>
      </c>
      <c r="I5" t="s">
        <v>48</v>
      </c>
      <c r="J5" t="s">
        <v>53</v>
      </c>
      <c r="K5" t="s">
        <v>478</v>
      </c>
      <c r="L5" t="s">
        <v>769</v>
      </c>
      <c r="M5" t="s">
        <v>145</v>
      </c>
      <c r="N5" t="s">
        <v>310</v>
      </c>
      <c r="O5" t="s">
        <v>1187</v>
      </c>
      <c r="Q5" t="s">
        <v>775</v>
      </c>
      <c r="R5" t="s">
        <v>775</v>
      </c>
      <c r="S5" t="s">
        <v>819</v>
      </c>
      <c r="T5" t="s">
        <v>819</v>
      </c>
      <c r="U5" t="s">
        <v>146</v>
      </c>
      <c r="V5" t="s">
        <v>151</v>
      </c>
      <c r="W5" t="s">
        <v>74</v>
      </c>
      <c r="X5" t="s">
        <v>54</v>
      </c>
      <c r="Y5" t="s">
        <v>75</v>
      </c>
      <c r="Z5" t="s">
        <v>75</v>
      </c>
      <c r="AA5" t="s">
        <v>75</v>
      </c>
      <c r="AB5" t="s">
        <v>85</v>
      </c>
      <c r="AC5" t="s">
        <v>104</v>
      </c>
      <c r="AD5" s="2" t="s">
        <v>271</v>
      </c>
      <c r="AE5">
        <v>4.01</v>
      </c>
      <c r="AG5">
        <v>3.91</v>
      </c>
    </row>
    <row r="6" spans="1:38" x14ac:dyDescent="0.25">
      <c r="A6">
        <v>5</v>
      </c>
      <c r="B6" t="s">
        <v>149</v>
      </c>
      <c r="C6" t="s">
        <v>142</v>
      </c>
      <c r="D6" t="s">
        <v>53</v>
      </c>
      <c r="E6" t="s">
        <v>141</v>
      </c>
      <c r="F6">
        <v>1991</v>
      </c>
      <c r="G6" t="s">
        <v>143</v>
      </c>
      <c r="H6" t="s">
        <v>144</v>
      </c>
      <c r="I6" t="s">
        <v>48</v>
      </c>
      <c r="J6" t="s">
        <v>53</v>
      </c>
      <c r="K6" t="s">
        <v>478</v>
      </c>
      <c r="L6" t="s">
        <v>769</v>
      </c>
      <c r="M6" t="s">
        <v>145</v>
      </c>
      <c r="N6" t="s">
        <v>310</v>
      </c>
      <c r="O6" t="s">
        <v>1187</v>
      </c>
      <c r="Q6" t="s">
        <v>775</v>
      </c>
      <c r="R6" t="s">
        <v>775</v>
      </c>
      <c r="S6" t="s">
        <v>819</v>
      </c>
      <c r="T6" t="s">
        <v>819</v>
      </c>
      <c r="U6" t="s">
        <v>146</v>
      </c>
      <c r="V6" t="s">
        <v>152</v>
      </c>
      <c r="W6" t="s">
        <v>74</v>
      </c>
      <c r="X6" t="s">
        <v>54</v>
      </c>
      <c r="Y6" t="s">
        <v>75</v>
      </c>
      <c r="Z6" t="s">
        <v>75</v>
      </c>
      <c r="AA6" t="s">
        <v>75</v>
      </c>
      <c r="AB6" t="s">
        <v>85</v>
      </c>
      <c r="AC6" t="s">
        <v>104</v>
      </c>
      <c r="AD6" s="2"/>
      <c r="AE6">
        <v>3.9</v>
      </c>
      <c r="AG6">
        <v>3.85</v>
      </c>
    </row>
    <row r="7" spans="1:38" x14ac:dyDescent="0.25">
      <c r="A7">
        <v>6</v>
      </c>
      <c r="B7" t="s">
        <v>154</v>
      </c>
      <c r="C7" t="s">
        <v>154</v>
      </c>
      <c r="D7" t="s">
        <v>270</v>
      </c>
      <c r="E7" t="s">
        <v>141</v>
      </c>
      <c r="F7">
        <v>1991</v>
      </c>
      <c r="G7" t="s">
        <v>143</v>
      </c>
      <c r="H7" t="s">
        <v>144</v>
      </c>
      <c r="I7" t="s">
        <v>48</v>
      </c>
      <c r="J7" t="s">
        <v>53</v>
      </c>
      <c r="K7" t="s">
        <v>478</v>
      </c>
      <c r="L7">
        <v>75</v>
      </c>
      <c r="M7" t="s">
        <v>627</v>
      </c>
      <c r="N7" t="s">
        <v>310</v>
      </c>
      <c r="O7" t="s">
        <v>1186</v>
      </c>
      <c r="P7">
        <v>0.5</v>
      </c>
      <c r="Q7" t="s">
        <v>775</v>
      </c>
      <c r="R7" t="s">
        <v>775</v>
      </c>
      <c r="S7" t="s">
        <v>819</v>
      </c>
      <c r="T7" t="s">
        <v>819</v>
      </c>
      <c r="U7" t="s">
        <v>485</v>
      </c>
      <c r="V7" t="s">
        <v>140</v>
      </c>
      <c r="W7" t="s">
        <v>74</v>
      </c>
      <c r="X7" t="s">
        <v>54</v>
      </c>
      <c r="Y7" t="s">
        <v>75</v>
      </c>
      <c r="Z7" t="s">
        <v>75</v>
      </c>
      <c r="AA7" t="s">
        <v>75</v>
      </c>
      <c r="AB7" t="s">
        <v>85</v>
      </c>
      <c r="AC7" t="s">
        <v>104</v>
      </c>
      <c r="AD7" s="2"/>
      <c r="AE7">
        <v>4.26</v>
      </c>
      <c r="AG7">
        <v>4.03</v>
      </c>
    </row>
    <row r="8" spans="1:38" x14ac:dyDescent="0.25">
      <c r="A8">
        <v>7</v>
      </c>
      <c r="B8" t="s">
        <v>162</v>
      </c>
      <c r="C8" t="s">
        <v>157</v>
      </c>
      <c r="D8" t="s">
        <v>53</v>
      </c>
      <c r="E8" t="s">
        <v>158</v>
      </c>
      <c r="F8">
        <v>1979</v>
      </c>
      <c r="G8" t="s">
        <v>155</v>
      </c>
      <c r="H8" t="s">
        <v>156</v>
      </c>
      <c r="I8" t="s">
        <v>117</v>
      </c>
      <c r="J8" t="s">
        <v>53</v>
      </c>
      <c r="K8" t="s">
        <v>478</v>
      </c>
      <c r="L8">
        <v>35</v>
      </c>
      <c r="M8" t="s">
        <v>161</v>
      </c>
      <c r="N8" t="s">
        <v>310</v>
      </c>
      <c r="O8" t="s">
        <v>1186</v>
      </c>
      <c r="P8">
        <v>0.5</v>
      </c>
      <c r="Q8" t="s">
        <v>775</v>
      </c>
      <c r="R8" t="s">
        <v>775</v>
      </c>
      <c r="S8" t="s">
        <v>819</v>
      </c>
      <c r="T8" t="s">
        <v>819</v>
      </c>
      <c r="U8" t="s">
        <v>485</v>
      </c>
      <c r="V8" t="s">
        <v>160</v>
      </c>
      <c r="W8" t="s">
        <v>74</v>
      </c>
      <c r="Y8" t="s">
        <v>159</v>
      </c>
      <c r="Z8" t="s">
        <v>75</v>
      </c>
      <c r="AA8" t="s">
        <v>75</v>
      </c>
      <c r="AB8" t="s">
        <v>85</v>
      </c>
      <c r="AC8" t="s">
        <v>132</v>
      </c>
      <c r="AD8" s="2"/>
      <c r="AE8">
        <f>7-3.63</f>
        <v>3.37</v>
      </c>
      <c r="AF8" t="s">
        <v>165</v>
      </c>
      <c r="AG8">
        <f>7-3.98</f>
        <v>3.02</v>
      </c>
      <c r="AH8" t="s">
        <v>165</v>
      </c>
    </row>
    <row r="9" spans="1:38" x14ac:dyDescent="0.25">
      <c r="A9">
        <v>8</v>
      </c>
      <c r="B9" t="s">
        <v>163</v>
      </c>
      <c r="C9" t="s">
        <v>157</v>
      </c>
      <c r="D9" t="s">
        <v>53</v>
      </c>
      <c r="E9" t="s">
        <v>158</v>
      </c>
      <c r="F9">
        <v>1979</v>
      </c>
      <c r="G9" t="s">
        <v>155</v>
      </c>
      <c r="H9" t="s">
        <v>156</v>
      </c>
      <c r="I9" t="s">
        <v>117</v>
      </c>
      <c r="J9" t="s">
        <v>53</v>
      </c>
      <c r="K9" t="s">
        <v>478</v>
      </c>
      <c r="L9">
        <v>32</v>
      </c>
      <c r="M9" t="s">
        <v>161</v>
      </c>
      <c r="N9" t="s">
        <v>310</v>
      </c>
      <c r="O9" t="s">
        <v>1186</v>
      </c>
      <c r="P9">
        <v>0.5</v>
      </c>
      <c r="Q9" t="s">
        <v>775</v>
      </c>
      <c r="R9" t="s">
        <v>775</v>
      </c>
      <c r="S9" t="s">
        <v>819</v>
      </c>
      <c r="T9" t="s">
        <v>819</v>
      </c>
      <c r="U9" t="s">
        <v>485</v>
      </c>
      <c r="V9" t="s">
        <v>160</v>
      </c>
      <c r="W9" t="s">
        <v>74</v>
      </c>
      <c r="Y9" t="s">
        <v>159</v>
      </c>
      <c r="Z9" t="s">
        <v>75</v>
      </c>
      <c r="AA9" t="s">
        <v>75</v>
      </c>
      <c r="AB9" t="s">
        <v>85</v>
      </c>
      <c r="AC9" t="s">
        <v>132</v>
      </c>
      <c r="AD9" s="2"/>
      <c r="AE9">
        <f>7-3.63</f>
        <v>3.37</v>
      </c>
      <c r="AF9" t="s">
        <v>165</v>
      </c>
      <c r="AG9">
        <f>7-3.9</f>
        <v>3.1</v>
      </c>
      <c r="AH9" t="s">
        <v>165</v>
      </c>
    </row>
    <row r="10" spans="1:38" x14ac:dyDescent="0.25">
      <c r="A10">
        <v>9</v>
      </c>
      <c r="B10" t="s">
        <v>164</v>
      </c>
      <c r="C10" t="s">
        <v>157</v>
      </c>
      <c r="D10" t="s">
        <v>53</v>
      </c>
      <c r="E10" t="s">
        <v>158</v>
      </c>
      <c r="F10">
        <v>1979</v>
      </c>
      <c r="G10" t="s">
        <v>155</v>
      </c>
      <c r="H10" t="s">
        <v>156</v>
      </c>
      <c r="I10" t="s">
        <v>117</v>
      </c>
      <c r="J10" t="s">
        <v>53</v>
      </c>
      <c r="K10" t="s">
        <v>478</v>
      </c>
      <c r="L10">
        <v>31</v>
      </c>
      <c r="M10" t="s">
        <v>161</v>
      </c>
      <c r="N10" t="s">
        <v>310</v>
      </c>
      <c r="O10" t="s">
        <v>1186</v>
      </c>
      <c r="P10">
        <v>0.5</v>
      </c>
      <c r="Q10" t="s">
        <v>775</v>
      </c>
      <c r="R10" t="s">
        <v>775</v>
      </c>
      <c r="S10" t="s">
        <v>819</v>
      </c>
      <c r="T10" t="s">
        <v>819</v>
      </c>
      <c r="U10" t="s">
        <v>485</v>
      </c>
      <c r="V10" t="s">
        <v>160</v>
      </c>
      <c r="W10" t="s">
        <v>74</v>
      </c>
      <c r="Y10" t="s">
        <v>159</v>
      </c>
      <c r="Z10" t="s">
        <v>75</v>
      </c>
      <c r="AA10" t="s">
        <v>75</v>
      </c>
      <c r="AB10" t="s">
        <v>85</v>
      </c>
      <c r="AC10" t="s">
        <v>132</v>
      </c>
      <c r="AD10" s="2"/>
      <c r="AE10">
        <f>7-3.46</f>
        <v>3.54</v>
      </c>
      <c r="AF10" t="s">
        <v>165</v>
      </c>
      <c r="AG10">
        <f>7-3.92</f>
        <v>3.08</v>
      </c>
      <c r="AH10" t="s">
        <v>165</v>
      </c>
    </row>
    <row r="11" spans="1:38" x14ac:dyDescent="0.25">
      <c r="A11">
        <v>10</v>
      </c>
      <c r="B11" t="s">
        <v>213</v>
      </c>
      <c r="C11" t="s">
        <v>214</v>
      </c>
      <c r="D11" t="s">
        <v>270</v>
      </c>
      <c r="E11" t="s">
        <v>158</v>
      </c>
      <c r="F11">
        <v>1979</v>
      </c>
      <c r="G11" t="s">
        <v>155</v>
      </c>
      <c r="H11" t="s">
        <v>156</v>
      </c>
      <c r="I11" t="s">
        <v>117</v>
      </c>
      <c r="J11" t="s">
        <v>53</v>
      </c>
      <c r="K11" t="s">
        <v>478</v>
      </c>
      <c r="L11">
        <v>32</v>
      </c>
      <c r="M11" t="s">
        <v>215</v>
      </c>
      <c r="N11" t="s">
        <v>310</v>
      </c>
      <c r="O11" t="s">
        <v>1186</v>
      </c>
      <c r="P11">
        <v>0.5</v>
      </c>
      <c r="Q11" t="s">
        <v>775</v>
      </c>
      <c r="R11" t="s">
        <v>775</v>
      </c>
      <c r="S11" t="s">
        <v>819</v>
      </c>
      <c r="T11" t="s">
        <v>819</v>
      </c>
      <c r="U11" t="s">
        <v>485</v>
      </c>
      <c r="V11" t="s">
        <v>160</v>
      </c>
      <c r="W11" t="s">
        <v>74</v>
      </c>
      <c r="Y11" t="s">
        <v>159</v>
      </c>
      <c r="Z11" t="s">
        <v>75</v>
      </c>
      <c r="AA11" t="s">
        <v>75</v>
      </c>
      <c r="AB11" t="s">
        <v>85</v>
      </c>
      <c r="AC11" t="s">
        <v>132</v>
      </c>
      <c r="AD11" s="2"/>
      <c r="AE11">
        <f>7-3.41</f>
        <v>3.59</v>
      </c>
      <c r="AF11" t="s">
        <v>216</v>
      </c>
      <c r="AG11">
        <f>7-3.76</f>
        <v>3.24</v>
      </c>
      <c r="AH11" t="s">
        <v>216</v>
      </c>
    </row>
    <row r="12" spans="1:38" x14ac:dyDescent="0.25">
      <c r="A12">
        <v>11</v>
      </c>
      <c r="B12" t="s">
        <v>173</v>
      </c>
      <c r="C12" t="s">
        <v>167</v>
      </c>
      <c r="D12" t="s">
        <v>53</v>
      </c>
      <c r="E12" t="s">
        <v>166</v>
      </c>
      <c r="F12">
        <v>2008</v>
      </c>
      <c r="G12" t="s">
        <v>172</v>
      </c>
      <c r="H12" t="s">
        <v>171</v>
      </c>
      <c r="I12" t="s">
        <v>48</v>
      </c>
      <c r="J12" t="s">
        <v>53</v>
      </c>
      <c r="K12" t="s">
        <v>478</v>
      </c>
      <c r="L12" t="s">
        <v>175</v>
      </c>
      <c r="M12" t="s">
        <v>168</v>
      </c>
      <c r="N12" t="s">
        <v>310</v>
      </c>
      <c r="O12" t="s">
        <v>312</v>
      </c>
      <c r="P12">
        <v>0</v>
      </c>
      <c r="Q12" t="s">
        <v>775</v>
      </c>
      <c r="R12" t="s">
        <v>775</v>
      </c>
      <c r="S12" t="s">
        <v>53</v>
      </c>
      <c r="T12" t="s">
        <v>53</v>
      </c>
      <c r="U12" t="s">
        <v>170</v>
      </c>
      <c r="V12" t="s">
        <v>169</v>
      </c>
      <c r="W12" t="s">
        <v>74</v>
      </c>
      <c r="Z12" t="s">
        <v>75</v>
      </c>
      <c r="AA12" t="s">
        <v>75</v>
      </c>
      <c r="AB12" t="s">
        <v>85</v>
      </c>
      <c r="AC12" t="s">
        <v>104</v>
      </c>
      <c r="AD12" s="2" t="s">
        <v>80</v>
      </c>
      <c r="AE12">
        <v>5.68</v>
      </c>
      <c r="AG12">
        <v>4.2</v>
      </c>
      <c r="AL12" t="s">
        <v>176</v>
      </c>
    </row>
    <row r="13" spans="1:38" x14ac:dyDescent="0.25">
      <c r="A13">
        <v>12</v>
      </c>
      <c r="B13" t="s">
        <v>174</v>
      </c>
      <c r="C13" t="s">
        <v>167</v>
      </c>
      <c r="D13" t="s">
        <v>53</v>
      </c>
      <c r="E13" t="s">
        <v>166</v>
      </c>
      <c r="F13">
        <v>2008</v>
      </c>
      <c r="G13" t="s">
        <v>172</v>
      </c>
      <c r="H13" t="s">
        <v>171</v>
      </c>
      <c r="I13" t="s">
        <v>48</v>
      </c>
      <c r="J13" t="s">
        <v>53</v>
      </c>
      <c r="K13" t="s">
        <v>478</v>
      </c>
      <c r="L13" t="s">
        <v>769</v>
      </c>
      <c r="M13" t="s">
        <v>168</v>
      </c>
      <c r="N13" t="s">
        <v>310</v>
      </c>
      <c r="O13" t="s">
        <v>312</v>
      </c>
      <c r="P13">
        <v>0</v>
      </c>
      <c r="Q13" t="s">
        <v>775</v>
      </c>
      <c r="R13" t="s">
        <v>775</v>
      </c>
      <c r="S13" t="s">
        <v>53</v>
      </c>
      <c r="T13" t="s">
        <v>53</v>
      </c>
      <c r="U13" t="s">
        <v>170</v>
      </c>
      <c r="V13" t="s">
        <v>169</v>
      </c>
      <c r="W13" t="s">
        <v>74</v>
      </c>
      <c r="Z13" t="s">
        <v>75</v>
      </c>
      <c r="AA13" t="s">
        <v>75</v>
      </c>
      <c r="AB13" t="s">
        <v>85</v>
      </c>
      <c r="AC13" t="s">
        <v>104</v>
      </c>
      <c r="AD13" s="2" t="s">
        <v>80</v>
      </c>
      <c r="AE13">
        <v>5.63</v>
      </c>
      <c r="AG13">
        <v>3.98</v>
      </c>
    </row>
    <row r="14" spans="1:38" x14ac:dyDescent="0.25">
      <c r="A14">
        <v>13</v>
      </c>
      <c r="B14" t="s">
        <v>118</v>
      </c>
      <c r="C14" t="s">
        <v>118</v>
      </c>
      <c r="D14" t="s">
        <v>270</v>
      </c>
      <c r="E14" t="s">
        <v>114</v>
      </c>
      <c r="F14">
        <v>1985</v>
      </c>
      <c r="G14" t="s">
        <v>115</v>
      </c>
      <c r="H14" t="s">
        <v>116</v>
      </c>
      <c r="I14" t="s">
        <v>117</v>
      </c>
      <c r="J14" t="s">
        <v>53</v>
      </c>
      <c r="K14" t="s">
        <v>478</v>
      </c>
      <c r="L14">
        <v>50</v>
      </c>
      <c r="M14" t="s">
        <v>119</v>
      </c>
      <c r="N14" t="s">
        <v>310</v>
      </c>
      <c r="O14" t="s">
        <v>1186</v>
      </c>
      <c r="P14">
        <v>0.5</v>
      </c>
      <c r="Q14" t="s">
        <v>775</v>
      </c>
      <c r="R14" t="s">
        <v>775</v>
      </c>
      <c r="S14" t="s">
        <v>53</v>
      </c>
      <c r="U14" t="s">
        <v>619</v>
      </c>
      <c r="V14" t="s">
        <v>53</v>
      </c>
      <c r="W14" t="s">
        <v>74</v>
      </c>
      <c r="Y14" t="s">
        <v>120</v>
      </c>
      <c r="Z14" t="s">
        <v>75</v>
      </c>
      <c r="AA14" t="s">
        <v>75</v>
      </c>
      <c r="AB14" t="s">
        <v>85</v>
      </c>
      <c r="AC14" t="s">
        <v>132</v>
      </c>
      <c r="AD14" s="2"/>
      <c r="AE14">
        <f>7-2.92</f>
        <v>4.08</v>
      </c>
      <c r="AF14">
        <v>0.91</v>
      </c>
      <c r="AG14">
        <f>7-3.61</f>
        <v>3.39</v>
      </c>
      <c r="AH14">
        <v>0.49</v>
      </c>
      <c r="AL14" t="s">
        <v>1166</v>
      </c>
    </row>
    <row r="15" spans="1:38" x14ac:dyDescent="0.25">
      <c r="A15">
        <v>14</v>
      </c>
      <c r="B15" t="s">
        <v>797</v>
      </c>
      <c r="C15" t="s">
        <v>796</v>
      </c>
      <c r="D15" t="s">
        <v>53</v>
      </c>
      <c r="E15" t="s">
        <v>114</v>
      </c>
      <c r="F15">
        <v>1985</v>
      </c>
      <c r="G15" t="s">
        <v>115</v>
      </c>
      <c r="H15" t="s">
        <v>116</v>
      </c>
      <c r="I15" t="s">
        <v>117</v>
      </c>
      <c r="J15" t="s">
        <v>53</v>
      </c>
      <c r="K15" t="s">
        <v>776</v>
      </c>
      <c r="L15">
        <v>30</v>
      </c>
      <c r="M15" t="s">
        <v>806</v>
      </c>
      <c r="N15" t="s">
        <v>310</v>
      </c>
      <c r="O15" t="s">
        <v>1186</v>
      </c>
      <c r="P15">
        <v>0.5</v>
      </c>
      <c r="Q15" t="s">
        <v>800</v>
      </c>
      <c r="R15" t="s">
        <v>1279</v>
      </c>
      <c r="S15" t="s">
        <v>819</v>
      </c>
      <c r="T15" t="s">
        <v>819</v>
      </c>
      <c r="U15" t="s">
        <v>485</v>
      </c>
      <c r="V15" t="s">
        <v>53</v>
      </c>
      <c r="W15" t="s">
        <v>74</v>
      </c>
      <c r="X15" t="s">
        <v>131</v>
      </c>
      <c r="Y15" t="s">
        <v>803</v>
      </c>
      <c r="Z15" t="s">
        <v>75</v>
      </c>
      <c r="AA15" t="s">
        <v>75</v>
      </c>
      <c r="AB15" t="s">
        <v>85</v>
      </c>
      <c r="AC15" t="s">
        <v>132</v>
      </c>
      <c r="AD15" s="2"/>
      <c r="AE15">
        <f>7-3.73</f>
        <v>3.27</v>
      </c>
      <c r="AF15">
        <v>0.49</v>
      </c>
      <c r="AG15">
        <f>7-3.56</f>
        <v>3.44</v>
      </c>
      <c r="AH15">
        <v>0.63</v>
      </c>
      <c r="AL15" t="s">
        <v>802</v>
      </c>
    </row>
    <row r="16" spans="1:38" x14ac:dyDescent="0.25">
      <c r="A16">
        <v>15</v>
      </c>
      <c r="B16" t="s">
        <v>798</v>
      </c>
      <c r="C16" t="s">
        <v>796</v>
      </c>
      <c r="D16" t="s">
        <v>53</v>
      </c>
      <c r="E16" t="s">
        <v>114</v>
      </c>
      <c r="F16">
        <v>1985</v>
      </c>
      <c r="G16" t="s">
        <v>115</v>
      </c>
      <c r="H16" t="s">
        <v>116</v>
      </c>
      <c r="I16" t="s">
        <v>117</v>
      </c>
      <c r="J16" t="s">
        <v>53</v>
      </c>
      <c r="K16" t="s">
        <v>776</v>
      </c>
      <c r="L16">
        <v>30</v>
      </c>
      <c r="M16" t="s">
        <v>806</v>
      </c>
      <c r="N16" t="s">
        <v>310</v>
      </c>
      <c r="O16" t="s">
        <v>1186</v>
      </c>
      <c r="P16">
        <v>0.5</v>
      </c>
      <c r="Q16" t="s">
        <v>799</v>
      </c>
      <c r="R16" t="s">
        <v>1280</v>
      </c>
      <c r="S16" t="s">
        <v>819</v>
      </c>
      <c r="T16" t="s">
        <v>819</v>
      </c>
      <c r="U16" t="s">
        <v>485</v>
      </c>
      <c r="V16" t="s">
        <v>53</v>
      </c>
      <c r="W16" t="s">
        <v>74</v>
      </c>
      <c r="X16" t="s">
        <v>131</v>
      </c>
      <c r="Y16" t="s">
        <v>803</v>
      </c>
      <c r="Z16" t="s">
        <v>75</v>
      </c>
      <c r="AA16" t="s">
        <v>75</v>
      </c>
      <c r="AB16" t="s">
        <v>85</v>
      </c>
      <c r="AC16" t="s">
        <v>132</v>
      </c>
      <c r="AD16" s="2"/>
      <c r="AE16">
        <f>7-3.73</f>
        <v>3.27</v>
      </c>
      <c r="AF16">
        <v>0.49</v>
      </c>
      <c r="AG16">
        <f>7-3.28</f>
        <v>3.72</v>
      </c>
      <c r="AH16">
        <v>0.63</v>
      </c>
      <c r="AL16" t="s">
        <v>801</v>
      </c>
    </row>
    <row r="17" spans="1:34" x14ac:dyDescent="0.25">
      <c r="A17">
        <v>16</v>
      </c>
      <c r="B17" t="s">
        <v>805</v>
      </c>
      <c r="C17" t="s">
        <v>849</v>
      </c>
      <c r="D17" t="s">
        <v>53</v>
      </c>
      <c r="E17" t="s">
        <v>114</v>
      </c>
      <c r="F17">
        <v>1985</v>
      </c>
      <c r="G17" t="s">
        <v>115</v>
      </c>
      <c r="H17" t="s">
        <v>116</v>
      </c>
      <c r="I17" t="s">
        <v>117</v>
      </c>
      <c r="J17" t="s">
        <v>53</v>
      </c>
      <c r="K17" t="s">
        <v>776</v>
      </c>
      <c r="L17">
        <v>40</v>
      </c>
      <c r="M17" t="s">
        <v>806</v>
      </c>
      <c r="N17" t="s">
        <v>310</v>
      </c>
      <c r="O17" t="s">
        <v>1186</v>
      </c>
      <c r="Q17" t="s">
        <v>800</v>
      </c>
      <c r="R17" t="s">
        <v>1279</v>
      </c>
      <c r="S17" t="s">
        <v>819</v>
      </c>
      <c r="T17" t="s">
        <v>819</v>
      </c>
      <c r="U17" t="s">
        <v>807</v>
      </c>
      <c r="V17" t="s">
        <v>53</v>
      </c>
      <c r="W17" t="s">
        <v>74</v>
      </c>
      <c r="X17" t="s">
        <v>131</v>
      </c>
      <c r="Z17" t="s">
        <v>75</v>
      </c>
      <c r="AA17" t="s">
        <v>75</v>
      </c>
      <c r="AB17" t="s">
        <v>85</v>
      </c>
      <c r="AC17" t="s">
        <v>132</v>
      </c>
      <c r="AD17" s="2"/>
      <c r="AE17">
        <f>7-3.89</f>
        <v>3.11</v>
      </c>
      <c r="AF17">
        <v>0.64</v>
      </c>
      <c r="AG17">
        <f>7-3.49</f>
        <v>3.51</v>
      </c>
      <c r="AH17">
        <v>0.66</v>
      </c>
    </row>
    <row r="18" spans="1:34" x14ac:dyDescent="0.25">
      <c r="A18">
        <v>17</v>
      </c>
      <c r="B18" t="s">
        <v>804</v>
      </c>
      <c r="C18" t="s">
        <v>849</v>
      </c>
      <c r="D18" t="s">
        <v>53</v>
      </c>
      <c r="E18" t="s">
        <v>114</v>
      </c>
      <c r="F18">
        <v>1985</v>
      </c>
      <c r="G18" t="s">
        <v>115</v>
      </c>
      <c r="H18" t="s">
        <v>116</v>
      </c>
      <c r="I18" t="s">
        <v>117</v>
      </c>
      <c r="J18" t="s">
        <v>53</v>
      </c>
      <c r="K18" t="s">
        <v>776</v>
      </c>
      <c r="L18">
        <v>40</v>
      </c>
      <c r="M18" t="s">
        <v>806</v>
      </c>
      <c r="N18" t="s">
        <v>310</v>
      </c>
      <c r="O18" t="s">
        <v>1186</v>
      </c>
      <c r="Q18" t="s">
        <v>799</v>
      </c>
      <c r="R18" t="s">
        <v>1280</v>
      </c>
      <c r="S18" t="s">
        <v>819</v>
      </c>
      <c r="T18" t="s">
        <v>819</v>
      </c>
      <c r="U18" t="s">
        <v>807</v>
      </c>
      <c r="V18" t="s">
        <v>53</v>
      </c>
      <c r="W18" t="s">
        <v>74</v>
      </c>
      <c r="X18" t="s">
        <v>131</v>
      </c>
      <c r="Z18" t="s">
        <v>75</v>
      </c>
      <c r="AA18" t="s">
        <v>75</v>
      </c>
      <c r="AB18" t="s">
        <v>85</v>
      </c>
      <c r="AC18" t="s">
        <v>132</v>
      </c>
      <c r="AD18" s="2"/>
      <c r="AE18">
        <f>7-3.89</f>
        <v>3.11</v>
      </c>
      <c r="AF18">
        <v>0.64</v>
      </c>
      <c r="AG18">
        <v>3.18</v>
      </c>
      <c r="AH18">
        <v>0.68</v>
      </c>
    </row>
    <row r="19" spans="1:34" x14ac:dyDescent="0.25">
      <c r="A19">
        <v>18</v>
      </c>
      <c r="B19" t="s">
        <v>812</v>
      </c>
      <c r="C19" t="s">
        <v>808</v>
      </c>
      <c r="D19" t="s">
        <v>53</v>
      </c>
      <c r="E19" t="s">
        <v>177</v>
      </c>
      <c r="F19">
        <v>1991</v>
      </c>
      <c r="G19" t="s">
        <v>178</v>
      </c>
      <c r="H19" t="s">
        <v>116</v>
      </c>
      <c r="I19" t="s">
        <v>117</v>
      </c>
      <c r="J19" t="s">
        <v>53</v>
      </c>
      <c r="K19" t="s">
        <v>776</v>
      </c>
      <c r="L19">
        <v>40</v>
      </c>
      <c r="M19" t="s">
        <v>806</v>
      </c>
      <c r="N19" t="s">
        <v>310</v>
      </c>
      <c r="O19" t="s">
        <v>1186</v>
      </c>
      <c r="P19">
        <v>0.5</v>
      </c>
      <c r="Q19" t="s">
        <v>800</v>
      </c>
      <c r="R19" t="s">
        <v>1279</v>
      </c>
      <c r="S19" t="s">
        <v>819</v>
      </c>
      <c r="T19" t="s">
        <v>819</v>
      </c>
      <c r="U19" t="s">
        <v>809</v>
      </c>
      <c r="V19" t="s">
        <v>53</v>
      </c>
      <c r="W19" t="s">
        <v>74</v>
      </c>
      <c r="X19" t="s">
        <v>131</v>
      </c>
      <c r="Y19" t="s">
        <v>120</v>
      </c>
      <c r="Z19" t="s">
        <v>75</v>
      </c>
      <c r="AA19" t="s">
        <v>75</v>
      </c>
      <c r="AB19" t="s">
        <v>85</v>
      </c>
      <c r="AC19" t="s">
        <v>132</v>
      </c>
      <c r="AD19" s="2"/>
      <c r="AE19">
        <f>7-3.35</f>
        <v>3.65</v>
      </c>
      <c r="AF19" t="s">
        <v>810</v>
      </c>
      <c r="AG19">
        <f>7-3.8</f>
        <v>3.2</v>
      </c>
      <c r="AH19" t="s">
        <v>810</v>
      </c>
    </row>
    <row r="20" spans="1:34" x14ac:dyDescent="0.25">
      <c r="A20">
        <v>19</v>
      </c>
      <c r="B20" t="s">
        <v>811</v>
      </c>
      <c r="C20" t="s">
        <v>808</v>
      </c>
      <c r="D20" t="s">
        <v>53</v>
      </c>
      <c r="E20" t="s">
        <v>177</v>
      </c>
      <c r="F20">
        <v>1991</v>
      </c>
      <c r="G20" t="s">
        <v>178</v>
      </c>
      <c r="H20" t="s">
        <v>116</v>
      </c>
      <c r="I20" t="s">
        <v>117</v>
      </c>
      <c r="J20" t="s">
        <v>53</v>
      </c>
      <c r="K20" t="s">
        <v>776</v>
      </c>
      <c r="L20">
        <v>40</v>
      </c>
      <c r="M20" t="s">
        <v>806</v>
      </c>
      <c r="N20" t="s">
        <v>310</v>
      </c>
      <c r="O20" t="s">
        <v>1186</v>
      </c>
      <c r="P20">
        <v>0.5</v>
      </c>
      <c r="Q20" t="s">
        <v>799</v>
      </c>
      <c r="R20" t="s">
        <v>1280</v>
      </c>
      <c r="S20" t="s">
        <v>819</v>
      </c>
      <c r="T20" t="s">
        <v>819</v>
      </c>
      <c r="U20" t="s">
        <v>809</v>
      </c>
      <c r="V20" t="s">
        <v>53</v>
      </c>
      <c r="W20" t="s">
        <v>74</v>
      </c>
      <c r="X20" t="s">
        <v>131</v>
      </c>
      <c r="Y20" t="s">
        <v>120</v>
      </c>
      <c r="Z20" t="s">
        <v>75</v>
      </c>
      <c r="AA20" t="s">
        <v>75</v>
      </c>
      <c r="AB20" t="s">
        <v>85</v>
      </c>
      <c r="AC20" t="s">
        <v>132</v>
      </c>
      <c r="AD20" s="2"/>
      <c r="AE20">
        <f>7-3.07</f>
        <v>3.93</v>
      </c>
      <c r="AF20" t="s">
        <v>810</v>
      </c>
      <c r="AG20">
        <f>7-3.8</f>
        <v>3.2</v>
      </c>
      <c r="AH20" t="s">
        <v>810</v>
      </c>
    </row>
    <row r="21" spans="1:34" x14ac:dyDescent="0.25">
      <c r="A21">
        <v>20</v>
      </c>
      <c r="B21" t="s">
        <v>817</v>
      </c>
      <c r="C21" t="s">
        <v>813</v>
      </c>
      <c r="D21" t="s">
        <v>270</v>
      </c>
      <c r="E21" t="s">
        <v>177</v>
      </c>
      <c r="F21">
        <v>1991</v>
      </c>
      <c r="G21" t="s">
        <v>178</v>
      </c>
      <c r="H21" t="s">
        <v>116</v>
      </c>
      <c r="I21" t="s">
        <v>117</v>
      </c>
      <c r="J21" t="s">
        <v>53</v>
      </c>
      <c r="K21" t="s">
        <v>776</v>
      </c>
      <c r="L21">
        <v>20</v>
      </c>
      <c r="M21" t="s">
        <v>818</v>
      </c>
      <c r="N21" t="s">
        <v>310</v>
      </c>
      <c r="O21" t="s">
        <v>1186</v>
      </c>
      <c r="P21">
        <v>0.5</v>
      </c>
      <c r="Q21" t="s">
        <v>800</v>
      </c>
      <c r="R21" t="s">
        <v>1279</v>
      </c>
      <c r="S21" t="s">
        <v>819</v>
      </c>
      <c r="T21" t="s">
        <v>819</v>
      </c>
      <c r="U21" t="s">
        <v>809</v>
      </c>
      <c r="V21" t="s">
        <v>53</v>
      </c>
      <c r="W21" t="s">
        <v>74</v>
      </c>
      <c r="X21" t="s">
        <v>131</v>
      </c>
      <c r="Y21" t="s">
        <v>120</v>
      </c>
      <c r="Z21" t="s">
        <v>75</v>
      </c>
      <c r="AA21" t="s">
        <v>75</v>
      </c>
      <c r="AB21" t="s">
        <v>85</v>
      </c>
      <c r="AC21" t="s">
        <v>132</v>
      </c>
      <c r="AD21" s="2"/>
      <c r="AE21">
        <f>7-3.39</f>
        <v>3.61</v>
      </c>
      <c r="AF21" t="s">
        <v>820</v>
      </c>
      <c r="AG21">
        <f>7-3.62</f>
        <v>3.38</v>
      </c>
      <c r="AH21" t="s">
        <v>820</v>
      </c>
    </row>
    <row r="22" spans="1:34" x14ac:dyDescent="0.25">
      <c r="A22">
        <v>21</v>
      </c>
      <c r="B22" t="s">
        <v>815</v>
      </c>
      <c r="C22" t="s">
        <v>813</v>
      </c>
      <c r="D22" t="s">
        <v>270</v>
      </c>
      <c r="E22" t="s">
        <v>177</v>
      </c>
      <c r="F22">
        <v>1991</v>
      </c>
      <c r="G22" t="s">
        <v>178</v>
      </c>
      <c r="H22" t="s">
        <v>116</v>
      </c>
      <c r="I22" t="s">
        <v>117</v>
      </c>
      <c r="J22" t="s">
        <v>53</v>
      </c>
      <c r="K22" t="s">
        <v>776</v>
      </c>
      <c r="L22">
        <v>20</v>
      </c>
      <c r="M22" t="s">
        <v>818</v>
      </c>
      <c r="N22" t="s">
        <v>310</v>
      </c>
      <c r="O22" t="s">
        <v>1186</v>
      </c>
      <c r="P22">
        <v>0.5</v>
      </c>
      <c r="Q22" t="s">
        <v>800</v>
      </c>
      <c r="R22" t="s">
        <v>1279</v>
      </c>
      <c r="S22" t="s">
        <v>819</v>
      </c>
      <c r="T22" t="s">
        <v>819</v>
      </c>
      <c r="U22" t="s">
        <v>809</v>
      </c>
      <c r="V22" t="s">
        <v>53</v>
      </c>
      <c r="W22" t="s">
        <v>74</v>
      </c>
      <c r="X22" t="s">
        <v>131</v>
      </c>
      <c r="Y22" t="s">
        <v>120</v>
      </c>
      <c r="Z22" t="s">
        <v>75</v>
      </c>
      <c r="AA22" t="s">
        <v>75</v>
      </c>
      <c r="AB22" t="s">
        <v>85</v>
      </c>
      <c r="AC22" t="s">
        <v>132</v>
      </c>
      <c r="AD22" s="2"/>
      <c r="AE22">
        <f>7-2.99</f>
        <v>4.01</v>
      </c>
      <c r="AF22" t="s">
        <v>820</v>
      </c>
      <c r="AG22">
        <f>7-3.74</f>
        <v>3.26</v>
      </c>
      <c r="AH22" t="s">
        <v>820</v>
      </c>
    </row>
    <row r="23" spans="1:34" x14ac:dyDescent="0.25">
      <c r="A23">
        <v>22</v>
      </c>
      <c r="B23" t="s">
        <v>816</v>
      </c>
      <c r="C23" t="s">
        <v>813</v>
      </c>
      <c r="D23" t="s">
        <v>270</v>
      </c>
      <c r="E23" t="s">
        <v>177</v>
      </c>
      <c r="F23">
        <v>1991</v>
      </c>
      <c r="G23" t="s">
        <v>178</v>
      </c>
      <c r="H23" t="s">
        <v>116</v>
      </c>
      <c r="I23" t="s">
        <v>117</v>
      </c>
      <c r="J23" t="s">
        <v>53</v>
      </c>
      <c r="K23" t="s">
        <v>776</v>
      </c>
      <c r="L23">
        <v>20</v>
      </c>
      <c r="M23" t="s">
        <v>818</v>
      </c>
      <c r="N23" t="s">
        <v>310</v>
      </c>
      <c r="O23" t="s">
        <v>1186</v>
      </c>
      <c r="P23">
        <v>0.5</v>
      </c>
      <c r="Q23" t="s">
        <v>799</v>
      </c>
      <c r="R23" t="s">
        <v>1280</v>
      </c>
      <c r="S23" t="s">
        <v>819</v>
      </c>
      <c r="T23" t="s">
        <v>819</v>
      </c>
      <c r="U23" t="s">
        <v>809</v>
      </c>
      <c r="V23" t="s">
        <v>53</v>
      </c>
      <c r="W23" t="s">
        <v>74</v>
      </c>
      <c r="X23" t="s">
        <v>131</v>
      </c>
      <c r="Y23" t="s">
        <v>120</v>
      </c>
      <c r="Z23" t="s">
        <v>75</v>
      </c>
      <c r="AA23" t="s">
        <v>75</v>
      </c>
      <c r="AB23" t="s">
        <v>85</v>
      </c>
      <c r="AC23" t="s">
        <v>132</v>
      </c>
      <c r="AD23" s="2"/>
      <c r="AE23">
        <f>7-2.78</f>
        <v>4.2200000000000006</v>
      </c>
      <c r="AF23" t="s">
        <v>820</v>
      </c>
      <c r="AG23">
        <f>7-3.62</f>
        <v>3.38</v>
      </c>
      <c r="AH23" t="s">
        <v>820</v>
      </c>
    </row>
    <row r="24" spans="1:34" x14ac:dyDescent="0.25">
      <c r="A24">
        <v>23</v>
      </c>
      <c r="B24" t="s">
        <v>814</v>
      </c>
      <c r="C24" t="s">
        <v>813</v>
      </c>
      <c r="D24" t="s">
        <v>270</v>
      </c>
      <c r="E24" t="s">
        <v>177</v>
      </c>
      <c r="F24">
        <v>1991</v>
      </c>
      <c r="G24" t="s">
        <v>178</v>
      </c>
      <c r="H24" t="s">
        <v>116</v>
      </c>
      <c r="I24" t="s">
        <v>117</v>
      </c>
      <c r="J24" t="s">
        <v>53</v>
      </c>
      <c r="K24" t="s">
        <v>776</v>
      </c>
      <c r="L24">
        <v>20</v>
      </c>
      <c r="M24" t="s">
        <v>818</v>
      </c>
      <c r="N24" t="s">
        <v>310</v>
      </c>
      <c r="O24" t="s">
        <v>1186</v>
      </c>
      <c r="P24">
        <v>0.5</v>
      </c>
      <c r="Q24" t="s">
        <v>799</v>
      </c>
      <c r="R24" t="s">
        <v>1280</v>
      </c>
      <c r="S24" t="s">
        <v>819</v>
      </c>
      <c r="T24" t="s">
        <v>819</v>
      </c>
      <c r="U24" t="s">
        <v>809</v>
      </c>
      <c r="V24" t="s">
        <v>53</v>
      </c>
      <c r="W24" t="s">
        <v>74</v>
      </c>
      <c r="X24" t="s">
        <v>131</v>
      </c>
      <c r="Y24" t="s">
        <v>120</v>
      </c>
      <c r="Z24" t="s">
        <v>75</v>
      </c>
      <c r="AA24" t="s">
        <v>75</v>
      </c>
      <c r="AB24" t="s">
        <v>85</v>
      </c>
      <c r="AC24" t="s">
        <v>132</v>
      </c>
      <c r="AD24" s="2"/>
      <c r="AE24">
        <f>7-2.52</f>
        <v>4.4800000000000004</v>
      </c>
      <c r="AF24" t="s">
        <v>820</v>
      </c>
      <c r="AG24">
        <f>7-3.74</f>
        <v>3.26</v>
      </c>
      <c r="AH24" t="s">
        <v>820</v>
      </c>
    </row>
    <row r="25" spans="1:34" x14ac:dyDescent="0.25">
      <c r="A25">
        <v>24</v>
      </c>
      <c r="B25" t="s">
        <v>826</v>
      </c>
      <c r="C25" t="s">
        <v>179</v>
      </c>
      <c r="D25" t="s">
        <v>53</v>
      </c>
      <c r="E25" t="s">
        <v>177</v>
      </c>
      <c r="F25">
        <v>1991</v>
      </c>
      <c r="G25" t="s">
        <v>178</v>
      </c>
      <c r="H25" t="s">
        <v>116</v>
      </c>
      <c r="I25" t="s">
        <v>117</v>
      </c>
      <c r="J25" t="s">
        <v>53</v>
      </c>
      <c r="K25" t="s">
        <v>776</v>
      </c>
      <c r="L25">
        <v>20</v>
      </c>
      <c r="M25" t="s">
        <v>821</v>
      </c>
      <c r="N25" t="s">
        <v>310</v>
      </c>
      <c r="O25" t="s">
        <v>1186</v>
      </c>
      <c r="P25">
        <v>0.5</v>
      </c>
      <c r="Q25" t="s">
        <v>800</v>
      </c>
      <c r="R25" t="s">
        <v>1279</v>
      </c>
      <c r="S25" t="s">
        <v>819</v>
      </c>
      <c r="T25" t="s">
        <v>819</v>
      </c>
      <c r="U25" t="s">
        <v>180</v>
      </c>
      <c r="V25" t="s">
        <v>53</v>
      </c>
      <c r="W25" t="s">
        <v>74</v>
      </c>
      <c r="X25" t="s">
        <v>130</v>
      </c>
      <c r="Y25" t="s">
        <v>120</v>
      </c>
      <c r="Z25" t="s">
        <v>120</v>
      </c>
      <c r="AA25" t="s">
        <v>75</v>
      </c>
      <c r="AB25" t="s">
        <v>85</v>
      </c>
      <c r="AC25" t="s">
        <v>132</v>
      </c>
      <c r="AD25" s="2"/>
      <c r="AE25">
        <f>7-3.73</f>
        <v>3.27</v>
      </c>
      <c r="AF25" t="s">
        <v>828</v>
      </c>
      <c r="AG25">
        <f>7-3.88</f>
        <v>3.12</v>
      </c>
      <c r="AH25" t="s">
        <v>828</v>
      </c>
    </row>
    <row r="26" spans="1:34" x14ac:dyDescent="0.25">
      <c r="A26">
        <v>25</v>
      </c>
      <c r="B26" t="s">
        <v>822</v>
      </c>
      <c r="C26" t="s">
        <v>179</v>
      </c>
      <c r="D26" t="s">
        <v>53</v>
      </c>
      <c r="E26" t="s">
        <v>177</v>
      </c>
      <c r="F26">
        <v>1991</v>
      </c>
      <c r="G26" t="s">
        <v>178</v>
      </c>
      <c r="H26" t="s">
        <v>116</v>
      </c>
      <c r="I26" t="s">
        <v>117</v>
      </c>
      <c r="J26" t="s">
        <v>53</v>
      </c>
      <c r="K26" t="s">
        <v>478</v>
      </c>
      <c r="L26">
        <v>20</v>
      </c>
      <c r="M26" t="s">
        <v>821</v>
      </c>
      <c r="N26" t="s">
        <v>310</v>
      </c>
      <c r="O26" t="s">
        <v>1186</v>
      </c>
      <c r="P26">
        <v>0.5</v>
      </c>
      <c r="Q26" t="s">
        <v>775</v>
      </c>
      <c r="R26" t="s">
        <v>775</v>
      </c>
      <c r="S26" t="s">
        <v>53</v>
      </c>
      <c r="U26" t="s">
        <v>180</v>
      </c>
      <c r="V26" t="s">
        <v>53</v>
      </c>
      <c r="W26" t="s">
        <v>74</v>
      </c>
      <c r="X26" t="s">
        <v>130</v>
      </c>
      <c r="Y26" t="s">
        <v>120</v>
      </c>
      <c r="Z26" t="s">
        <v>120</v>
      </c>
      <c r="AA26" t="s">
        <v>75</v>
      </c>
      <c r="AB26" t="s">
        <v>85</v>
      </c>
      <c r="AC26" t="s">
        <v>132</v>
      </c>
      <c r="AD26" s="2"/>
      <c r="AE26">
        <f>7-3.1</f>
        <v>3.9</v>
      </c>
      <c r="AG26">
        <f>7-3.88</f>
        <v>3.12</v>
      </c>
    </row>
    <row r="27" spans="1:34" x14ac:dyDescent="0.25">
      <c r="A27">
        <v>26</v>
      </c>
      <c r="B27" t="s">
        <v>824</v>
      </c>
      <c r="C27" t="s">
        <v>179</v>
      </c>
      <c r="D27" t="s">
        <v>53</v>
      </c>
      <c r="E27" t="s">
        <v>177</v>
      </c>
      <c r="F27">
        <v>1991</v>
      </c>
      <c r="G27" t="s">
        <v>178</v>
      </c>
      <c r="H27" t="s">
        <v>116</v>
      </c>
      <c r="I27" t="s">
        <v>117</v>
      </c>
      <c r="J27" t="s">
        <v>53</v>
      </c>
      <c r="K27" t="s">
        <v>776</v>
      </c>
      <c r="L27">
        <v>20</v>
      </c>
      <c r="M27" t="s">
        <v>821</v>
      </c>
      <c r="N27" t="s">
        <v>310</v>
      </c>
      <c r="O27" t="s">
        <v>1186</v>
      </c>
      <c r="P27">
        <v>0.5</v>
      </c>
      <c r="Q27" t="s">
        <v>799</v>
      </c>
      <c r="R27" t="s">
        <v>1280</v>
      </c>
      <c r="S27" t="s">
        <v>819</v>
      </c>
      <c r="T27" t="s">
        <v>819</v>
      </c>
      <c r="U27" t="s">
        <v>180</v>
      </c>
      <c r="V27" t="s">
        <v>53</v>
      </c>
      <c r="W27" t="s">
        <v>74</v>
      </c>
      <c r="X27" t="s">
        <v>130</v>
      </c>
      <c r="Y27" t="s">
        <v>120</v>
      </c>
      <c r="Z27" t="s">
        <v>120</v>
      </c>
      <c r="AA27" t="s">
        <v>75</v>
      </c>
      <c r="AB27" t="s">
        <v>85</v>
      </c>
      <c r="AC27" t="s">
        <v>132</v>
      </c>
      <c r="AD27" s="2"/>
      <c r="AE27">
        <f>7-3.38</f>
        <v>3.62</v>
      </c>
      <c r="AF27" t="s">
        <v>828</v>
      </c>
      <c r="AG27">
        <f>7-3.88</f>
        <v>3.12</v>
      </c>
      <c r="AH27" t="s">
        <v>828</v>
      </c>
    </row>
    <row r="28" spans="1:34" x14ac:dyDescent="0.25">
      <c r="A28">
        <v>27</v>
      </c>
      <c r="B28" t="s">
        <v>827</v>
      </c>
      <c r="C28" t="s">
        <v>179</v>
      </c>
      <c r="D28" t="s">
        <v>53</v>
      </c>
      <c r="E28" t="s">
        <v>177</v>
      </c>
      <c r="F28">
        <v>1991</v>
      </c>
      <c r="G28" t="s">
        <v>178</v>
      </c>
      <c r="H28" t="s">
        <v>116</v>
      </c>
      <c r="I28" t="s">
        <v>117</v>
      </c>
      <c r="J28" t="s">
        <v>53</v>
      </c>
      <c r="K28" t="s">
        <v>776</v>
      </c>
      <c r="L28">
        <v>20</v>
      </c>
      <c r="M28" t="s">
        <v>821</v>
      </c>
      <c r="N28" t="s">
        <v>310</v>
      </c>
      <c r="O28" t="s">
        <v>1186</v>
      </c>
      <c r="P28">
        <v>0.5</v>
      </c>
      <c r="Q28" t="s">
        <v>800</v>
      </c>
      <c r="R28" t="s">
        <v>1279</v>
      </c>
      <c r="S28" t="s">
        <v>819</v>
      </c>
      <c r="T28" t="s">
        <v>819</v>
      </c>
      <c r="U28" t="s">
        <v>484</v>
      </c>
      <c r="V28" t="s">
        <v>53</v>
      </c>
      <c r="W28" t="s">
        <v>74</v>
      </c>
      <c r="X28" t="s">
        <v>130</v>
      </c>
      <c r="Y28" t="s">
        <v>120</v>
      </c>
      <c r="Z28" t="s">
        <v>120</v>
      </c>
      <c r="AA28" t="s">
        <v>75</v>
      </c>
      <c r="AB28" t="s">
        <v>85</v>
      </c>
      <c r="AC28" t="s">
        <v>132</v>
      </c>
      <c r="AD28" s="2"/>
      <c r="AE28">
        <f>7-2.72</f>
        <v>4.2799999999999994</v>
      </c>
      <c r="AF28" t="s">
        <v>829</v>
      </c>
      <c r="AG28">
        <f>7-4.08</f>
        <v>2.92</v>
      </c>
      <c r="AH28" t="s">
        <v>829</v>
      </c>
    </row>
    <row r="29" spans="1:34" x14ac:dyDescent="0.25">
      <c r="A29">
        <v>28</v>
      </c>
      <c r="B29" t="s">
        <v>823</v>
      </c>
      <c r="C29" t="s">
        <v>179</v>
      </c>
      <c r="D29" t="s">
        <v>53</v>
      </c>
      <c r="E29" t="s">
        <v>177</v>
      </c>
      <c r="F29">
        <v>1991</v>
      </c>
      <c r="G29" t="s">
        <v>178</v>
      </c>
      <c r="H29" t="s">
        <v>116</v>
      </c>
      <c r="I29" t="s">
        <v>117</v>
      </c>
      <c r="J29" t="s">
        <v>53</v>
      </c>
      <c r="K29" t="s">
        <v>478</v>
      </c>
      <c r="L29">
        <v>20</v>
      </c>
      <c r="M29" t="s">
        <v>821</v>
      </c>
      <c r="N29" t="s">
        <v>310</v>
      </c>
      <c r="O29" t="s">
        <v>1186</v>
      </c>
      <c r="P29">
        <v>0.5</v>
      </c>
      <c r="Q29" t="s">
        <v>775</v>
      </c>
      <c r="R29" t="s">
        <v>775</v>
      </c>
      <c r="S29" t="s">
        <v>53</v>
      </c>
      <c r="U29" t="s">
        <v>484</v>
      </c>
      <c r="V29" t="s">
        <v>53</v>
      </c>
      <c r="W29" t="s">
        <v>74</v>
      </c>
      <c r="X29" t="s">
        <v>130</v>
      </c>
      <c r="Y29" t="s">
        <v>120</v>
      </c>
      <c r="Z29" t="s">
        <v>120</v>
      </c>
      <c r="AA29" t="s">
        <v>75</v>
      </c>
      <c r="AB29" t="s">
        <v>85</v>
      </c>
      <c r="AC29" t="s">
        <v>132</v>
      </c>
      <c r="AD29" s="2"/>
      <c r="AE29">
        <f>7-2.74</f>
        <v>4.26</v>
      </c>
      <c r="AG29">
        <f>7-3.91</f>
        <v>3.09</v>
      </c>
    </row>
    <row r="30" spans="1:34" x14ac:dyDescent="0.25">
      <c r="A30">
        <v>29</v>
      </c>
      <c r="B30" t="s">
        <v>825</v>
      </c>
      <c r="C30" t="s">
        <v>179</v>
      </c>
      <c r="D30" t="s">
        <v>53</v>
      </c>
      <c r="E30" t="s">
        <v>177</v>
      </c>
      <c r="F30">
        <v>1991</v>
      </c>
      <c r="G30" t="s">
        <v>178</v>
      </c>
      <c r="H30" t="s">
        <v>116</v>
      </c>
      <c r="I30" t="s">
        <v>117</v>
      </c>
      <c r="J30" t="s">
        <v>53</v>
      </c>
      <c r="K30" t="s">
        <v>776</v>
      </c>
      <c r="L30">
        <v>20</v>
      </c>
      <c r="M30" t="s">
        <v>821</v>
      </c>
      <c r="N30" t="s">
        <v>310</v>
      </c>
      <c r="O30" t="s">
        <v>1186</v>
      </c>
      <c r="P30">
        <v>0.5</v>
      </c>
      <c r="Q30" t="s">
        <v>799</v>
      </c>
      <c r="R30" t="s">
        <v>1280</v>
      </c>
      <c r="S30" t="s">
        <v>819</v>
      </c>
      <c r="T30" t="s">
        <v>819</v>
      </c>
      <c r="U30" t="s">
        <v>484</v>
      </c>
      <c r="V30" t="s">
        <v>53</v>
      </c>
      <c r="W30" t="s">
        <v>74</v>
      </c>
      <c r="X30" t="s">
        <v>130</v>
      </c>
      <c r="Y30" t="s">
        <v>120</v>
      </c>
      <c r="Z30" t="s">
        <v>120</v>
      </c>
      <c r="AA30" t="s">
        <v>75</v>
      </c>
      <c r="AB30" t="s">
        <v>85</v>
      </c>
      <c r="AC30" t="s">
        <v>132</v>
      </c>
      <c r="AD30" s="2"/>
      <c r="AE30">
        <f>7-2.21</f>
        <v>4.79</v>
      </c>
      <c r="AF30" t="s">
        <v>829</v>
      </c>
      <c r="AG30">
        <f>7-3.96</f>
        <v>3.04</v>
      </c>
      <c r="AH30" t="s">
        <v>829</v>
      </c>
    </row>
    <row r="31" spans="1:34" x14ac:dyDescent="0.25">
      <c r="A31">
        <v>30</v>
      </c>
      <c r="B31" t="s">
        <v>836</v>
      </c>
      <c r="C31" t="s">
        <v>830</v>
      </c>
      <c r="D31" t="s">
        <v>53</v>
      </c>
      <c r="E31" t="s">
        <v>181</v>
      </c>
      <c r="F31">
        <v>1992</v>
      </c>
      <c r="G31" t="s">
        <v>182</v>
      </c>
      <c r="H31" t="s">
        <v>183</v>
      </c>
      <c r="I31" t="s">
        <v>117</v>
      </c>
      <c r="J31" t="s">
        <v>53</v>
      </c>
      <c r="K31" t="s">
        <v>776</v>
      </c>
      <c r="L31">
        <v>68</v>
      </c>
      <c r="M31" t="s">
        <v>832</v>
      </c>
      <c r="N31" t="s">
        <v>310</v>
      </c>
      <c r="O31" t="s">
        <v>1186</v>
      </c>
      <c r="P31">
        <v>0.5</v>
      </c>
      <c r="Q31" t="s">
        <v>800</v>
      </c>
      <c r="R31" t="s">
        <v>1271</v>
      </c>
      <c r="S31" t="s">
        <v>819</v>
      </c>
      <c r="T31" t="s">
        <v>819</v>
      </c>
      <c r="U31" t="s">
        <v>484</v>
      </c>
      <c r="V31" t="s">
        <v>53</v>
      </c>
      <c r="W31" t="s">
        <v>74</v>
      </c>
      <c r="X31" t="s">
        <v>130</v>
      </c>
      <c r="Y31" t="s">
        <v>120</v>
      </c>
      <c r="Z31" t="s">
        <v>120</v>
      </c>
      <c r="AA31" t="s">
        <v>75</v>
      </c>
      <c r="AB31" t="s">
        <v>85</v>
      </c>
      <c r="AC31" t="s">
        <v>76</v>
      </c>
      <c r="AD31" s="2"/>
      <c r="AE31">
        <v>0.48</v>
      </c>
      <c r="AG31">
        <v>0.44</v>
      </c>
    </row>
    <row r="32" spans="1:34" x14ac:dyDescent="0.25">
      <c r="A32">
        <v>31</v>
      </c>
      <c r="B32" t="s">
        <v>838</v>
      </c>
      <c r="C32" t="s">
        <v>830</v>
      </c>
      <c r="D32" t="s">
        <v>53</v>
      </c>
      <c r="E32" t="s">
        <v>181</v>
      </c>
      <c r="F32">
        <v>1992</v>
      </c>
      <c r="G32" t="s">
        <v>182</v>
      </c>
      <c r="H32" t="s">
        <v>183</v>
      </c>
      <c r="I32" t="s">
        <v>117</v>
      </c>
      <c r="J32" t="s">
        <v>53</v>
      </c>
      <c r="K32" t="s">
        <v>776</v>
      </c>
      <c r="L32">
        <v>68</v>
      </c>
      <c r="M32" t="s">
        <v>832</v>
      </c>
      <c r="N32" t="s">
        <v>310</v>
      </c>
      <c r="O32" t="s">
        <v>1186</v>
      </c>
      <c r="P32">
        <v>0.5</v>
      </c>
      <c r="Q32" t="s">
        <v>800</v>
      </c>
      <c r="R32" t="s">
        <v>1271</v>
      </c>
      <c r="S32" t="s">
        <v>819</v>
      </c>
      <c r="T32" t="s">
        <v>819</v>
      </c>
      <c r="U32" t="s">
        <v>484</v>
      </c>
      <c r="V32" t="s">
        <v>53</v>
      </c>
      <c r="W32" t="s">
        <v>74</v>
      </c>
      <c r="X32" t="s">
        <v>130</v>
      </c>
      <c r="Y32" t="s">
        <v>120</v>
      </c>
      <c r="Z32" t="s">
        <v>120</v>
      </c>
      <c r="AA32" t="s">
        <v>75</v>
      </c>
      <c r="AB32" t="s">
        <v>85</v>
      </c>
      <c r="AC32" t="s">
        <v>76</v>
      </c>
      <c r="AD32" s="2"/>
      <c r="AE32">
        <v>0.57999999999999996</v>
      </c>
      <c r="AG32">
        <v>0.44</v>
      </c>
    </row>
    <row r="33" spans="1:33" x14ac:dyDescent="0.25">
      <c r="A33">
        <v>32</v>
      </c>
      <c r="B33" t="s">
        <v>834</v>
      </c>
      <c r="C33" t="s">
        <v>830</v>
      </c>
      <c r="D33" t="s">
        <v>53</v>
      </c>
      <c r="E33" t="s">
        <v>181</v>
      </c>
      <c r="F33">
        <v>1992</v>
      </c>
      <c r="G33" t="s">
        <v>182</v>
      </c>
      <c r="H33" t="s">
        <v>183</v>
      </c>
      <c r="I33" t="s">
        <v>117</v>
      </c>
      <c r="J33" t="s">
        <v>53</v>
      </c>
      <c r="K33" t="s">
        <v>776</v>
      </c>
      <c r="L33">
        <v>59</v>
      </c>
      <c r="M33" t="s">
        <v>832</v>
      </c>
      <c r="N33" t="s">
        <v>310</v>
      </c>
      <c r="O33" t="s">
        <v>1186</v>
      </c>
      <c r="P33">
        <v>0.5</v>
      </c>
      <c r="Q33" t="s">
        <v>800</v>
      </c>
      <c r="R33" t="s">
        <v>1271</v>
      </c>
      <c r="S33" t="s">
        <v>819</v>
      </c>
      <c r="T33" t="s">
        <v>819</v>
      </c>
      <c r="U33" t="s">
        <v>484</v>
      </c>
      <c r="V33" t="s">
        <v>53</v>
      </c>
      <c r="W33" t="s">
        <v>74</v>
      </c>
      <c r="X33" t="s">
        <v>130</v>
      </c>
      <c r="Y33" t="s">
        <v>120</v>
      </c>
      <c r="Z33" t="s">
        <v>120</v>
      </c>
      <c r="AA33" t="s">
        <v>75</v>
      </c>
      <c r="AB33" t="s">
        <v>85</v>
      </c>
      <c r="AC33" t="s">
        <v>76</v>
      </c>
      <c r="AD33" s="2"/>
      <c r="AE33">
        <v>0.59</v>
      </c>
      <c r="AG33">
        <v>0.45</v>
      </c>
    </row>
    <row r="34" spans="1:33" x14ac:dyDescent="0.25">
      <c r="A34">
        <v>33</v>
      </c>
      <c r="B34" t="s">
        <v>831</v>
      </c>
      <c r="C34" t="s">
        <v>830</v>
      </c>
      <c r="D34" t="s">
        <v>53</v>
      </c>
      <c r="E34" t="s">
        <v>181</v>
      </c>
      <c r="F34">
        <v>1992</v>
      </c>
      <c r="G34" t="s">
        <v>182</v>
      </c>
      <c r="H34" t="s">
        <v>183</v>
      </c>
      <c r="I34" t="s">
        <v>117</v>
      </c>
      <c r="J34" t="s">
        <v>53</v>
      </c>
      <c r="K34" t="s">
        <v>776</v>
      </c>
      <c r="L34">
        <v>68</v>
      </c>
      <c r="M34" t="s">
        <v>832</v>
      </c>
      <c r="N34" t="s">
        <v>310</v>
      </c>
      <c r="O34" t="s">
        <v>1186</v>
      </c>
      <c r="P34">
        <v>0.5</v>
      </c>
      <c r="Q34" t="s">
        <v>775</v>
      </c>
      <c r="R34" t="s">
        <v>775</v>
      </c>
      <c r="S34" t="s">
        <v>819</v>
      </c>
      <c r="T34" t="s">
        <v>819</v>
      </c>
      <c r="U34" t="s">
        <v>484</v>
      </c>
      <c r="V34" t="s">
        <v>53</v>
      </c>
      <c r="W34" t="s">
        <v>74</v>
      </c>
      <c r="X34" t="s">
        <v>130</v>
      </c>
      <c r="Y34" t="s">
        <v>120</v>
      </c>
      <c r="Z34" t="s">
        <v>120</v>
      </c>
      <c r="AA34" t="s">
        <v>75</v>
      </c>
      <c r="AB34" t="s">
        <v>85</v>
      </c>
      <c r="AC34" t="s">
        <v>76</v>
      </c>
      <c r="AD34" s="2"/>
      <c r="AE34">
        <v>0.6</v>
      </c>
      <c r="AG34">
        <v>0.44</v>
      </c>
    </row>
    <row r="35" spans="1:33" x14ac:dyDescent="0.25">
      <c r="A35">
        <v>34</v>
      </c>
      <c r="B35" t="s">
        <v>835</v>
      </c>
      <c r="C35" t="s">
        <v>830</v>
      </c>
      <c r="D35" t="s">
        <v>53</v>
      </c>
      <c r="E35" t="s">
        <v>181</v>
      </c>
      <c r="F35">
        <v>1992</v>
      </c>
      <c r="G35" t="s">
        <v>182</v>
      </c>
      <c r="H35" t="s">
        <v>183</v>
      </c>
      <c r="I35" t="s">
        <v>117</v>
      </c>
      <c r="J35" t="s">
        <v>53</v>
      </c>
      <c r="K35" t="s">
        <v>776</v>
      </c>
      <c r="L35">
        <v>68</v>
      </c>
      <c r="M35" t="s">
        <v>832</v>
      </c>
      <c r="N35" t="s">
        <v>310</v>
      </c>
      <c r="O35" t="s">
        <v>1186</v>
      </c>
      <c r="P35">
        <v>0.5</v>
      </c>
      <c r="Q35" t="s">
        <v>799</v>
      </c>
      <c r="R35" t="s">
        <v>1272</v>
      </c>
      <c r="S35" t="s">
        <v>819</v>
      </c>
      <c r="T35" t="s">
        <v>819</v>
      </c>
      <c r="U35" t="s">
        <v>484</v>
      </c>
      <c r="V35" t="s">
        <v>53</v>
      </c>
      <c r="W35" t="s">
        <v>74</v>
      </c>
      <c r="X35" t="s">
        <v>130</v>
      </c>
      <c r="Y35" t="s">
        <v>120</v>
      </c>
      <c r="Z35" t="s">
        <v>120</v>
      </c>
      <c r="AA35" t="s">
        <v>75</v>
      </c>
      <c r="AB35" t="s">
        <v>85</v>
      </c>
      <c r="AC35" t="s">
        <v>76</v>
      </c>
      <c r="AD35" s="2"/>
      <c r="AE35">
        <v>0.63</v>
      </c>
      <c r="AG35">
        <v>0.44</v>
      </c>
    </row>
    <row r="36" spans="1:33" x14ac:dyDescent="0.25">
      <c r="A36">
        <v>35</v>
      </c>
      <c r="B36" t="s">
        <v>837</v>
      </c>
      <c r="C36" t="s">
        <v>830</v>
      </c>
      <c r="D36" t="s">
        <v>53</v>
      </c>
      <c r="E36" t="s">
        <v>181</v>
      </c>
      <c r="F36">
        <v>1992</v>
      </c>
      <c r="G36" t="s">
        <v>182</v>
      </c>
      <c r="H36" t="s">
        <v>183</v>
      </c>
      <c r="I36" t="s">
        <v>117</v>
      </c>
      <c r="J36" t="s">
        <v>53</v>
      </c>
      <c r="K36" t="s">
        <v>776</v>
      </c>
      <c r="L36">
        <v>68</v>
      </c>
      <c r="M36" t="s">
        <v>832</v>
      </c>
      <c r="N36" t="s">
        <v>310</v>
      </c>
      <c r="O36" t="s">
        <v>1186</v>
      </c>
      <c r="P36">
        <v>0.5</v>
      </c>
      <c r="Q36" t="s">
        <v>799</v>
      </c>
      <c r="R36" t="s">
        <v>1272</v>
      </c>
      <c r="S36" t="s">
        <v>819</v>
      </c>
      <c r="T36" t="s">
        <v>819</v>
      </c>
      <c r="U36" t="s">
        <v>484</v>
      </c>
      <c r="V36" t="s">
        <v>53</v>
      </c>
      <c r="W36" t="s">
        <v>74</v>
      </c>
      <c r="X36" t="s">
        <v>130</v>
      </c>
      <c r="Y36" t="s">
        <v>120</v>
      </c>
      <c r="Z36" t="s">
        <v>120</v>
      </c>
      <c r="AA36" t="s">
        <v>75</v>
      </c>
      <c r="AB36" t="s">
        <v>85</v>
      </c>
      <c r="AC36" t="s">
        <v>76</v>
      </c>
      <c r="AD36" s="2"/>
      <c r="AE36">
        <v>0.63</v>
      </c>
      <c r="AG36">
        <v>0.44</v>
      </c>
    </row>
    <row r="37" spans="1:33" x14ac:dyDescent="0.25">
      <c r="A37">
        <v>36</v>
      </c>
      <c r="B37" t="s">
        <v>833</v>
      </c>
      <c r="C37" t="s">
        <v>830</v>
      </c>
      <c r="D37" t="s">
        <v>53</v>
      </c>
      <c r="E37" t="s">
        <v>181</v>
      </c>
      <c r="F37">
        <v>1992</v>
      </c>
      <c r="G37" t="s">
        <v>182</v>
      </c>
      <c r="H37" t="s">
        <v>183</v>
      </c>
      <c r="I37" t="s">
        <v>117</v>
      </c>
      <c r="J37" t="s">
        <v>53</v>
      </c>
      <c r="K37" t="s">
        <v>776</v>
      </c>
      <c r="L37">
        <v>59</v>
      </c>
      <c r="M37" t="s">
        <v>832</v>
      </c>
      <c r="N37" t="s">
        <v>310</v>
      </c>
      <c r="O37" t="s">
        <v>1186</v>
      </c>
      <c r="P37">
        <v>0.5</v>
      </c>
      <c r="Q37" t="s">
        <v>799</v>
      </c>
      <c r="R37" t="s">
        <v>1272</v>
      </c>
      <c r="S37" t="s">
        <v>819</v>
      </c>
      <c r="T37" t="s">
        <v>819</v>
      </c>
      <c r="U37" t="s">
        <v>484</v>
      </c>
      <c r="V37" t="s">
        <v>53</v>
      </c>
      <c r="W37" t="s">
        <v>74</v>
      </c>
      <c r="X37" t="s">
        <v>130</v>
      </c>
      <c r="Y37" t="s">
        <v>120</v>
      </c>
      <c r="Z37" t="s">
        <v>120</v>
      </c>
      <c r="AA37" t="s">
        <v>75</v>
      </c>
      <c r="AB37" t="s">
        <v>85</v>
      </c>
      <c r="AC37" t="s">
        <v>76</v>
      </c>
      <c r="AD37" s="2"/>
      <c r="AE37">
        <v>0.66</v>
      </c>
      <c r="AG37">
        <v>0.45</v>
      </c>
    </row>
    <row r="38" spans="1:33" x14ac:dyDescent="0.25">
      <c r="A38">
        <v>37</v>
      </c>
      <c r="B38" t="s">
        <v>840</v>
      </c>
      <c r="C38" t="s">
        <v>842</v>
      </c>
      <c r="D38" t="s">
        <v>270</v>
      </c>
      <c r="E38" t="s">
        <v>181</v>
      </c>
      <c r="F38">
        <v>1992</v>
      </c>
      <c r="G38" t="s">
        <v>182</v>
      </c>
      <c r="H38" t="s">
        <v>183</v>
      </c>
      <c r="I38" t="s">
        <v>117</v>
      </c>
      <c r="J38" t="s">
        <v>53</v>
      </c>
      <c r="K38" t="s">
        <v>776</v>
      </c>
      <c r="L38">
        <v>50</v>
      </c>
      <c r="M38" t="s">
        <v>856</v>
      </c>
      <c r="N38" t="s">
        <v>310</v>
      </c>
      <c r="O38" t="s">
        <v>1186</v>
      </c>
      <c r="P38">
        <v>0.5</v>
      </c>
      <c r="Q38" t="s">
        <v>800</v>
      </c>
      <c r="R38" t="s">
        <v>1271</v>
      </c>
      <c r="S38" t="s">
        <v>819</v>
      </c>
      <c r="T38" t="s">
        <v>819</v>
      </c>
      <c r="U38" t="s">
        <v>484</v>
      </c>
      <c r="V38" t="s">
        <v>53</v>
      </c>
      <c r="W38" t="s">
        <v>74</v>
      </c>
      <c r="X38" t="s">
        <v>130</v>
      </c>
      <c r="Y38" t="s">
        <v>794</v>
      </c>
      <c r="Z38" t="s">
        <v>794</v>
      </c>
      <c r="AA38" t="s">
        <v>75</v>
      </c>
      <c r="AB38" t="s">
        <v>85</v>
      </c>
      <c r="AC38" t="s">
        <v>76</v>
      </c>
      <c r="AD38" s="2"/>
      <c r="AE38">
        <v>0.6</v>
      </c>
      <c r="AG38">
        <v>0.49</v>
      </c>
    </row>
    <row r="39" spans="1:33" x14ac:dyDescent="0.25">
      <c r="A39">
        <v>38</v>
      </c>
      <c r="B39" t="s">
        <v>841</v>
      </c>
      <c r="C39" t="s">
        <v>842</v>
      </c>
      <c r="D39" t="s">
        <v>270</v>
      </c>
      <c r="E39" t="s">
        <v>181</v>
      </c>
      <c r="F39">
        <v>1992</v>
      </c>
      <c r="G39" t="s">
        <v>182</v>
      </c>
      <c r="H39" t="s">
        <v>183</v>
      </c>
      <c r="I39" t="s">
        <v>117</v>
      </c>
      <c r="J39" t="s">
        <v>53</v>
      </c>
      <c r="K39" t="s">
        <v>776</v>
      </c>
      <c r="L39">
        <v>25</v>
      </c>
      <c r="M39" t="s">
        <v>856</v>
      </c>
      <c r="N39" t="s">
        <v>310</v>
      </c>
      <c r="O39" t="s">
        <v>1186</v>
      </c>
      <c r="P39">
        <v>0.5</v>
      </c>
      <c r="Q39" t="s">
        <v>775</v>
      </c>
      <c r="R39" t="s">
        <v>775</v>
      </c>
      <c r="S39" t="s">
        <v>819</v>
      </c>
      <c r="T39" t="s">
        <v>819</v>
      </c>
      <c r="U39" t="s">
        <v>484</v>
      </c>
      <c r="V39" t="s">
        <v>53</v>
      </c>
      <c r="W39" t="s">
        <v>74</v>
      </c>
      <c r="X39" t="s">
        <v>130</v>
      </c>
      <c r="Y39" t="s">
        <v>794</v>
      </c>
      <c r="Z39" t="s">
        <v>794</v>
      </c>
      <c r="AA39" t="s">
        <v>75</v>
      </c>
      <c r="AB39" t="s">
        <v>85</v>
      </c>
      <c r="AC39" t="s">
        <v>76</v>
      </c>
      <c r="AD39" s="2"/>
      <c r="AE39">
        <v>0.73</v>
      </c>
      <c r="AG39">
        <v>0.46</v>
      </c>
    </row>
    <row r="40" spans="1:33" x14ac:dyDescent="0.25">
      <c r="A40">
        <v>39</v>
      </c>
      <c r="B40" t="s">
        <v>839</v>
      </c>
      <c r="C40" t="s">
        <v>842</v>
      </c>
      <c r="D40" t="s">
        <v>270</v>
      </c>
      <c r="E40" t="s">
        <v>181</v>
      </c>
      <c r="F40">
        <v>1992</v>
      </c>
      <c r="G40" t="s">
        <v>182</v>
      </c>
      <c r="H40" t="s">
        <v>183</v>
      </c>
      <c r="I40" t="s">
        <v>117</v>
      </c>
      <c r="J40" t="s">
        <v>53</v>
      </c>
      <c r="K40" t="s">
        <v>776</v>
      </c>
      <c r="L40">
        <v>50</v>
      </c>
      <c r="M40" t="s">
        <v>856</v>
      </c>
      <c r="N40" t="s">
        <v>310</v>
      </c>
      <c r="O40" t="s">
        <v>1186</v>
      </c>
      <c r="P40">
        <v>0.5</v>
      </c>
      <c r="Q40" t="s">
        <v>799</v>
      </c>
      <c r="R40" t="s">
        <v>1272</v>
      </c>
      <c r="S40" t="s">
        <v>819</v>
      </c>
      <c r="T40" t="s">
        <v>819</v>
      </c>
      <c r="U40" t="s">
        <v>484</v>
      </c>
      <c r="V40" t="s">
        <v>53</v>
      </c>
      <c r="W40" t="s">
        <v>74</v>
      </c>
      <c r="X40" t="s">
        <v>130</v>
      </c>
      <c r="Y40" t="s">
        <v>794</v>
      </c>
      <c r="Z40" t="s">
        <v>794</v>
      </c>
      <c r="AA40" t="s">
        <v>75</v>
      </c>
      <c r="AB40" t="s">
        <v>85</v>
      </c>
      <c r="AC40" t="s">
        <v>76</v>
      </c>
      <c r="AD40" s="2"/>
      <c r="AE40">
        <v>0.7</v>
      </c>
      <c r="AG40">
        <v>0.49</v>
      </c>
    </row>
    <row r="41" spans="1:33" x14ac:dyDescent="0.25">
      <c r="A41">
        <v>40</v>
      </c>
      <c r="B41" t="s">
        <v>846</v>
      </c>
      <c r="C41" t="s">
        <v>848</v>
      </c>
      <c r="D41" t="s">
        <v>53</v>
      </c>
      <c r="E41" t="s">
        <v>181</v>
      </c>
      <c r="F41">
        <v>1992</v>
      </c>
      <c r="G41" t="s">
        <v>182</v>
      </c>
      <c r="H41" t="s">
        <v>183</v>
      </c>
      <c r="I41" t="s">
        <v>117</v>
      </c>
      <c r="J41" t="s">
        <v>53</v>
      </c>
      <c r="K41" t="s">
        <v>776</v>
      </c>
      <c r="L41">
        <v>24</v>
      </c>
      <c r="M41" t="s">
        <v>857</v>
      </c>
      <c r="N41" t="s">
        <v>310</v>
      </c>
      <c r="O41" t="s">
        <v>1186</v>
      </c>
      <c r="P41">
        <v>0.5</v>
      </c>
      <c r="Q41" t="s">
        <v>800</v>
      </c>
      <c r="R41" t="s">
        <v>1271</v>
      </c>
      <c r="S41" t="s">
        <v>819</v>
      </c>
      <c r="T41" t="s">
        <v>819</v>
      </c>
      <c r="U41" t="s">
        <v>484</v>
      </c>
      <c r="V41" t="s">
        <v>53</v>
      </c>
      <c r="W41" t="s">
        <v>74</v>
      </c>
      <c r="X41" t="s">
        <v>130</v>
      </c>
      <c r="Y41" t="s">
        <v>446</v>
      </c>
      <c r="Z41" t="s">
        <v>446</v>
      </c>
      <c r="AA41" t="s">
        <v>75</v>
      </c>
      <c r="AB41" t="s">
        <v>85</v>
      </c>
      <c r="AC41" t="s">
        <v>76</v>
      </c>
      <c r="AD41" s="2"/>
      <c r="AE41">
        <v>0.66</v>
      </c>
      <c r="AG41">
        <v>0.5</v>
      </c>
    </row>
    <row r="42" spans="1:33" x14ac:dyDescent="0.25">
      <c r="A42">
        <v>41</v>
      </c>
      <c r="B42" t="s">
        <v>845</v>
      </c>
      <c r="C42" t="s">
        <v>848</v>
      </c>
      <c r="D42" t="s">
        <v>53</v>
      </c>
      <c r="E42" t="s">
        <v>181</v>
      </c>
      <c r="F42">
        <v>1992</v>
      </c>
      <c r="G42" t="s">
        <v>182</v>
      </c>
      <c r="H42" t="s">
        <v>183</v>
      </c>
      <c r="I42" t="s">
        <v>117</v>
      </c>
      <c r="J42" t="s">
        <v>53</v>
      </c>
      <c r="K42" t="s">
        <v>776</v>
      </c>
      <c r="L42">
        <v>24</v>
      </c>
      <c r="M42" t="s">
        <v>857</v>
      </c>
      <c r="N42" t="s">
        <v>310</v>
      </c>
      <c r="O42" t="s">
        <v>1186</v>
      </c>
      <c r="P42">
        <v>0.5</v>
      </c>
      <c r="Q42" t="s">
        <v>799</v>
      </c>
      <c r="R42" t="s">
        <v>1272</v>
      </c>
      <c r="S42" t="s">
        <v>819</v>
      </c>
      <c r="T42" t="s">
        <v>819</v>
      </c>
      <c r="U42" t="s">
        <v>484</v>
      </c>
      <c r="V42" t="s">
        <v>53</v>
      </c>
      <c r="W42" t="s">
        <v>74</v>
      </c>
      <c r="X42" t="s">
        <v>130</v>
      </c>
      <c r="Y42" t="s">
        <v>446</v>
      </c>
      <c r="Z42" t="s">
        <v>446</v>
      </c>
      <c r="AA42" t="s">
        <v>75</v>
      </c>
      <c r="AB42" t="s">
        <v>85</v>
      </c>
      <c r="AC42" t="s">
        <v>76</v>
      </c>
      <c r="AD42" s="2"/>
      <c r="AE42">
        <v>0.66</v>
      </c>
      <c r="AG42">
        <v>0.5</v>
      </c>
    </row>
    <row r="43" spans="1:33" x14ac:dyDescent="0.25">
      <c r="A43">
        <v>42</v>
      </c>
      <c r="B43" t="s">
        <v>844</v>
      </c>
      <c r="C43" t="s">
        <v>848</v>
      </c>
      <c r="D43" t="s">
        <v>53</v>
      </c>
      <c r="E43" t="s">
        <v>181</v>
      </c>
      <c r="F43">
        <v>1992</v>
      </c>
      <c r="G43" t="s">
        <v>182</v>
      </c>
      <c r="H43" t="s">
        <v>183</v>
      </c>
      <c r="I43" t="s">
        <v>117</v>
      </c>
      <c r="J43" t="s">
        <v>53</v>
      </c>
      <c r="K43" t="s">
        <v>776</v>
      </c>
      <c r="L43">
        <v>25</v>
      </c>
      <c r="M43" t="s">
        <v>857</v>
      </c>
      <c r="N43" t="s">
        <v>310</v>
      </c>
      <c r="O43" t="s">
        <v>1186</v>
      </c>
      <c r="P43">
        <v>0.5</v>
      </c>
      <c r="Q43" t="s">
        <v>800</v>
      </c>
      <c r="R43" t="s">
        <v>1271</v>
      </c>
      <c r="S43" t="s">
        <v>819</v>
      </c>
      <c r="T43" t="s">
        <v>819</v>
      </c>
      <c r="U43" t="s">
        <v>484</v>
      </c>
      <c r="V43" t="s">
        <v>53</v>
      </c>
      <c r="W43" t="s">
        <v>74</v>
      </c>
      <c r="X43" t="s">
        <v>130</v>
      </c>
      <c r="Y43" t="s">
        <v>446</v>
      </c>
      <c r="Z43" t="s">
        <v>446</v>
      </c>
      <c r="AA43" t="s">
        <v>75</v>
      </c>
      <c r="AB43" t="s">
        <v>85</v>
      </c>
      <c r="AC43" t="s">
        <v>76</v>
      </c>
      <c r="AD43" s="2"/>
      <c r="AE43">
        <v>0.57999999999999996</v>
      </c>
      <c r="AG43">
        <v>0.43</v>
      </c>
    </row>
    <row r="44" spans="1:33" x14ac:dyDescent="0.25">
      <c r="A44">
        <v>43</v>
      </c>
      <c r="B44" t="s">
        <v>843</v>
      </c>
      <c r="C44" t="s">
        <v>848</v>
      </c>
      <c r="D44" t="s">
        <v>53</v>
      </c>
      <c r="E44" t="s">
        <v>181</v>
      </c>
      <c r="F44">
        <v>1992</v>
      </c>
      <c r="G44" t="s">
        <v>182</v>
      </c>
      <c r="H44" t="s">
        <v>183</v>
      </c>
      <c r="I44" t="s">
        <v>117</v>
      </c>
      <c r="J44" t="s">
        <v>53</v>
      </c>
      <c r="K44" t="s">
        <v>776</v>
      </c>
      <c r="L44">
        <v>25</v>
      </c>
      <c r="M44" t="s">
        <v>857</v>
      </c>
      <c r="N44" t="s">
        <v>310</v>
      </c>
      <c r="O44" t="s">
        <v>1186</v>
      </c>
      <c r="P44">
        <v>0.5</v>
      </c>
      <c r="Q44" t="s">
        <v>799</v>
      </c>
      <c r="R44" t="s">
        <v>1272</v>
      </c>
      <c r="S44" t="s">
        <v>819</v>
      </c>
      <c r="T44" t="s">
        <v>819</v>
      </c>
      <c r="U44" t="s">
        <v>484</v>
      </c>
      <c r="V44" t="s">
        <v>53</v>
      </c>
      <c r="W44" t="s">
        <v>74</v>
      </c>
      <c r="X44" t="s">
        <v>130</v>
      </c>
      <c r="Y44" t="s">
        <v>446</v>
      </c>
      <c r="Z44" t="s">
        <v>446</v>
      </c>
      <c r="AA44" t="s">
        <v>75</v>
      </c>
      <c r="AB44" t="s">
        <v>85</v>
      </c>
      <c r="AC44" t="s">
        <v>76</v>
      </c>
      <c r="AD44" s="2"/>
      <c r="AE44">
        <v>0.77</v>
      </c>
      <c r="AG44">
        <v>0.43</v>
      </c>
    </row>
    <row r="45" spans="1:33" x14ac:dyDescent="0.25">
      <c r="A45">
        <v>44</v>
      </c>
      <c r="B45" t="s">
        <v>847</v>
      </c>
      <c r="C45" t="s">
        <v>848</v>
      </c>
      <c r="D45" t="s">
        <v>53</v>
      </c>
      <c r="E45" t="s">
        <v>181</v>
      </c>
      <c r="F45">
        <v>1992</v>
      </c>
      <c r="G45" t="s">
        <v>182</v>
      </c>
      <c r="H45" t="s">
        <v>183</v>
      </c>
      <c r="I45" t="s">
        <v>117</v>
      </c>
      <c r="J45" t="s">
        <v>53</v>
      </c>
      <c r="K45" t="s">
        <v>776</v>
      </c>
      <c r="L45">
        <v>25</v>
      </c>
      <c r="M45" t="s">
        <v>857</v>
      </c>
      <c r="N45" t="s">
        <v>310</v>
      </c>
      <c r="O45" t="s">
        <v>1186</v>
      </c>
      <c r="P45">
        <v>0.5</v>
      </c>
      <c r="Q45" t="s">
        <v>775</v>
      </c>
      <c r="R45" t="s">
        <v>775</v>
      </c>
      <c r="S45" t="s">
        <v>819</v>
      </c>
      <c r="T45" t="s">
        <v>819</v>
      </c>
      <c r="U45" t="s">
        <v>484</v>
      </c>
      <c r="V45" t="s">
        <v>53</v>
      </c>
      <c r="W45" t="s">
        <v>74</v>
      </c>
      <c r="X45" t="s">
        <v>130</v>
      </c>
      <c r="Y45" t="s">
        <v>446</v>
      </c>
      <c r="Z45" t="s">
        <v>446</v>
      </c>
      <c r="AA45" t="s">
        <v>75</v>
      </c>
      <c r="AB45" t="s">
        <v>85</v>
      </c>
      <c r="AC45" t="s">
        <v>76</v>
      </c>
      <c r="AD45" s="2"/>
      <c r="AE45">
        <v>0.72</v>
      </c>
      <c r="AG45">
        <v>0.55000000000000004</v>
      </c>
    </row>
    <row r="46" spans="1:33" x14ac:dyDescent="0.25">
      <c r="A46">
        <v>45</v>
      </c>
      <c r="B46" t="s">
        <v>853</v>
      </c>
      <c r="C46" t="s">
        <v>1188</v>
      </c>
      <c r="D46" t="s">
        <v>270</v>
      </c>
      <c r="E46" t="s">
        <v>181</v>
      </c>
      <c r="F46">
        <v>1992</v>
      </c>
      <c r="G46" t="s">
        <v>182</v>
      </c>
      <c r="H46" t="s">
        <v>183</v>
      </c>
      <c r="I46" t="s">
        <v>117</v>
      </c>
      <c r="J46" t="s">
        <v>53</v>
      </c>
      <c r="K46" t="s">
        <v>776</v>
      </c>
      <c r="L46">
        <v>24</v>
      </c>
      <c r="M46" t="s">
        <v>858</v>
      </c>
      <c r="N46" t="s">
        <v>310</v>
      </c>
      <c r="O46" t="s">
        <v>1186</v>
      </c>
      <c r="P46">
        <v>0.5</v>
      </c>
      <c r="Q46" t="s">
        <v>800</v>
      </c>
      <c r="R46" t="s">
        <v>1271</v>
      </c>
      <c r="S46" t="s">
        <v>819</v>
      </c>
      <c r="T46" t="s">
        <v>819</v>
      </c>
      <c r="U46" t="s">
        <v>484</v>
      </c>
      <c r="V46" t="s">
        <v>53</v>
      </c>
      <c r="W46" t="s">
        <v>74</v>
      </c>
      <c r="X46" t="s">
        <v>130</v>
      </c>
      <c r="Y46" t="s">
        <v>446</v>
      </c>
      <c r="Z46" t="s">
        <v>446</v>
      </c>
      <c r="AA46" t="s">
        <v>75</v>
      </c>
      <c r="AB46" t="s">
        <v>85</v>
      </c>
      <c r="AC46" t="s">
        <v>76</v>
      </c>
      <c r="AD46" s="2"/>
      <c r="AE46">
        <v>0.59</v>
      </c>
      <c r="AG46">
        <v>0.51</v>
      </c>
    </row>
    <row r="47" spans="1:33" x14ac:dyDescent="0.25">
      <c r="A47">
        <v>46</v>
      </c>
      <c r="B47" t="s">
        <v>851</v>
      </c>
      <c r="C47" t="s">
        <v>1188</v>
      </c>
      <c r="D47" t="s">
        <v>270</v>
      </c>
      <c r="E47" t="s">
        <v>181</v>
      </c>
      <c r="F47">
        <v>1992</v>
      </c>
      <c r="G47" t="s">
        <v>182</v>
      </c>
      <c r="H47" t="s">
        <v>183</v>
      </c>
      <c r="I47" t="s">
        <v>117</v>
      </c>
      <c r="J47" t="s">
        <v>53</v>
      </c>
      <c r="K47" t="s">
        <v>776</v>
      </c>
      <c r="L47">
        <v>24</v>
      </c>
      <c r="M47" t="s">
        <v>858</v>
      </c>
      <c r="N47" t="s">
        <v>310</v>
      </c>
      <c r="O47" t="s">
        <v>1186</v>
      </c>
      <c r="P47">
        <v>0.5</v>
      </c>
      <c r="Q47" t="s">
        <v>799</v>
      </c>
      <c r="R47" t="s">
        <v>1272</v>
      </c>
      <c r="S47" t="s">
        <v>819</v>
      </c>
      <c r="T47" t="s">
        <v>819</v>
      </c>
      <c r="U47" t="s">
        <v>484</v>
      </c>
      <c r="V47" t="s">
        <v>53</v>
      </c>
      <c r="W47" t="s">
        <v>74</v>
      </c>
      <c r="X47" t="s">
        <v>130</v>
      </c>
      <c r="Y47" t="s">
        <v>446</v>
      </c>
      <c r="Z47" t="s">
        <v>446</v>
      </c>
      <c r="AA47" t="s">
        <v>75</v>
      </c>
      <c r="AB47" t="s">
        <v>85</v>
      </c>
      <c r="AC47" t="s">
        <v>76</v>
      </c>
      <c r="AD47" s="2"/>
      <c r="AE47">
        <v>0.72</v>
      </c>
      <c r="AG47">
        <v>0.51</v>
      </c>
    </row>
    <row r="48" spans="1:33" x14ac:dyDescent="0.25">
      <c r="A48">
        <v>47</v>
      </c>
      <c r="B48" t="s">
        <v>852</v>
      </c>
      <c r="C48" t="s">
        <v>1188</v>
      </c>
      <c r="D48" t="s">
        <v>270</v>
      </c>
      <c r="E48" t="s">
        <v>181</v>
      </c>
      <c r="F48">
        <v>1992</v>
      </c>
      <c r="G48" t="s">
        <v>182</v>
      </c>
      <c r="H48" t="s">
        <v>183</v>
      </c>
      <c r="I48" t="s">
        <v>117</v>
      </c>
      <c r="J48" t="s">
        <v>53</v>
      </c>
      <c r="K48" t="s">
        <v>776</v>
      </c>
      <c r="L48">
        <v>24</v>
      </c>
      <c r="M48" t="s">
        <v>858</v>
      </c>
      <c r="N48" t="s">
        <v>310</v>
      </c>
      <c r="O48" t="s">
        <v>1186</v>
      </c>
      <c r="P48">
        <v>0.5</v>
      </c>
      <c r="Q48" t="s">
        <v>800</v>
      </c>
      <c r="R48" t="s">
        <v>1271</v>
      </c>
      <c r="S48" t="s">
        <v>819</v>
      </c>
      <c r="T48" t="s">
        <v>819</v>
      </c>
      <c r="U48" t="s">
        <v>484</v>
      </c>
      <c r="V48" t="s">
        <v>53</v>
      </c>
      <c r="W48" t="s">
        <v>74</v>
      </c>
      <c r="X48" t="s">
        <v>130</v>
      </c>
      <c r="Y48" t="s">
        <v>446</v>
      </c>
      <c r="Z48" t="s">
        <v>446</v>
      </c>
      <c r="AA48" t="s">
        <v>75</v>
      </c>
      <c r="AB48" t="s">
        <v>85</v>
      </c>
      <c r="AC48" t="s">
        <v>76</v>
      </c>
      <c r="AD48" s="2"/>
      <c r="AE48">
        <v>0.4</v>
      </c>
      <c r="AG48">
        <v>0.46</v>
      </c>
    </row>
    <row r="49" spans="1:38" x14ac:dyDescent="0.25">
      <c r="A49">
        <v>48</v>
      </c>
      <c r="B49" t="s">
        <v>850</v>
      </c>
      <c r="C49" t="s">
        <v>1188</v>
      </c>
      <c r="D49" t="s">
        <v>270</v>
      </c>
      <c r="E49" t="s">
        <v>181</v>
      </c>
      <c r="F49">
        <v>1992</v>
      </c>
      <c r="G49" t="s">
        <v>182</v>
      </c>
      <c r="H49" t="s">
        <v>183</v>
      </c>
      <c r="I49" t="s">
        <v>117</v>
      </c>
      <c r="J49" t="s">
        <v>53</v>
      </c>
      <c r="K49" t="s">
        <v>776</v>
      </c>
      <c r="L49">
        <v>24</v>
      </c>
      <c r="M49" t="s">
        <v>858</v>
      </c>
      <c r="N49" t="s">
        <v>310</v>
      </c>
      <c r="O49" t="s">
        <v>1186</v>
      </c>
      <c r="P49">
        <v>0.5</v>
      </c>
      <c r="Q49" t="s">
        <v>799</v>
      </c>
      <c r="R49" t="s">
        <v>1272</v>
      </c>
      <c r="S49" t="s">
        <v>819</v>
      </c>
      <c r="T49" t="s">
        <v>819</v>
      </c>
      <c r="U49" t="s">
        <v>484</v>
      </c>
      <c r="V49" t="s">
        <v>53</v>
      </c>
      <c r="W49" t="s">
        <v>74</v>
      </c>
      <c r="X49" t="s">
        <v>130</v>
      </c>
      <c r="Y49" t="s">
        <v>794</v>
      </c>
      <c r="Z49" t="s">
        <v>794</v>
      </c>
      <c r="AA49" t="s">
        <v>75</v>
      </c>
      <c r="AB49" t="s">
        <v>85</v>
      </c>
      <c r="AC49" t="s">
        <v>76</v>
      </c>
      <c r="AD49" s="2"/>
      <c r="AE49">
        <v>0.78</v>
      </c>
      <c r="AG49">
        <v>0.46</v>
      </c>
    </row>
    <row r="50" spans="1:38" x14ac:dyDescent="0.25">
      <c r="A50">
        <v>49</v>
      </c>
      <c r="B50" t="s">
        <v>855</v>
      </c>
      <c r="C50" t="s">
        <v>1188</v>
      </c>
      <c r="D50" t="s">
        <v>270</v>
      </c>
      <c r="E50" t="s">
        <v>181</v>
      </c>
      <c r="F50">
        <v>1992</v>
      </c>
      <c r="G50" t="s">
        <v>182</v>
      </c>
      <c r="H50" t="s">
        <v>183</v>
      </c>
      <c r="I50" t="s">
        <v>117</v>
      </c>
      <c r="J50" t="s">
        <v>53</v>
      </c>
      <c r="K50" t="s">
        <v>776</v>
      </c>
      <c r="L50">
        <v>24</v>
      </c>
      <c r="M50" t="s">
        <v>858</v>
      </c>
      <c r="N50" t="s">
        <v>310</v>
      </c>
      <c r="O50" t="s">
        <v>1186</v>
      </c>
      <c r="P50">
        <v>0.5</v>
      </c>
      <c r="Q50" t="s">
        <v>775</v>
      </c>
      <c r="R50" t="s">
        <v>775</v>
      </c>
      <c r="S50" t="s">
        <v>819</v>
      </c>
      <c r="T50" t="s">
        <v>819</v>
      </c>
      <c r="U50" t="s">
        <v>484</v>
      </c>
      <c r="V50" t="s">
        <v>53</v>
      </c>
      <c r="W50" t="s">
        <v>74</v>
      </c>
      <c r="X50" t="s">
        <v>130</v>
      </c>
      <c r="Y50" t="s">
        <v>446</v>
      </c>
      <c r="Z50" t="s">
        <v>446</v>
      </c>
      <c r="AA50" t="s">
        <v>75</v>
      </c>
      <c r="AB50" t="s">
        <v>85</v>
      </c>
      <c r="AC50" t="s">
        <v>76</v>
      </c>
      <c r="AD50" s="2"/>
      <c r="AE50">
        <v>0.7</v>
      </c>
      <c r="AG50">
        <v>0.51</v>
      </c>
    </row>
    <row r="51" spans="1:38" x14ac:dyDescent="0.25">
      <c r="A51">
        <v>50</v>
      </c>
      <c r="B51" t="s">
        <v>854</v>
      </c>
      <c r="C51" t="s">
        <v>1188</v>
      </c>
      <c r="D51" t="s">
        <v>270</v>
      </c>
      <c r="E51" t="s">
        <v>181</v>
      </c>
      <c r="F51">
        <v>1992</v>
      </c>
      <c r="G51" t="s">
        <v>182</v>
      </c>
      <c r="H51" t="s">
        <v>183</v>
      </c>
      <c r="I51" t="s">
        <v>117</v>
      </c>
      <c r="J51" t="s">
        <v>53</v>
      </c>
      <c r="K51" t="s">
        <v>776</v>
      </c>
      <c r="L51">
        <v>24</v>
      </c>
      <c r="M51" t="s">
        <v>858</v>
      </c>
      <c r="N51" t="s">
        <v>310</v>
      </c>
      <c r="O51" t="s">
        <v>1186</v>
      </c>
      <c r="P51">
        <v>0.5</v>
      </c>
      <c r="Q51" t="s">
        <v>775</v>
      </c>
      <c r="R51" t="s">
        <v>775</v>
      </c>
      <c r="S51" t="s">
        <v>819</v>
      </c>
      <c r="T51" t="s">
        <v>819</v>
      </c>
      <c r="U51" t="s">
        <v>484</v>
      </c>
      <c r="V51" t="s">
        <v>53</v>
      </c>
      <c r="W51" t="s">
        <v>74</v>
      </c>
      <c r="X51" t="s">
        <v>130</v>
      </c>
      <c r="Y51" t="s">
        <v>446</v>
      </c>
      <c r="Z51" t="s">
        <v>446</v>
      </c>
      <c r="AA51" t="s">
        <v>75</v>
      </c>
      <c r="AB51" t="s">
        <v>85</v>
      </c>
      <c r="AC51" t="s">
        <v>76</v>
      </c>
      <c r="AD51" s="2"/>
      <c r="AE51">
        <v>0.64</v>
      </c>
      <c r="AG51">
        <v>0.56999999999999995</v>
      </c>
    </row>
    <row r="52" spans="1:38" x14ac:dyDescent="0.25">
      <c r="A52">
        <v>51</v>
      </c>
      <c r="B52" t="s">
        <v>184</v>
      </c>
      <c r="C52" t="s">
        <v>191</v>
      </c>
      <c r="D52" t="s">
        <v>53</v>
      </c>
      <c r="E52" t="s">
        <v>191</v>
      </c>
      <c r="F52">
        <v>2022</v>
      </c>
      <c r="G52" t="s">
        <v>186</v>
      </c>
      <c r="H52" t="s">
        <v>187</v>
      </c>
      <c r="I52" t="s">
        <v>188</v>
      </c>
      <c r="J52" t="s">
        <v>53</v>
      </c>
      <c r="K52" t="s">
        <v>478</v>
      </c>
      <c r="L52">
        <v>299</v>
      </c>
      <c r="M52" t="s">
        <v>189</v>
      </c>
      <c r="N52" t="s">
        <v>310</v>
      </c>
      <c r="O52" t="s">
        <v>190</v>
      </c>
      <c r="P52">
        <v>0.25</v>
      </c>
      <c r="Q52" t="s">
        <v>775</v>
      </c>
      <c r="R52" t="s">
        <v>775</v>
      </c>
      <c r="S52" t="s">
        <v>52</v>
      </c>
      <c r="T52" t="s">
        <v>819</v>
      </c>
      <c r="U52" t="s">
        <v>484</v>
      </c>
      <c r="V52" t="s">
        <v>53</v>
      </c>
      <c r="W52" t="s">
        <v>74</v>
      </c>
      <c r="X52" t="s">
        <v>54</v>
      </c>
      <c r="Y52" t="s">
        <v>75</v>
      </c>
      <c r="Z52" t="s">
        <v>75</v>
      </c>
      <c r="AA52" t="s">
        <v>75</v>
      </c>
      <c r="AB52" t="s">
        <v>55</v>
      </c>
      <c r="AC52" t="s">
        <v>76</v>
      </c>
      <c r="AD52" s="2" t="s">
        <v>80</v>
      </c>
      <c r="AE52">
        <v>0.22</v>
      </c>
      <c r="AF52">
        <v>0.22</v>
      </c>
      <c r="AG52">
        <v>0.19</v>
      </c>
      <c r="AH52">
        <v>0.19</v>
      </c>
    </row>
    <row r="53" spans="1:38" x14ac:dyDescent="0.25">
      <c r="A53">
        <v>52</v>
      </c>
      <c r="B53" t="s">
        <v>185</v>
      </c>
      <c r="C53" t="s">
        <v>191</v>
      </c>
      <c r="D53" t="s">
        <v>53</v>
      </c>
      <c r="E53" t="s">
        <v>191</v>
      </c>
      <c r="F53">
        <v>2022</v>
      </c>
      <c r="G53" t="s">
        <v>186</v>
      </c>
      <c r="H53" t="s">
        <v>187</v>
      </c>
      <c r="I53" t="s">
        <v>188</v>
      </c>
      <c r="J53" t="s">
        <v>53</v>
      </c>
      <c r="K53" t="s">
        <v>478</v>
      </c>
      <c r="L53">
        <v>299</v>
      </c>
      <c r="M53" t="s">
        <v>189</v>
      </c>
      <c r="N53" t="s">
        <v>310</v>
      </c>
      <c r="O53" t="s">
        <v>1186</v>
      </c>
      <c r="P53">
        <v>0.25</v>
      </c>
      <c r="Q53" t="s">
        <v>775</v>
      </c>
      <c r="R53" t="s">
        <v>775</v>
      </c>
      <c r="S53" t="s">
        <v>52</v>
      </c>
      <c r="T53" t="s">
        <v>819</v>
      </c>
      <c r="U53" t="s">
        <v>484</v>
      </c>
      <c r="V53" t="s">
        <v>53</v>
      </c>
      <c r="W53" t="s">
        <v>74</v>
      </c>
      <c r="X53" t="s">
        <v>54</v>
      </c>
      <c r="Y53" t="s">
        <v>75</v>
      </c>
      <c r="Z53" t="s">
        <v>75</v>
      </c>
      <c r="AA53" t="s">
        <v>75</v>
      </c>
      <c r="AB53" t="s">
        <v>55</v>
      </c>
      <c r="AC53" t="s">
        <v>76</v>
      </c>
      <c r="AD53" s="2"/>
      <c r="AE53">
        <v>0.79</v>
      </c>
      <c r="AF53">
        <v>0.21</v>
      </c>
      <c r="AG53">
        <v>0.65</v>
      </c>
      <c r="AH53">
        <v>0.22</v>
      </c>
    </row>
    <row r="54" spans="1:38" x14ac:dyDescent="0.25">
      <c r="A54">
        <v>53</v>
      </c>
      <c r="B54" t="s">
        <v>194</v>
      </c>
      <c r="C54" t="s">
        <v>193</v>
      </c>
      <c r="D54" t="s">
        <v>270</v>
      </c>
      <c r="E54" t="s">
        <v>195</v>
      </c>
      <c r="F54">
        <v>2022</v>
      </c>
      <c r="G54" t="s">
        <v>192</v>
      </c>
      <c r="H54" t="s">
        <v>187</v>
      </c>
      <c r="I54" t="s">
        <v>188</v>
      </c>
      <c r="J54" t="s">
        <v>53</v>
      </c>
      <c r="K54" t="s">
        <v>478</v>
      </c>
      <c r="L54">
        <v>199</v>
      </c>
      <c r="M54" t="s">
        <v>196</v>
      </c>
      <c r="N54" t="s">
        <v>310</v>
      </c>
      <c r="O54" t="s">
        <v>51</v>
      </c>
      <c r="P54">
        <v>0.5</v>
      </c>
      <c r="Q54" t="s">
        <v>775</v>
      </c>
      <c r="R54" t="s">
        <v>775</v>
      </c>
      <c r="S54" t="s">
        <v>52</v>
      </c>
      <c r="T54" t="s">
        <v>819</v>
      </c>
      <c r="U54" t="s">
        <v>101</v>
      </c>
      <c r="V54" t="s">
        <v>53</v>
      </c>
      <c r="W54" t="s">
        <v>74</v>
      </c>
      <c r="X54" t="s">
        <v>54</v>
      </c>
      <c r="Y54" t="s">
        <v>313</v>
      </c>
      <c r="Z54" t="s">
        <v>75</v>
      </c>
      <c r="AA54" t="s">
        <v>75</v>
      </c>
      <c r="AB54" t="s">
        <v>55</v>
      </c>
      <c r="AC54" t="s">
        <v>76</v>
      </c>
      <c r="AD54" s="2"/>
      <c r="AE54">
        <v>0.69</v>
      </c>
      <c r="AF54">
        <v>0.17</v>
      </c>
      <c r="AG54">
        <v>0.51</v>
      </c>
      <c r="AH54">
        <v>0.2</v>
      </c>
      <c r="AI54" t="s">
        <v>197</v>
      </c>
    </row>
    <row r="55" spans="1:38" x14ac:dyDescent="0.25">
      <c r="A55">
        <v>54</v>
      </c>
      <c r="B55" t="s">
        <v>948</v>
      </c>
      <c r="C55" t="s">
        <v>946</v>
      </c>
      <c r="D55" t="s">
        <v>53</v>
      </c>
      <c r="E55" t="s">
        <v>959</v>
      </c>
      <c r="F55">
        <v>2023</v>
      </c>
      <c r="G55" t="s">
        <v>958</v>
      </c>
      <c r="H55" t="s">
        <v>682</v>
      </c>
      <c r="I55" t="s">
        <v>188</v>
      </c>
      <c r="J55" t="s">
        <v>53</v>
      </c>
      <c r="K55" t="s">
        <v>776</v>
      </c>
      <c r="L55">
        <v>241</v>
      </c>
      <c r="M55" t="s">
        <v>949</v>
      </c>
      <c r="N55" t="s">
        <v>310</v>
      </c>
      <c r="O55" t="s">
        <v>950</v>
      </c>
      <c r="P55">
        <v>0.5</v>
      </c>
      <c r="Q55" t="s">
        <v>775</v>
      </c>
      <c r="R55" t="s">
        <v>775</v>
      </c>
      <c r="S55" t="s">
        <v>53</v>
      </c>
      <c r="T55" t="s">
        <v>52</v>
      </c>
      <c r="U55" t="s">
        <v>484</v>
      </c>
      <c r="V55" t="s">
        <v>53</v>
      </c>
      <c r="W55" t="s">
        <v>74</v>
      </c>
      <c r="X55" t="s">
        <v>54</v>
      </c>
      <c r="Y55" t="s">
        <v>75</v>
      </c>
      <c r="Z55" t="s">
        <v>75</v>
      </c>
      <c r="AA55" t="s">
        <v>75</v>
      </c>
      <c r="AB55" t="s">
        <v>55</v>
      </c>
      <c r="AC55" t="s">
        <v>76</v>
      </c>
      <c r="AD55" s="2"/>
      <c r="AI55" t="s">
        <v>953</v>
      </c>
      <c r="AJ55" t="s">
        <v>954</v>
      </c>
    </row>
    <row r="56" spans="1:38" x14ac:dyDescent="0.25">
      <c r="A56">
        <v>55</v>
      </c>
      <c r="B56" t="s">
        <v>947</v>
      </c>
      <c r="C56" t="s">
        <v>946</v>
      </c>
      <c r="D56" t="s">
        <v>53</v>
      </c>
      <c r="E56" t="s">
        <v>959</v>
      </c>
      <c r="F56">
        <v>2023</v>
      </c>
      <c r="G56" t="s">
        <v>958</v>
      </c>
      <c r="H56" t="s">
        <v>682</v>
      </c>
      <c r="I56" t="s">
        <v>188</v>
      </c>
      <c r="J56" t="s">
        <v>53</v>
      </c>
      <c r="K56" t="s">
        <v>776</v>
      </c>
      <c r="L56">
        <v>241</v>
      </c>
      <c r="M56" t="s">
        <v>949</v>
      </c>
      <c r="N56" t="s">
        <v>310</v>
      </c>
      <c r="O56" t="s">
        <v>51</v>
      </c>
      <c r="P56">
        <v>0.5</v>
      </c>
      <c r="Q56" t="s">
        <v>775</v>
      </c>
      <c r="R56" t="s">
        <v>775</v>
      </c>
      <c r="S56" t="s">
        <v>53</v>
      </c>
      <c r="T56" t="s">
        <v>52</v>
      </c>
      <c r="U56" t="s">
        <v>484</v>
      </c>
      <c r="V56" t="s">
        <v>53</v>
      </c>
      <c r="W56" t="s">
        <v>74</v>
      </c>
      <c r="X56" t="s">
        <v>54</v>
      </c>
      <c r="Y56" t="s">
        <v>75</v>
      </c>
      <c r="Z56" t="s">
        <v>75</v>
      </c>
      <c r="AA56" t="s">
        <v>75</v>
      </c>
      <c r="AB56" t="s">
        <v>55</v>
      </c>
      <c r="AC56" t="s">
        <v>76</v>
      </c>
      <c r="AD56" s="2"/>
      <c r="AI56" t="s">
        <v>951</v>
      </c>
      <c r="AJ56" t="s">
        <v>952</v>
      </c>
    </row>
    <row r="57" spans="1:38" x14ac:dyDescent="0.25">
      <c r="A57">
        <v>56</v>
      </c>
      <c r="B57" t="s">
        <v>957</v>
      </c>
      <c r="C57" t="s">
        <v>957</v>
      </c>
      <c r="D57" t="s">
        <v>53</v>
      </c>
      <c r="E57" t="s">
        <v>959</v>
      </c>
      <c r="F57">
        <v>2023</v>
      </c>
      <c r="G57" t="s">
        <v>958</v>
      </c>
      <c r="H57" t="s">
        <v>682</v>
      </c>
      <c r="I57" t="s">
        <v>188</v>
      </c>
      <c r="J57" t="s">
        <v>53</v>
      </c>
      <c r="K57" t="s">
        <v>776</v>
      </c>
      <c r="L57">
        <v>291</v>
      </c>
      <c r="M57" t="s">
        <v>881</v>
      </c>
      <c r="N57" t="s">
        <v>310</v>
      </c>
      <c r="O57" t="s">
        <v>950</v>
      </c>
      <c r="P57">
        <v>0.5</v>
      </c>
      <c r="Q57" t="s">
        <v>775</v>
      </c>
      <c r="R57" t="s">
        <v>775</v>
      </c>
      <c r="S57" t="s">
        <v>53</v>
      </c>
      <c r="T57" t="s">
        <v>52</v>
      </c>
      <c r="U57" t="s">
        <v>484</v>
      </c>
      <c r="V57" t="s">
        <v>53</v>
      </c>
      <c r="W57" t="s">
        <v>74</v>
      </c>
      <c r="X57" t="s">
        <v>54</v>
      </c>
      <c r="Y57" t="s">
        <v>75</v>
      </c>
      <c r="Z57" t="s">
        <v>75</v>
      </c>
      <c r="AA57" t="s">
        <v>75</v>
      </c>
      <c r="AB57" t="s">
        <v>55</v>
      </c>
      <c r="AC57" t="s">
        <v>883</v>
      </c>
      <c r="AD57" s="2"/>
      <c r="AI57" t="s">
        <v>956</v>
      </c>
      <c r="AJ57" t="s">
        <v>955</v>
      </c>
    </row>
    <row r="58" spans="1:38" x14ac:dyDescent="0.25">
      <c r="A58">
        <v>57</v>
      </c>
      <c r="B58" t="s">
        <v>198</v>
      </c>
      <c r="C58" t="s">
        <v>198</v>
      </c>
      <c r="D58" t="s">
        <v>53</v>
      </c>
      <c r="E58" t="s">
        <v>199</v>
      </c>
      <c r="F58">
        <v>1994</v>
      </c>
      <c r="G58" t="s">
        <v>200</v>
      </c>
      <c r="H58" t="s">
        <v>201</v>
      </c>
      <c r="I58" t="s">
        <v>48</v>
      </c>
      <c r="J58" t="s">
        <v>53</v>
      </c>
      <c r="K58" t="s">
        <v>478</v>
      </c>
      <c r="L58">
        <v>57</v>
      </c>
      <c r="M58" t="s">
        <v>202</v>
      </c>
      <c r="N58" t="s">
        <v>310</v>
      </c>
      <c r="O58" t="s">
        <v>51</v>
      </c>
      <c r="P58">
        <v>0.5</v>
      </c>
      <c r="Q58" t="s">
        <v>775</v>
      </c>
      <c r="R58" t="s">
        <v>775</v>
      </c>
      <c r="S58" t="s">
        <v>819</v>
      </c>
      <c r="T58" t="s">
        <v>819</v>
      </c>
      <c r="U58" t="s">
        <v>146</v>
      </c>
      <c r="V58" t="s">
        <v>140</v>
      </c>
      <c r="W58" t="s">
        <v>74</v>
      </c>
      <c r="X58" t="s">
        <v>54</v>
      </c>
      <c r="Y58" t="s">
        <v>75</v>
      </c>
      <c r="Z58" t="s">
        <v>75</v>
      </c>
      <c r="AA58" t="s">
        <v>75</v>
      </c>
      <c r="AB58" t="s">
        <v>85</v>
      </c>
      <c r="AC58" t="s">
        <v>104</v>
      </c>
      <c r="AD58" s="2"/>
      <c r="AE58">
        <v>4.21</v>
      </c>
      <c r="AG58">
        <v>4.04</v>
      </c>
    </row>
    <row r="59" spans="1:38" x14ac:dyDescent="0.25">
      <c r="A59">
        <v>58</v>
      </c>
      <c r="B59" t="s">
        <v>203</v>
      </c>
      <c r="C59" t="s">
        <v>204</v>
      </c>
      <c r="D59" t="s">
        <v>53</v>
      </c>
      <c r="E59" t="s">
        <v>199</v>
      </c>
      <c r="F59">
        <v>1994</v>
      </c>
      <c r="G59" t="s">
        <v>200</v>
      </c>
      <c r="H59" t="s">
        <v>201</v>
      </c>
      <c r="I59" t="s">
        <v>48</v>
      </c>
      <c r="J59" t="s">
        <v>53</v>
      </c>
      <c r="K59" t="s">
        <v>478</v>
      </c>
      <c r="L59">
        <v>73</v>
      </c>
      <c r="M59" t="s">
        <v>205</v>
      </c>
      <c r="N59" t="s">
        <v>310</v>
      </c>
      <c r="O59" t="s">
        <v>206</v>
      </c>
      <c r="P59">
        <v>0.5</v>
      </c>
      <c r="Q59" t="s">
        <v>775</v>
      </c>
      <c r="R59" t="s">
        <v>775</v>
      </c>
      <c r="S59" t="s">
        <v>819</v>
      </c>
      <c r="T59" t="s">
        <v>819</v>
      </c>
      <c r="U59" t="s">
        <v>485</v>
      </c>
      <c r="V59" t="s">
        <v>140</v>
      </c>
      <c r="W59" t="s">
        <v>74</v>
      </c>
      <c r="X59" t="s">
        <v>54</v>
      </c>
      <c r="Y59" t="s">
        <v>75</v>
      </c>
      <c r="Z59" t="s">
        <v>75</v>
      </c>
      <c r="AA59" t="s">
        <v>75</v>
      </c>
      <c r="AB59" t="s">
        <v>85</v>
      </c>
      <c r="AC59" t="s">
        <v>104</v>
      </c>
      <c r="AD59" s="2"/>
      <c r="AE59">
        <v>4.09</v>
      </c>
      <c r="AG59">
        <v>3.98</v>
      </c>
    </row>
    <row r="60" spans="1:38" x14ac:dyDescent="0.25">
      <c r="A60">
        <v>59</v>
      </c>
      <c r="B60" t="s">
        <v>220</v>
      </c>
      <c r="C60" t="s">
        <v>220</v>
      </c>
      <c r="D60" t="s">
        <v>53</v>
      </c>
      <c r="E60" t="s">
        <v>217</v>
      </c>
      <c r="F60">
        <v>2017</v>
      </c>
      <c r="G60" t="s">
        <v>218</v>
      </c>
      <c r="H60" t="s">
        <v>219</v>
      </c>
      <c r="I60" t="s">
        <v>48</v>
      </c>
      <c r="J60" t="s">
        <v>53</v>
      </c>
      <c r="K60" t="s">
        <v>478</v>
      </c>
      <c r="L60">
        <v>85</v>
      </c>
      <c r="M60" t="s">
        <v>222</v>
      </c>
      <c r="N60" t="s">
        <v>310</v>
      </c>
      <c r="O60" t="s">
        <v>1186</v>
      </c>
      <c r="P60">
        <v>0.5</v>
      </c>
      <c r="Q60" t="s">
        <v>775</v>
      </c>
      <c r="R60" t="s">
        <v>775</v>
      </c>
      <c r="S60" t="s">
        <v>52</v>
      </c>
      <c r="T60" t="s">
        <v>52</v>
      </c>
      <c r="U60" t="s">
        <v>484</v>
      </c>
      <c r="V60" t="s">
        <v>53</v>
      </c>
      <c r="W60" t="s">
        <v>74</v>
      </c>
      <c r="X60" t="s">
        <v>54</v>
      </c>
      <c r="Y60" t="s">
        <v>75</v>
      </c>
      <c r="Z60" t="s">
        <v>75</v>
      </c>
      <c r="AA60" t="s">
        <v>75</v>
      </c>
      <c r="AB60" t="s">
        <v>55</v>
      </c>
      <c r="AC60" t="s">
        <v>56</v>
      </c>
      <c r="AD60" s="2" t="s">
        <v>80</v>
      </c>
      <c r="AE60">
        <v>3.55</v>
      </c>
      <c r="AG60">
        <v>3.33</v>
      </c>
      <c r="AI60" t="s">
        <v>224</v>
      </c>
    </row>
    <row r="61" spans="1:38" x14ac:dyDescent="0.25">
      <c r="A61">
        <v>60</v>
      </c>
      <c r="B61" t="s">
        <v>221</v>
      </c>
      <c r="C61" t="s">
        <v>221</v>
      </c>
      <c r="D61" t="s">
        <v>53</v>
      </c>
      <c r="E61" t="s">
        <v>217</v>
      </c>
      <c r="F61">
        <v>2017</v>
      </c>
      <c r="G61" t="s">
        <v>218</v>
      </c>
      <c r="H61" t="s">
        <v>219</v>
      </c>
      <c r="I61" t="s">
        <v>48</v>
      </c>
      <c r="J61" t="s">
        <v>53</v>
      </c>
      <c r="K61" t="s">
        <v>478</v>
      </c>
      <c r="L61">
        <v>78</v>
      </c>
      <c r="M61" t="s">
        <v>222</v>
      </c>
      <c r="N61" t="s">
        <v>310</v>
      </c>
      <c r="O61" t="s">
        <v>1186</v>
      </c>
      <c r="P61">
        <v>0.5</v>
      </c>
      <c r="Q61" t="s">
        <v>775</v>
      </c>
      <c r="R61" t="s">
        <v>775</v>
      </c>
      <c r="S61" t="s">
        <v>52</v>
      </c>
      <c r="T61" t="s">
        <v>52</v>
      </c>
      <c r="U61" t="s">
        <v>484</v>
      </c>
      <c r="V61" t="s">
        <v>223</v>
      </c>
      <c r="W61" t="s">
        <v>74</v>
      </c>
      <c r="X61" t="s">
        <v>54</v>
      </c>
      <c r="Y61" t="s">
        <v>75</v>
      </c>
      <c r="Z61" t="s">
        <v>75</v>
      </c>
      <c r="AA61" t="s">
        <v>75</v>
      </c>
      <c r="AC61" t="s">
        <v>56</v>
      </c>
      <c r="AD61" s="2" t="s">
        <v>80</v>
      </c>
      <c r="AE61">
        <v>3.35</v>
      </c>
      <c r="AG61">
        <v>3.09</v>
      </c>
      <c r="AI61" t="s">
        <v>225</v>
      </c>
    </row>
    <row r="62" spans="1:38" x14ac:dyDescent="0.25">
      <c r="A62">
        <v>61</v>
      </c>
      <c r="B62" t="s">
        <v>57</v>
      </c>
      <c r="C62" t="s">
        <v>45</v>
      </c>
      <c r="D62" t="s">
        <v>53</v>
      </c>
      <c r="E62" t="s">
        <v>60</v>
      </c>
      <c r="F62">
        <v>2020</v>
      </c>
      <c r="G62" t="s">
        <v>46</v>
      </c>
      <c r="H62" t="s">
        <v>47</v>
      </c>
      <c r="I62" t="s">
        <v>48</v>
      </c>
      <c r="J62" t="s">
        <v>270</v>
      </c>
      <c r="K62" t="s">
        <v>478</v>
      </c>
      <c r="L62">
        <v>52</v>
      </c>
      <c r="M62" t="s">
        <v>50</v>
      </c>
      <c r="N62" t="s">
        <v>310</v>
      </c>
      <c r="O62" t="s">
        <v>51</v>
      </c>
      <c r="Q62" t="s">
        <v>775</v>
      </c>
      <c r="R62" t="s">
        <v>775</v>
      </c>
      <c r="S62" t="s">
        <v>52</v>
      </c>
      <c r="T62" t="s">
        <v>52</v>
      </c>
      <c r="U62" t="s">
        <v>484</v>
      </c>
      <c r="V62" t="s">
        <v>53</v>
      </c>
      <c r="W62" t="s">
        <v>74</v>
      </c>
      <c r="X62" t="s">
        <v>54</v>
      </c>
      <c r="Y62" t="s">
        <v>75</v>
      </c>
      <c r="Z62" t="s">
        <v>75</v>
      </c>
      <c r="AA62" t="s">
        <v>75</v>
      </c>
      <c r="AB62" t="s">
        <v>55</v>
      </c>
      <c r="AC62" t="s">
        <v>56</v>
      </c>
      <c r="AD62" s="3" t="s">
        <v>80</v>
      </c>
      <c r="AE62">
        <v>2.85</v>
      </c>
      <c r="AF62">
        <v>0.87</v>
      </c>
      <c r="AG62">
        <v>2.69</v>
      </c>
      <c r="AH62">
        <v>0.75</v>
      </c>
      <c r="AI62" t="s">
        <v>59</v>
      </c>
      <c r="AK62">
        <v>0.83</v>
      </c>
      <c r="AL62" t="s">
        <v>79</v>
      </c>
    </row>
    <row r="63" spans="1:38" x14ac:dyDescent="0.25">
      <c r="A63">
        <v>62</v>
      </c>
      <c r="B63" t="s">
        <v>58</v>
      </c>
      <c r="C63" t="s">
        <v>45</v>
      </c>
      <c r="D63" t="s">
        <v>53</v>
      </c>
      <c r="E63" t="s">
        <v>60</v>
      </c>
      <c r="F63">
        <v>2020</v>
      </c>
      <c r="G63" t="s">
        <v>46</v>
      </c>
      <c r="H63" t="s">
        <v>47</v>
      </c>
      <c r="I63" t="s">
        <v>48</v>
      </c>
      <c r="J63" t="s">
        <v>270</v>
      </c>
      <c r="K63" t="s">
        <v>478</v>
      </c>
      <c r="L63">
        <v>51</v>
      </c>
      <c r="M63" t="s">
        <v>50</v>
      </c>
      <c r="N63" t="s">
        <v>310</v>
      </c>
      <c r="O63" t="s">
        <v>51</v>
      </c>
      <c r="Q63" t="s">
        <v>775</v>
      </c>
      <c r="R63" t="s">
        <v>775</v>
      </c>
      <c r="S63" t="s">
        <v>52</v>
      </c>
      <c r="T63" t="s">
        <v>52</v>
      </c>
      <c r="U63" t="s">
        <v>485</v>
      </c>
      <c r="V63" t="s">
        <v>53</v>
      </c>
      <c r="W63" t="s">
        <v>74</v>
      </c>
      <c r="X63" t="s">
        <v>54</v>
      </c>
      <c r="Y63" t="s">
        <v>75</v>
      </c>
      <c r="Z63" t="s">
        <v>75</v>
      </c>
      <c r="AA63" t="s">
        <v>75</v>
      </c>
      <c r="AB63" t="s">
        <v>55</v>
      </c>
      <c r="AC63" t="s">
        <v>56</v>
      </c>
      <c r="AD63" s="3" t="s">
        <v>80</v>
      </c>
      <c r="AE63">
        <v>2.69</v>
      </c>
      <c r="AF63">
        <v>0.76</v>
      </c>
      <c r="AG63">
        <v>2.74</v>
      </c>
      <c r="AH63">
        <v>0.81</v>
      </c>
      <c r="AK63">
        <v>0.87</v>
      </c>
      <c r="AL63" t="s">
        <v>79</v>
      </c>
    </row>
    <row r="64" spans="1:38" x14ac:dyDescent="0.25">
      <c r="A64">
        <v>63</v>
      </c>
      <c r="B64" t="s">
        <v>64</v>
      </c>
      <c r="C64" t="s">
        <v>61</v>
      </c>
      <c r="D64" t="s">
        <v>53</v>
      </c>
      <c r="E64" t="s">
        <v>60</v>
      </c>
      <c r="F64">
        <v>2020</v>
      </c>
      <c r="G64" t="s">
        <v>46</v>
      </c>
      <c r="H64" t="s">
        <v>47</v>
      </c>
      <c r="I64" t="s">
        <v>48</v>
      </c>
      <c r="J64" t="s">
        <v>270</v>
      </c>
      <c r="K64" t="s">
        <v>478</v>
      </c>
      <c r="L64">
        <v>49</v>
      </c>
      <c r="M64" t="s">
        <v>70</v>
      </c>
      <c r="N64" t="s">
        <v>310</v>
      </c>
      <c r="O64" t="s">
        <v>51</v>
      </c>
      <c r="Q64" t="s">
        <v>775</v>
      </c>
      <c r="R64" t="s">
        <v>775</v>
      </c>
      <c r="S64" t="s">
        <v>52</v>
      </c>
      <c r="T64" t="s">
        <v>52</v>
      </c>
      <c r="U64" t="s">
        <v>484</v>
      </c>
      <c r="V64" t="s">
        <v>53</v>
      </c>
      <c r="W64" t="s">
        <v>74</v>
      </c>
      <c r="X64" t="s">
        <v>54</v>
      </c>
      <c r="Y64" t="s">
        <v>75</v>
      </c>
      <c r="Z64" t="s">
        <v>75</v>
      </c>
      <c r="AA64" t="s">
        <v>75</v>
      </c>
      <c r="AB64" t="s">
        <v>55</v>
      </c>
      <c r="AC64" t="s">
        <v>76</v>
      </c>
      <c r="AD64" s="2" t="s">
        <v>80</v>
      </c>
      <c r="AE64">
        <v>0.62</v>
      </c>
      <c r="AF64">
        <v>0.18</v>
      </c>
      <c r="AG64">
        <v>0.5</v>
      </c>
      <c r="AH64">
        <v>0.17</v>
      </c>
      <c r="AK64">
        <v>0.72</v>
      </c>
      <c r="AL64" t="s">
        <v>78</v>
      </c>
    </row>
    <row r="65" spans="1:38" x14ac:dyDescent="0.25">
      <c r="A65">
        <v>64</v>
      </c>
      <c r="B65" t="s">
        <v>65</v>
      </c>
      <c r="C65" t="s">
        <v>61</v>
      </c>
      <c r="D65" t="s">
        <v>53</v>
      </c>
      <c r="E65" t="s">
        <v>60</v>
      </c>
      <c r="F65">
        <v>2020</v>
      </c>
      <c r="G65" t="s">
        <v>46</v>
      </c>
      <c r="H65" t="s">
        <v>47</v>
      </c>
      <c r="I65" t="s">
        <v>48</v>
      </c>
      <c r="J65" t="s">
        <v>270</v>
      </c>
      <c r="K65" t="s">
        <v>478</v>
      </c>
      <c r="L65">
        <v>50</v>
      </c>
      <c r="M65" t="s">
        <v>70</v>
      </c>
      <c r="N65" t="s">
        <v>310</v>
      </c>
      <c r="O65" t="s">
        <v>51</v>
      </c>
      <c r="Q65" t="s">
        <v>775</v>
      </c>
      <c r="R65" t="s">
        <v>775</v>
      </c>
      <c r="S65" t="s">
        <v>52</v>
      </c>
      <c r="T65" t="s">
        <v>52</v>
      </c>
      <c r="U65" t="s">
        <v>485</v>
      </c>
      <c r="V65" t="s">
        <v>53</v>
      </c>
      <c r="W65" t="s">
        <v>74</v>
      </c>
      <c r="X65" t="s">
        <v>54</v>
      </c>
      <c r="Y65" t="s">
        <v>75</v>
      </c>
      <c r="Z65" t="s">
        <v>75</v>
      </c>
      <c r="AA65" t="s">
        <v>75</v>
      </c>
      <c r="AB65" t="s">
        <v>55</v>
      </c>
      <c r="AC65" t="s">
        <v>76</v>
      </c>
      <c r="AD65" s="2" t="s">
        <v>80</v>
      </c>
      <c r="AE65">
        <v>0.5</v>
      </c>
      <c r="AF65">
        <v>0.19</v>
      </c>
      <c r="AG65">
        <v>0.48</v>
      </c>
      <c r="AH65">
        <v>0.2</v>
      </c>
      <c r="AK65">
        <v>0.88</v>
      </c>
      <c r="AL65" t="s">
        <v>78</v>
      </c>
    </row>
    <row r="66" spans="1:38" x14ac:dyDescent="0.25">
      <c r="A66">
        <v>65</v>
      </c>
      <c r="B66" t="s">
        <v>66</v>
      </c>
      <c r="C66" t="s">
        <v>62</v>
      </c>
      <c r="D66" t="s">
        <v>53</v>
      </c>
      <c r="E66" t="s">
        <v>60</v>
      </c>
      <c r="F66">
        <v>2020</v>
      </c>
      <c r="G66" t="s">
        <v>46</v>
      </c>
      <c r="H66" t="s">
        <v>47</v>
      </c>
      <c r="I66" t="s">
        <v>48</v>
      </c>
      <c r="J66" t="s">
        <v>270</v>
      </c>
      <c r="K66" t="s">
        <v>478</v>
      </c>
      <c r="L66">
        <v>35</v>
      </c>
      <c r="M66" t="s">
        <v>71</v>
      </c>
      <c r="N66" t="s">
        <v>310</v>
      </c>
      <c r="O66" t="s">
        <v>51</v>
      </c>
      <c r="Q66" t="s">
        <v>775</v>
      </c>
      <c r="R66" t="s">
        <v>775</v>
      </c>
      <c r="S66" t="s">
        <v>52</v>
      </c>
      <c r="T66" t="s">
        <v>52</v>
      </c>
      <c r="U66" t="s">
        <v>484</v>
      </c>
      <c r="V66" t="s">
        <v>53</v>
      </c>
      <c r="W66" t="s">
        <v>74</v>
      </c>
      <c r="X66" t="s">
        <v>54</v>
      </c>
      <c r="Y66" t="s">
        <v>75</v>
      </c>
      <c r="Z66" t="s">
        <v>75</v>
      </c>
      <c r="AA66" t="s">
        <v>75</v>
      </c>
      <c r="AB66" t="s">
        <v>55</v>
      </c>
      <c r="AC66" t="s">
        <v>56</v>
      </c>
      <c r="AD66" s="2" t="s">
        <v>80</v>
      </c>
      <c r="AE66">
        <v>3.6</v>
      </c>
      <c r="AF66">
        <v>0.59</v>
      </c>
      <c r="AG66">
        <v>3.35</v>
      </c>
      <c r="AH66">
        <v>0.38</v>
      </c>
      <c r="AK66">
        <v>0.64</v>
      </c>
      <c r="AL66" t="s">
        <v>78</v>
      </c>
    </row>
    <row r="67" spans="1:38" x14ac:dyDescent="0.25">
      <c r="A67">
        <v>66</v>
      </c>
      <c r="B67" t="s">
        <v>67</v>
      </c>
      <c r="C67" t="s">
        <v>62</v>
      </c>
      <c r="D67" t="s">
        <v>53</v>
      </c>
      <c r="E67" t="s">
        <v>60</v>
      </c>
      <c r="F67">
        <v>2020</v>
      </c>
      <c r="G67" t="s">
        <v>46</v>
      </c>
      <c r="H67" t="s">
        <v>47</v>
      </c>
      <c r="I67" t="s">
        <v>48</v>
      </c>
      <c r="J67" t="s">
        <v>270</v>
      </c>
      <c r="K67" t="s">
        <v>478</v>
      </c>
      <c r="L67">
        <v>33</v>
      </c>
      <c r="M67" t="s">
        <v>71</v>
      </c>
      <c r="N67" t="s">
        <v>310</v>
      </c>
      <c r="O67" t="s">
        <v>51</v>
      </c>
      <c r="Q67" t="s">
        <v>775</v>
      </c>
      <c r="R67" t="s">
        <v>775</v>
      </c>
      <c r="S67" t="s">
        <v>52</v>
      </c>
      <c r="T67" t="s">
        <v>52</v>
      </c>
      <c r="U67" t="s">
        <v>485</v>
      </c>
      <c r="V67" t="s">
        <v>53</v>
      </c>
      <c r="W67" t="s">
        <v>74</v>
      </c>
      <c r="X67" t="s">
        <v>54</v>
      </c>
      <c r="Y67" t="s">
        <v>75</v>
      </c>
      <c r="Z67" t="s">
        <v>75</v>
      </c>
      <c r="AA67" t="s">
        <v>75</v>
      </c>
      <c r="AB67" t="s">
        <v>55</v>
      </c>
      <c r="AC67" t="s">
        <v>56</v>
      </c>
      <c r="AD67" s="2" t="s">
        <v>80</v>
      </c>
      <c r="AE67">
        <v>3.26</v>
      </c>
      <c r="AF67">
        <v>0.39</v>
      </c>
      <c r="AG67">
        <v>3.2</v>
      </c>
      <c r="AH67">
        <v>0.46</v>
      </c>
      <c r="AK67">
        <v>0.73</v>
      </c>
      <c r="AL67" t="s">
        <v>78</v>
      </c>
    </row>
    <row r="68" spans="1:38" x14ac:dyDescent="0.25">
      <c r="A68">
        <v>67</v>
      </c>
      <c r="B68" t="s">
        <v>68</v>
      </c>
      <c r="C68" t="s">
        <v>63</v>
      </c>
      <c r="D68" t="s">
        <v>53</v>
      </c>
      <c r="E68" t="s">
        <v>60</v>
      </c>
      <c r="F68">
        <v>2020</v>
      </c>
      <c r="G68" t="s">
        <v>46</v>
      </c>
      <c r="H68" t="s">
        <v>47</v>
      </c>
      <c r="I68" t="s">
        <v>48</v>
      </c>
      <c r="J68" t="s">
        <v>270</v>
      </c>
      <c r="K68" t="s">
        <v>478</v>
      </c>
      <c r="L68">
        <v>46</v>
      </c>
      <c r="M68" t="s">
        <v>71</v>
      </c>
      <c r="N68" t="s">
        <v>310</v>
      </c>
      <c r="O68" t="s">
        <v>51</v>
      </c>
      <c r="Q68" t="s">
        <v>775</v>
      </c>
      <c r="R68" t="s">
        <v>775</v>
      </c>
      <c r="S68" t="s">
        <v>52</v>
      </c>
      <c r="T68" t="s">
        <v>52</v>
      </c>
      <c r="U68" t="s">
        <v>484</v>
      </c>
      <c r="V68" t="s">
        <v>72</v>
      </c>
      <c r="W68" t="s">
        <v>74</v>
      </c>
      <c r="X68" t="s">
        <v>54</v>
      </c>
      <c r="Y68" t="s">
        <v>75</v>
      </c>
      <c r="Z68" t="s">
        <v>75</v>
      </c>
      <c r="AA68" t="s">
        <v>75</v>
      </c>
      <c r="AB68" t="s">
        <v>55</v>
      </c>
      <c r="AC68" t="s">
        <v>56</v>
      </c>
      <c r="AD68" s="2" t="s">
        <v>80</v>
      </c>
      <c r="AE68">
        <v>3.56</v>
      </c>
      <c r="AF68">
        <v>0.57999999999999996</v>
      </c>
      <c r="AG68">
        <v>3.4</v>
      </c>
      <c r="AH68">
        <v>0.52</v>
      </c>
      <c r="AK68">
        <v>0.86</v>
      </c>
      <c r="AL68" t="s">
        <v>78</v>
      </c>
    </row>
    <row r="69" spans="1:38" x14ac:dyDescent="0.25">
      <c r="A69">
        <v>68</v>
      </c>
      <c r="B69" t="s">
        <v>69</v>
      </c>
      <c r="C69" t="s">
        <v>63</v>
      </c>
      <c r="D69" t="s">
        <v>53</v>
      </c>
      <c r="E69" t="s">
        <v>60</v>
      </c>
      <c r="F69">
        <v>2020</v>
      </c>
      <c r="G69" t="s">
        <v>46</v>
      </c>
      <c r="H69" t="s">
        <v>47</v>
      </c>
      <c r="I69" t="s">
        <v>48</v>
      </c>
      <c r="J69" t="s">
        <v>270</v>
      </c>
      <c r="K69" t="s">
        <v>478</v>
      </c>
      <c r="L69">
        <v>43</v>
      </c>
      <c r="M69" t="s">
        <v>71</v>
      </c>
      <c r="N69" t="s">
        <v>310</v>
      </c>
      <c r="O69" t="s">
        <v>51</v>
      </c>
      <c r="Q69" t="s">
        <v>775</v>
      </c>
      <c r="R69" t="s">
        <v>775</v>
      </c>
      <c r="S69" t="s">
        <v>52</v>
      </c>
      <c r="T69" t="s">
        <v>52</v>
      </c>
      <c r="U69" t="s">
        <v>485</v>
      </c>
      <c r="V69" t="s">
        <v>72</v>
      </c>
      <c r="W69" t="s">
        <v>74</v>
      </c>
      <c r="X69" t="s">
        <v>54</v>
      </c>
      <c r="Y69" t="s">
        <v>75</v>
      </c>
      <c r="Z69" t="s">
        <v>75</v>
      </c>
      <c r="AA69" t="s">
        <v>75</v>
      </c>
      <c r="AB69" t="s">
        <v>55</v>
      </c>
      <c r="AC69" t="s">
        <v>56</v>
      </c>
      <c r="AD69" s="2" t="s">
        <v>80</v>
      </c>
      <c r="AE69">
        <v>3.33</v>
      </c>
      <c r="AF69">
        <v>0.44</v>
      </c>
      <c r="AG69">
        <v>3.29</v>
      </c>
      <c r="AH69">
        <v>0.43</v>
      </c>
      <c r="AK69">
        <v>0.77</v>
      </c>
      <c r="AL69" t="s">
        <v>78</v>
      </c>
    </row>
    <row r="70" spans="1:38" x14ac:dyDescent="0.25">
      <c r="A70">
        <v>69</v>
      </c>
      <c r="B70" t="s">
        <v>210</v>
      </c>
      <c r="C70" t="s">
        <v>210</v>
      </c>
      <c r="D70" t="s">
        <v>53</v>
      </c>
      <c r="E70" t="s">
        <v>209</v>
      </c>
      <c r="F70">
        <v>2022</v>
      </c>
      <c r="G70" t="s">
        <v>208</v>
      </c>
      <c r="H70" t="s">
        <v>187</v>
      </c>
      <c r="I70" t="s">
        <v>48</v>
      </c>
      <c r="J70" t="s">
        <v>270</v>
      </c>
      <c r="K70" t="s">
        <v>478</v>
      </c>
      <c r="L70">
        <v>602</v>
      </c>
      <c r="M70" t="s">
        <v>212</v>
      </c>
      <c r="N70" t="s">
        <v>310</v>
      </c>
      <c r="O70" t="s">
        <v>51</v>
      </c>
      <c r="P70">
        <v>0.5</v>
      </c>
      <c r="Q70" t="s">
        <v>775</v>
      </c>
      <c r="R70" t="s">
        <v>775</v>
      </c>
      <c r="S70" t="s">
        <v>53</v>
      </c>
      <c r="T70" t="s">
        <v>53</v>
      </c>
      <c r="U70" t="s">
        <v>484</v>
      </c>
      <c r="V70" t="s">
        <v>53</v>
      </c>
      <c r="W70" t="s">
        <v>74</v>
      </c>
      <c r="X70" t="s">
        <v>54</v>
      </c>
      <c r="Y70" t="s">
        <v>75</v>
      </c>
      <c r="Z70" t="s">
        <v>75</v>
      </c>
      <c r="AA70" t="s">
        <v>75</v>
      </c>
      <c r="AB70" t="s">
        <v>55</v>
      </c>
      <c r="AC70" t="s">
        <v>56</v>
      </c>
      <c r="AD70" s="2"/>
      <c r="AE70">
        <v>0.77</v>
      </c>
      <c r="AF70">
        <v>0.2</v>
      </c>
      <c r="AG70">
        <v>0.49</v>
      </c>
      <c r="AH70">
        <v>0.22</v>
      </c>
      <c r="AI70" t="s">
        <v>314</v>
      </c>
      <c r="AK70">
        <v>0.02</v>
      </c>
      <c r="AL70" t="s">
        <v>755</v>
      </c>
    </row>
    <row r="71" spans="1:38" x14ac:dyDescent="0.25">
      <c r="A71">
        <v>70</v>
      </c>
      <c r="B71" t="s">
        <v>211</v>
      </c>
      <c r="C71" t="s">
        <v>211</v>
      </c>
      <c r="D71" t="s">
        <v>53</v>
      </c>
      <c r="E71" t="s">
        <v>209</v>
      </c>
      <c r="F71">
        <v>2022</v>
      </c>
      <c r="G71" t="s">
        <v>208</v>
      </c>
      <c r="H71" t="s">
        <v>187</v>
      </c>
      <c r="I71" t="s">
        <v>48</v>
      </c>
      <c r="J71" t="s">
        <v>270</v>
      </c>
      <c r="K71" t="s">
        <v>478</v>
      </c>
      <c r="L71">
        <v>586</v>
      </c>
      <c r="M71" t="s">
        <v>212</v>
      </c>
      <c r="N71" t="s">
        <v>310</v>
      </c>
      <c r="O71" t="s">
        <v>51</v>
      </c>
      <c r="P71">
        <v>0.5</v>
      </c>
      <c r="Q71" t="s">
        <v>775</v>
      </c>
      <c r="R71" t="s">
        <v>775</v>
      </c>
      <c r="S71" t="s">
        <v>53</v>
      </c>
      <c r="T71" t="s">
        <v>53</v>
      </c>
      <c r="U71" t="s">
        <v>484</v>
      </c>
      <c r="V71" t="s">
        <v>53</v>
      </c>
      <c r="W71" t="s">
        <v>74</v>
      </c>
      <c r="X71" t="s">
        <v>54</v>
      </c>
      <c r="Y71" t="s">
        <v>75</v>
      </c>
      <c r="Z71" t="s">
        <v>75</v>
      </c>
      <c r="AA71" t="s">
        <v>75</v>
      </c>
      <c r="AB71" t="s">
        <v>55</v>
      </c>
      <c r="AC71" t="s">
        <v>56</v>
      </c>
      <c r="AD71" s="2"/>
      <c r="AE71">
        <v>0.77</v>
      </c>
      <c r="AF71">
        <v>0.2</v>
      </c>
      <c r="AG71">
        <v>0.62</v>
      </c>
      <c r="AH71">
        <v>0.23</v>
      </c>
      <c r="AI71" t="s">
        <v>315</v>
      </c>
      <c r="AK71">
        <v>0.21</v>
      </c>
      <c r="AL71" t="s">
        <v>755</v>
      </c>
    </row>
    <row r="72" spans="1:38" x14ac:dyDescent="0.25">
      <c r="A72">
        <v>71</v>
      </c>
      <c r="B72" t="s">
        <v>864</v>
      </c>
      <c r="C72" t="s">
        <v>859</v>
      </c>
      <c r="D72" t="s">
        <v>53</v>
      </c>
      <c r="E72" t="s">
        <v>226</v>
      </c>
      <c r="F72">
        <v>1996</v>
      </c>
      <c r="G72" t="s">
        <v>227</v>
      </c>
      <c r="H72" t="s">
        <v>228</v>
      </c>
      <c r="I72" t="s">
        <v>48</v>
      </c>
      <c r="J72" t="s">
        <v>53</v>
      </c>
      <c r="K72" t="s">
        <v>776</v>
      </c>
      <c r="L72">
        <v>50</v>
      </c>
      <c r="M72" t="s">
        <v>860</v>
      </c>
      <c r="N72" t="s">
        <v>310</v>
      </c>
      <c r="O72" t="s">
        <v>51</v>
      </c>
      <c r="P72">
        <v>0.5</v>
      </c>
      <c r="Q72" t="s">
        <v>800</v>
      </c>
      <c r="R72" t="s">
        <v>1273</v>
      </c>
      <c r="S72" t="s">
        <v>52</v>
      </c>
      <c r="T72" t="s">
        <v>819</v>
      </c>
      <c r="U72" t="s">
        <v>485</v>
      </c>
      <c r="V72" t="s">
        <v>438</v>
      </c>
      <c r="W72" t="s">
        <v>74</v>
      </c>
      <c r="X72" t="s">
        <v>54</v>
      </c>
      <c r="Y72" t="s">
        <v>75</v>
      </c>
      <c r="Z72" t="s">
        <v>75</v>
      </c>
      <c r="AA72" t="s">
        <v>75</v>
      </c>
      <c r="AB72" t="s">
        <v>85</v>
      </c>
      <c r="AC72" t="s">
        <v>104</v>
      </c>
      <c r="AD72" s="2" t="s">
        <v>80</v>
      </c>
      <c r="AE72">
        <v>3.62</v>
      </c>
      <c r="AG72">
        <v>3.37</v>
      </c>
    </row>
    <row r="73" spans="1:38" x14ac:dyDescent="0.25">
      <c r="A73">
        <v>72</v>
      </c>
      <c r="B73" t="s">
        <v>862</v>
      </c>
      <c r="C73" t="s">
        <v>859</v>
      </c>
      <c r="D73" t="s">
        <v>53</v>
      </c>
      <c r="E73" t="s">
        <v>226</v>
      </c>
      <c r="F73">
        <v>1996</v>
      </c>
      <c r="G73" t="s">
        <v>227</v>
      </c>
      <c r="H73" t="s">
        <v>228</v>
      </c>
      <c r="I73" t="s">
        <v>48</v>
      </c>
      <c r="J73" t="s">
        <v>53</v>
      </c>
      <c r="K73" t="s">
        <v>776</v>
      </c>
      <c r="L73">
        <v>50</v>
      </c>
      <c r="M73" t="s">
        <v>860</v>
      </c>
      <c r="N73" t="s">
        <v>310</v>
      </c>
      <c r="O73" t="s">
        <v>51</v>
      </c>
      <c r="P73">
        <v>0.5</v>
      </c>
      <c r="Q73" t="s">
        <v>799</v>
      </c>
      <c r="R73" t="s">
        <v>1274</v>
      </c>
      <c r="S73" t="s">
        <v>52</v>
      </c>
      <c r="T73" t="s">
        <v>819</v>
      </c>
      <c r="U73" t="s">
        <v>485</v>
      </c>
      <c r="V73" t="s">
        <v>438</v>
      </c>
      <c r="W73" t="s">
        <v>74</v>
      </c>
      <c r="X73" t="s">
        <v>54</v>
      </c>
      <c r="Y73" t="s">
        <v>75</v>
      </c>
      <c r="Z73" t="s">
        <v>75</v>
      </c>
      <c r="AA73" t="s">
        <v>75</v>
      </c>
      <c r="AB73" t="s">
        <v>85</v>
      </c>
      <c r="AC73" t="s">
        <v>104</v>
      </c>
      <c r="AD73" s="2" t="s">
        <v>126</v>
      </c>
      <c r="AE73">
        <v>4.07</v>
      </c>
      <c r="AG73">
        <v>3.5</v>
      </c>
    </row>
    <row r="74" spans="1:38" x14ac:dyDescent="0.25">
      <c r="A74">
        <v>73</v>
      </c>
      <c r="B74" t="s">
        <v>863</v>
      </c>
      <c r="C74" t="s">
        <v>859</v>
      </c>
      <c r="D74" t="s">
        <v>53</v>
      </c>
      <c r="E74" t="s">
        <v>226</v>
      </c>
      <c r="F74">
        <v>1996</v>
      </c>
      <c r="G74" t="s">
        <v>227</v>
      </c>
      <c r="H74" t="s">
        <v>228</v>
      </c>
      <c r="I74" t="s">
        <v>48</v>
      </c>
      <c r="J74" t="s">
        <v>53</v>
      </c>
      <c r="K74" t="s">
        <v>776</v>
      </c>
      <c r="L74">
        <v>46</v>
      </c>
      <c r="M74" t="s">
        <v>860</v>
      </c>
      <c r="N74" t="s">
        <v>310</v>
      </c>
      <c r="O74" t="s">
        <v>51</v>
      </c>
      <c r="P74">
        <v>0.5</v>
      </c>
      <c r="Q74" t="s">
        <v>800</v>
      </c>
      <c r="R74" t="s">
        <v>1273</v>
      </c>
      <c r="S74" t="s">
        <v>52</v>
      </c>
      <c r="T74" t="s">
        <v>819</v>
      </c>
      <c r="U74" t="s">
        <v>485</v>
      </c>
      <c r="V74" t="s">
        <v>140</v>
      </c>
      <c r="W74" t="s">
        <v>74</v>
      </c>
      <c r="X74" t="s">
        <v>54</v>
      </c>
      <c r="Y74" t="s">
        <v>75</v>
      </c>
      <c r="Z74" t="s">
        <v>75</v>
      </c>
      <c r="AA74" t="s">
        <v>75</v>
      </c>
      <c r="AB74" t="s">
        <v>85</v>
      </c>
      <c r="AC74" t="s">
        <v>104</v>
      </c>
      <c r="AD74" s="2" t="s">
        <v>80</v>
      </c>
      <c r="AE74">
        <v>3.24</v>
      </c>
      <c r="AG74">
        <v>3.48</v>
      </c>
    </row>
    <row r="75" spans="1:38" x14ac:dyDescent="0.25">
      <c r="A75">
        <v>74</v>
      </c>
      <c r="B75" t="s">
        <v>861</v>
      </c>
      <c r="C75" t="s">
        <v>859</v>
      </c>
      <c r="D75" t="s">
        <v>53</v>
      </c>
      <c r="E75" t="s">
        <v>226</v>
      </c>
      <c r="F75">
        <v>1996</v>
      </c>
      <c r="G75" t="s">
        <v>227</v>
      </c>
      <c r="H75" t="s">
        <v>228</v>
      </c>
      <c r="I75" t="s">
        <v>48</v>
      </c>
      <c r="J75" t="s">
        <v>53</v>
      </c>
      <c r="K75" t="s">
        <v>776</v>
      </c>
      <c r="L75">
        <v>46</v>
      </c>
      <c r="M75" t="s">
        <v>860</v>
      </c>
      <c r="N75" t="s">
        <v>310</v>
      </c>
      <c r="O75" t="s">
        <v>51</v>
      </c>
      <c r="P75">
        <v>0.5</v>
      </c>
      <c r="Q75" t="s">
        <v>799</v>
      </c>
      <c r="R75" t="s">
        <v>1274</v>
      </c>
      <c r="S75" t="s">
        <v>52</v>
      </c>
      <c r="T75" t="s">
        <v>819</v>
      </c>
      <c r="U75" t="s">
        <v>485</v>
      </c>
      <c r="V75" t="s">
        <v>140</v>
      </c>
      <c r="W75" t="s">
        <v>74</v>
      </c>
      <c r="X75" t="s">
        <v>54</v>
      </c>
      <c r="Y75" t="s">
        <v>75</v>
      </c>
      <c r="Z75" t="s">
        <v>75</v>
      </c>
      <c r="AA75" t="s">
        <v>75</v>
      </c>
      <c r="AB75" t="s">
        <v>85</v>
      </c>
      <c r="AC75" t="s">
        <v>104</v>
      </c>
      <c r="AD75" s="2" t="s">
        <v>126</v>
      </c>
      <c r="AE75">
        <v>4.37</v>
      </c>
      <c r="AG75">
        <v>3.55</v>
      </c>
    </row>
    <row r="76" spans="1:38" x14ac:dyDescent="0.25">
      <c r="A76">
        <v>75</v>
      </c>
      <c r="B76" t="s">
        <v>869</v>
      </c>
      <c r="C76" t="s">
        <v>871</v>
      </c>
      <c r="D76" t="s">
        <v>53</v>
      </c>
      <c r="E76" t="s">
        <v>226</v>
      </c>
      <c r="F76">
        <v>1996</v>
      </c>
      <c r="G76" t="s">
        <v>227</v>
      </c>
      <c r="H76" t="s">
        <v>228</v>
      </c>
      <c r="I76" t="s">
        <v>48</v>
      </c>
      <c r="J76" t="s">
        <v>53</v>
      </c>
      <c r="K76" t="s">
        <v>776</v>
      </c>
      <c r="L76">
        <v>42</v>
      </c>
      <c r="M76" t="s">
        <v>872</v>
      </c>
      <c r="N76" t="s">
        <v>310</v>
      </c>
      <c r="O76" t="s">
        <v>51</v>
      </c>
      <c r="P76">
        <v>0.5</v>
      </c>
      <c r="Q76" t="s">
        <v>800</v>
      </c>
      <c r="R76" t="s">
        <v>1273</v>
      </c>
      <c r="S76" t="s">
        <v>52</v>
      </c>
      <c r="T76" t="s">
        <v>819</v>
      </c>
      <c r="U76" t="s">
        <v>485</v>
      </c>
      <c r="V76" t="s">
        <v>438</v>
      </c>
      <c r="W76" t="s">
        <v>74</v>
      </c>
      <c r="X76" t="s">
        <v>54</v>
      </c>
      <c r="Y76" t="s">
        <v>75</v>
      </c>
      <c r="Z76" t="s">
        <v>75</v>
      </c>
      <c r="AA76" t="s">
        <v>75</v>
      </c>
      <c r="AB76" t="s">
        <v>85</v>
      </c>
      <c r="AC76" t="s">
        <v>104</v>
      </c>
      <c r="AD76" s="2" t="s">
        <v>80</v>
      </c>
      <c r="AE76">
        <v>3.39</v>
      </c>
      <c r="AG76">
        <v>3.52</v>
      </c>
    </row>
    <row r="77" spans="1:38" x14ac:dyDescent="0.25">
      <c r="A77">
        <v>76</v>
      </c>
      <c r="B77" t="s">
        <v>866</v>
      </c>
      <c r="C77" t="s">
        <v>871</v>
      </c>
      <c r="D77" t="s">
        <v>53</v>
      </c>
      <c r="E77" t="s">
        <v>226</v>
      </c>
      <c r="F77">
        <v>1996</v>
      </c>
      <c r="G77" t="s">
        <v>227</v>
      </c>
      <c r="H77" t="s">
        <v>228</v>
      </c>
      <c r="I77" t="s">
        <v>48</v>
      </c>
      <c r="J77" t="s">
        <v>53</v>
      </c>
      <c r="K77" t="s">
        <v>776</v>
      </c>
      <c r="L77">
        <v>42</v>
      </c>
      <c r="M77" t="s">
        <v>872</v>
      </c>
      <c r="N77" t="s">
        <v>310</v>
      </c>
      <c r="O77" t="s">
        <v>51</v>
      </c>
      <c r="P77">
        <v>0.5</v>
      </c>
      <c r="Q77" t="s">
        <v>799</v>
      </c>
      <c r="R77" t="s">
        <v>1274</v>
      </c>
      <c r="S77" t="s">
        <v>52</v>
      </c>
      <c r="T77" t="s">
        <v>819</v>
      </c>
      <c r="U77" t="s">
        <v>485</v>
      </c>
      <c r="V77" t="s">
        <v>438</v>
      </c>
      <c r="W77" t="s">
        <v>74</v>
      </c>
      <c r="X77" t="s">
        <v>54</v>
      </c>
      <c r="Y77" t="s">
        <v>75</v>
      </c>
      <c r="Z77" t="s">
        <v>75</v>
      </c>
      <c r="AA77" t="s">
        <v>75</v>
      </c>
      <c r="AB77" t="s">
        <v>85</v>
      </c>
      <c r="AC77" t="s">
        <v>104</v>
      </c>
      <c r="AD77" s="2" t="s">
        <v>126</v>
      </c>
      <c r="AE77">
        <v>4.3899999999999997</v>
      </c>
      <c r="AG77">
        <v>3.69</v>
      </c>
    </row>
    <row r="78" spans="1:38" x14ac:dyDescent="0.25">
      <c r="A78">
        <v>77</v>
      </c>
      <c r="B78" t="s">
        <v>870</v>
      </c>
      <c r="C78" t="s">
        <v>871</v>
      </c>
      <c r="D78" t="s">
        <v>53</v>
      </c>
      <c r="E78" t="s">
        <v>226</v>
      </c>
      <c r="F78">
        <v>1996</v>
      </c>
      <c r="G78" t="s">
        <v>227</v>
      </c>
      <c r="H78" t="s">
        <v>228</v>
      </c>
      <c r="I78" t="s">
        <v>48</v>
      </c>
      <c r="J78" t="s">
        <v>53</v>
      </c>
      <c r="K78" t="s">
        <v>776</v>
      </c>
      <c r="L78">
        <v>31</v>
      </c>
      <c r="M78" t="s">
        <v>872</v>
      </c>
      <c r="N78" t="s">
        <v>310</v>
      </c>
      <c r="O78" t="s">
        <v>51</v>
      </c>
      <c r="P78">
        <v>0.5</v>
      </c>
      <c r="Q78" t="s">
        <v>800</v>
      </c>
      <c r="R78" t="s">
        <v>1273</v>
      </c>
      <c r="S78" t="s">
        <v>52</v>
      </c>
      <c r="T78" t="s">
        <v>819</v>
      </c>
      <c r="U78" t="s">
        <v>485</v>
      </c>
      <c r="V78" t="s">
        <v>873</v>
      </c>
      <c r="W78" t="s">
        <v>74</v>
      </c>
      <c r="X78" t="s">
        <v>54</v>
      </c>
      <c r="Y78" t="s">
        <v>75</v>
      </c>
      <c r="Z78" t="s">
        <v>75</v>
      </c>
      <c r="AA78" t="s">
        <v>75</v>
      </c>
      <c r="AB78" t="s">
        <v>85</v>
      </c>
      <c r="AC78" t="s">
        <v>104</v>
      </c>
      <c r="AD78" s="2" t="s">
        <v>80</v>
      </c>
      <c r="AE78">
        <v>3.69</v>
      </c>
      <c r="AG78">
        <v>3.79</v>
      </c>
    </row>
    <row r="79" spans="1:38" x14ac:dyDescent="0.25">
      <c r="A79">
        <v>78</v>
      </c>
      <c r="B79" t="s">
        <v>867</v>
      </c>
      <c r="C79" t="s">
        <v>871</v>
      </c>
      <c r="D79" t="s">
        <v>53</v>
      </c>
      <c r="E79" t="s">
        <v>226</v>
      </c>
      <c r="F79">
        <v>1996</v>
      </c>
      <c r="G79" t="s">
        <v>227</v>
      </c>
      <c r="H79" t="s">
        <v>228</v>
      </c>
      <c r="I79" t="s">
        <v>48</v>
      </c>
      <c r="J79" t="s">
        <v>53</v>
      </c>
      <c r="K79" t="s">
        <v>776</v>
      </c>
      <c r="L79">
        <v>31</v>
      </c>
      <c r="M79" t="s">
        <v>872</v>
      </c>
      <c r="N79" t="s">
        <v>310</v>
      </c>
      <c r="O79" t="s">
        <v>51</v>
      </c>
      <c r="P79">
        <v>0.5</v>
      </c>
      <c r="Q79" t="s">
        <v>799</v>
      </c>
      <c r="R79" t="s">
        <v>1274</v>
      </c>
      <c r="S79" t="s">
        <v>52</v>
      </c>
      <c r="T79" t="s">
        <v>819</v>
      </c>
      <c r="U79" t="s">
        <v>485</v>
      </c>
      <c r="V79" t="s">
        <v>873</v>
      </c>
      <c r="W79" t="s">
        <v>74</v>
      </c>
      <c r="X79" t="s">
        <v>54</v>
      </c>
      <c r="Y79" t="s">
        <v>75</v>
      </c>
      <c r="Z79" t="s">
        <v>75</v>
      </c>
      <c r="AA79" t="s">
        <v>75</v>
      </c>
      <c r="AB79" t="s">
        <v>85</v>
      </c>
      <c r="AC79" t="s">
        <v>104</v>
      </c>
      <c r="AD79" s="2" t="s">
        <v>126</v>
      </c>
      <c r="AE79">
        <v>3.99</v>
      </c>
      <c r="AG79">
        <v>3.58</v>
      </c>
    </row>
    <row r="80" spans="1:38" x14ac:dyDescent="0.25">
      <c r="A80">
        <v>79</v>
      </c>
      <c r="B80" t="s">
        <v>868</v>
      </c>
      <c r="C80" t="s">
        <v>871</v>
      </c>
      <c r="D80" t="s">
        <v>53</v>
      </c>
      <c r="E80" t="s">
        <v>226</v>
      </c>
      <c r="F80">
        <v>1996</v>
      </c>
      <c r="G80" t="s">
        <v>227</v>
      </c>
      <c r="H80" t="s">
        <v>228</v>
      </c>
      <c r="I80" t="s">
        <v>48</v>
      </c>
      <c r="J80" t="s">
        <v>53</v>
      </c>
      <c r="K80" t="s">
        <v>776</v>
      </c>
      <c r="L80">
        <v>48</v>
      </c>
      <c r="M80" t="s">
        <v>872</v>
      </c>
      <c r="N80" t="s">
        <v>310</v>
      </c>
      <c r="O80" t="s">
        <v>51</v>
      </c>
      <c r="P80">
        <v>0.5</v>
      </c>
      <c r="Q80" t="s">
        <v>800</v>
      </c>
      <c r="R80" t="s">
        <v>1273</v>
      </c>
      <c r="S80" t="s">
        <v>52</v>
      </c>
      <c r="T80" t="s">
        <v>819</v>
      </c>
      <c r="U80" t="s">
        <v>485</v>
      </c>
      <c r="V80" t="s">
        <v>140</v>
      </c>
      <c r="W80" t="s">
        <v>74</v>
      </c>
      <c r="X80" t="s">
        <v>54</v>
      </c>
      <c r="Y80" t="s">
        <v>75</v>
      </c>
      <c r="Z80" t="s">
        <v>75</v>
      </c>
      <c r="AA80" t="s">
        <v>75</v>
      </c>
      <c r="AB80" t="s">
        <v>85</v>
      </c>
      <c r="AC80" t="s">
        <v>104</v>
      </c>
      <c r="AD80" s="2" t="s">
        <v>80</v>
      </c>
      <c r="AE80">
        <v>3.04</v>
      </c>
      <c r="AG80">
        <v>3.61</v>
      </c>
    </row>
    <row r="81" spans="1:35" x14ac:dyDescent="0.25">
      <c r="A81">
        <v>80</v>
      </c>
      <c r="B81" t="s">
        <v>865</v>
      </c>
      <c r="C81" t="s">
        <v>871</v>
      </c>
      <c r="D81" t="s">
        <v>53</v>
      </c>
      <c r="E81" t="s">
        <v>226</v>
      </c>
      <c r="F81">
        <v>1996</v>
      </c>
      <c r="G81" t="s">
        <v>227</v>
      </c>
      <c r="H81" t="s">
        <v>228</v>
      </c>
      <c r="I81" t="s">
        <v>48</v>
      </c>
      <c r="J81" t="s">
        <v>53</v>
      </c>
      <c r="K81" t="s">
        <v>776</v>
      </c>
      <c r="L81">
        <v>48</v>
      </c>
      <c r="M81" t="s">
        <v>872</v>
      </c>
      <c r="N81" t="s">
        <v>310</v>
      </c>
      <c r="O81" t="s">
        <v>51</v>
      </c>
      <c r="P81">
        <v>0.5</v>
      </c>
      <c r="Q81" t="s">
        <v>799</v>
      </c>
      <c r="R81" t="s">
        <v>1274</v>
      </c>
      <c r="S81" t="s">
        <v>52</v>
      </c>
      <c r="T81" t="s">
        <v>819</v>
      </c>
      <c r="U81" t="s">
        <v>485</v>
      </c>
      <c r="V81" t="s">
        <v>140</v>
      </c>
      <c r="W81" t="s">
        <v>74</v>
      </c>
      <c r="X81" t="s">
        <v>54</v>
      </c>
      <c r="Y81" t="s">
        <v>75</v>
      </c>
      <c r="Z81" t="s">
        <v>75</v>
      </c>
      <c r="AA81" t="s">
        <v>75</v>
      </c>
      <c r="AB81" t="s">
        <v>85</v>
      </c>
      <c r="AC81" t="s">
        <v>104</v>
      </c>
      <c r="AD81" s="2" t="s">
        <v>126</v>
      </c>
      <c r="AE81">
        <v>4.88</v>
      </c>
      <c r="AG81">
        <v>3.55</v>
      </c>
    </row>
    <row r="82" spans="1:35" x14ac:dyDescent="0.25">
      <c r="A82">
        <v>81</v>
      </c>
      <c r="B82" t="s">
        <v>229</v>
      </c>
      <c r="C82" t="s">
        <v>231</v>
      </c>
      <c r="D82" t="s">
        <v>53</v>
      </c>
      <c r="E82" t="s">
        <v>232</v>
      </c>
      <c r="F82">
        <v>2019</v>
      </c>
      <c r="G82" t="s">
        <v>233</v>
      </c>
      <c r="H82" t="s">
        <v>171</v>
      </c>
      <c r="I82" t="s">
        <v>234</v>
      </c>
      <c r="J82" t="s">
        <v>53</v>
      </c>
      <c r="K82" t="s">
        <v>478</v>
      </c>
      <c r="L82">
        <v>166</v>
      </c>
      <c r="M82" t="s">
        <v>235</v>
      </c>
      <c r="N82" t="s">
        <v>310</v>
      </c>
      <c r="O82" t="s">
        <v>51</v>
      </c>
      <c r="P82">
        <v>0.5</v>
      </c>
      <c r="Q82" t="s">
        <v>775</v>
      </c>
      <c r="R82" t="s">
        <v>775</v>
      </c>
      <c r="S82" t="s">
        <v>52</v>
      </c>
      <c r="T82" t="s">
        <v>819</v>
      </c>
      <c r="U82" t="s">
        <v>236</v>
      </c>
      <c r="V82" t="s">
        <v>237</v>
      </c>
      <c r="W82" t="s">
        <v>74</v>
      </c>
      <c r="X82" t="s">
        <v>54</v>
      </c>
      <c r="Y82" t="s">
        <v>75</v>
      </c>
      <c r="Z82" t="s">
        <v>75</v>
      </c>
      <c r="AA82" t="s">
        <v>75</v>
      </c>
      <c r="AB82" t="s">
        <v>55</v>
      </c>
      <c r="AC82" t="s">
        <v>56</v>
      </c>
      <c r="AD82" s="2"/>
      <c r="AE82">
        <v>3.83</v>
      </c>
      <c r="AF82">
        <v>0.49</v>
      </c>
      <c r="AG82">
        <v>3.64</v>
      </c>
      <c r="AH82">
        <v>0.42</v>
      </c>
      <c r="AI82" t="s">
        <v>238</v>
      </c>
    </row>
    <row r="83" spans="1:35" x14ac:dyDescent="0.25">
      <c r="A83">
        <v>82</v>
      </c>
      <c r="B83" t="s">
        <v>230</v>
      </c>
      <c r="C83" t="s">
        <v>231</v>
      </c>
      <c r="D83" t="s">
        <v>53</v>
      </c>
      <c r="E83" t="s">
        <v>232</v>
      </c>
      <c r="F83">
        <v>2019</v>
      </c>
      <c r="G83" t="s">
        <v>233</v>
      </c>
      <c r="H83" t="s">
        <v>171</v>
      </c>
      <c r="I83" t="s">
        <v>234</v>
      </c>
      <c r="J83" t="s">
        <v>53</v>
      </c>
      <c r="K83" t="s">
        <v>478</v>
      </c>
      <c r="L83">
        <v>166</v>
      </c>
      <c r="M83" t="s">
        <v>235</v>
      </c>
      <c r="N83" t="s">
        <v>310</v>
      </c>
      <c r="O83" t="s">
        <v>51</v>
      </c>
      <c r="P83">
        <v>0.5</v>
      </c>
      <c r="Q83" t="s">
        <v>775</v>
      </c>
      <c r="R83" t="s">
        <v>775</v>
      </c>
      <c r="S83" t="s">
        <v>52</v>
      </c>
      <c r="T83" t="s">
        <v>819</v>
      </c>
      <c r="U83" t="s">
        <v>236</v>
      </c>
      <c r="V83" t="s">
        <v>237</v>
      </c>
      <c r="W83" t="s">
        <v>74</v>
      </c>
      <c r="X83" t="s">
        <v>54</v>
      </c>
      <c r="Y83" t="s">
        <v>75</v>
      </c>
      <c r="Z83" t="s">
        <v>75</v>
      </c>
      <c r="AA83" t="s">
        <v>75</v>
      </c>
      <c r="AB83" t="s">
        <v>55</v>
      </c>
      <c r="AC83" t="s">
        <v>56</v>
      </c>
      <c r="AD83" s="2"/>
      <c r="AE83">
        <v>3.78</v>
      </c>
      <c r="AF83">
        <v>0.47</v>
      </c>
      <c r="AG83">
        <v>3.6</v>
      </c>
      <c r="AH83">
        <v>0.43</v>
      </c>
      <c r="AI83" t="s">
        <v>239</v>
      </c>
    </row>
    <row r="84" spans="1:35" x14ac:dyDescent="0.25">
      <c r="A84">
        <v>83</v>
      </c>
      <c r="B84" t="s">
        <v>240</v>
      </c>
      <c r="C84" t="s">
        <v>240</v>
      </c>
      <c r="D84" t="s">
        <v>53</v>
      </c>
      <c r="E84" t="s">
        <v>240</v>
      </c>
      <c r="F84">
        <v>2020</v>
      </c>
      <c r="G84" t="s">
        <v>241</v>
      </c>
      <c r="H84" t="s">
        <v>242</v>
      </c>
      <c r="I84" t="s">
        <v>234</v>
      </c>
      <c r="J84" t="s">
        <v>53</v>
      </c>
      <c r="K84" t="s">
        <v>478</v>
      </c>
      <c r="L84">
        <v>167</v>
      </c>
      <c r="M84" t="s">
        <v>243</v>
      </c>
      <c r="N84" t="s">
        <v>310</v>
      </c>
      <c r="O84" t="s">
        <v>51</v>
      </c>
      <c r="P84">
        <v>0.5</v>
      </c>
      <c r="Q84" t="s">
        <v>775</v>
      </c>
      <c r="R84" t="s">
        <v>775</v>
      </c>
      <c r="S84" t="s">
        <v>52</v>
      </c>
      <c r="T84" t="s">
        <v>52</v>
      </c>
      <c r="U84" t="s">
        <v>236</v>
      </c>
      <c r="V84" t="s">
        <v>53</v>
      </c>
      <c r="W84" t="s">
        <v>74</v>
      </c>
      <c r="X84" t="s">
        <v>54</v>
      </c>
      <c r="Y84" t="s">
        <v>75</v>
      </c>
      <c r="Z84" t="s">
        <v>75</v>
      </c>
      <c r="AA84" t="s">
        <v>75</v>
      </c>
      <c r="AB84" t="s">
        <v>85</v>
      </c>
      <c r="AC84" t="s">
        <v>76</v>
      </c>
      <c r="AD84" s="2"/>
      <c r="AE84">
        <v>0.61</v>
      </c>
      <c r="AF84">
        <v>0.14000000000000001</v>
      </c>
      <c r="AG84">
        <v>0.54</v>
      </c>
      <c r="AH84">
        <v>0.12</v>
      </c>
      <c r="AI84" t="s">
        <v>239</v>
      </c>
    </row>
    <row r="85" spans="1:35" x14ac:dyDescent="0.25">
      <c r="A85">
        <v>84</v>
      </c>
      <c r="B85" t="s">
        <v>250</v>
      </c>
      <c r="C85" t="s">
        <v>244</v>
      </c>
      <c r="D85" t="s">
        <v>53</v>
      </c>
      <c r="E85" t="s">
        <v>245</v>
      </c>
      <c r="F85">
        <v>2020</v>
      </c>
      <c r="G85" t="s">
        <v>246</v>
      </c>
      <c r="H85" t="s">
        <v>247</v>
      </c>
      <c r="I85" t="s">
        <v>48</v>
      </c>
      <c r="J85" t="s">
        <v>270</v>
      </c>
      <c r="K85" t="s">
        <v>478</v>
      </c>
      <c r="L85">
        <v>85</v>
      </c>
      <c r="M85" t="s">
        <v>628</v>
      </c>
      <c r="N85" t="s">
        <v>310</v>
      </c>
      <c r="O85" t="s">
        <v>248</v>
      </c>
      <c r="P85">
        <v>0.5</v>
      </c>
      <c r="Q85" t="s">
        <v>775</v>
      </c>
      <c r="R85" t="s">
        <v>775</v>
      </c>
      <c r="S85" t="s">
        <v>819</v>
      </c>
      <c r="T85" t="s">
        <v>819</v>
      </c>
      <c r="U85" t="s">
        <v>484</v>
      </c>
      <c r="V85" t="s">
        <v>53</v>
      </c>
      <c r="W85" t="s">
        <v>74</v>
      </c>
      <c r="X85" t="s">
        <v>54</v>
      </c>
      <c r="Y85" t="s">
        <v>75</v>
      </c>
      <c r="Z85" t="s">
        <v>75</v>
      </c>
      <c r="AA85" t="s">
        <v>75</v>
      </c>
      <c r="AB85" t="s">
        <v>55</v>
      </c>
      <c r="AC85" t="s">
        <v>249</v>
      </c>
      <c r="AD85" s="2" t="s">
        <v>80</v>
      </c>
      <c r="AE85">
        <v>2.2999999999999998</v>
      </c>
      <c r="AF85" t="s">
        <v>1194</v>
      </c>
      <c r="AG85">
        <v>2.23</v>
      </c>
      <c r="AH85" t="s">
        <v>1195</v>
      </c>
    </row>
    <row r="86" spans="1:35" x14ac:dyDescent="0.25">
      <c r="A86">
        <v>85</v>
      </c>
      <c r="B86" t="s">
        <v>251</v>
      </c>
      <c r="C86" t="s">
        <v>244</v>
      </c>
      <c r="D86" t="s">
        <v>53</v>
      </c>
      <c r="E86" t="s">
        <v>245</v>
      </c>
      <c r="F86">
        <v>2020</v>
      </c>
      <c r="G86" t="s">
        <v>246</v>
      </c>
      <c r="H86" t="s">
        <v>247</v>
      </c>
      <c r="I86" t="s">
        <v>48</v>
      </c>
      <c r="J86" t="s">
        <v>270</v>
      </c>
      <c r="K86" t="s">
        <v>478</v>
      </c>
      <c r="L86">
        <v>85</v>
      </c>
      <c r="M86" t="s">
        <v>628</v>
      </c>
      <c r="N86" t="s">
        <v>310</v>
      </c>
      <c r="O86" t="s">
        <v>248</v>
      </c>
      <c r="P86">
        <v>0.5</v>
      </c>
      <c r="Q86" t="s">
        <v>775</v>
      </c>
      <c r="R86" t="s">
        <v>775</v>
      </c>
      <c r="S86" t="s">
        <v>819</v>
      </c>
      <c r="T86" t="s">
        <v>819</v>
      </c>
      <c r="U86" t="s">
        <v>484</v>
      </c>
      <c r="V86" t="s">
        <v>53</v>
      </c>
      <c r="W86" t="s">
        <v>74</v>
      </c>
      <c r="X86" t="s">
        <v>54</v>
      </c>
      <c r="Y86" t="s">
        <v>75</v>
      </c>
      <c r="Z86" t="s">
        <v>75</v>
      </c>
      <c r="AA86" t="s">
        <v>75</v>
      </c>
      <c r="AB86" t="s">
        <v>55</v>
      </c>
      <c r="AC86" t="s">
        <v>249</v>
      </c>
      <c r="AD86" s="2" t="s">
        <v>126</v>
      </c>
      <c r="AE86">
        <v>2.87</v>
      </c>
      <c r="AF86" t="s">
        <v>1196</v>
      </c>
      <c r="AG86">
        <v>2.65</v>
      </c>
      <c r="AH86" t="s">
        <v>1197</v>
      </c>
    </row>
    <row r="87" spans="1:35" x14ac:dyDescent="0.25">
      <c r="A87">
        <v>86</v>
      </c>
      <c r="B87" t="s">
        <v>253</v>
      </c>
      <c r="C87" t="s">
        <v>244</v>
      </c>
      <c r="D87" t="s">
        <v>53</v>
      </c>
      <c r="E87" t="s">
        <v>245</v>
      </c>
      <c r="F87">
        <v>2020</v>
      </c>
      <c r="G87" t="s">
        <v>246</v>
      </c>
      <c r="H87" t="s">
        <v>247</v>
      </c>
      <c r="I87" t="s">
        <v>48</v>
      </c>
      <c r="J87" t="s">
        <v>270</v>
      </c>
      <c r="K87" t="s">
        <v>478</v>
      </c>
      <c r="L87">
        <v>87</v>
      </c>
      <c r="M87" t="s">
        <v>628</v>
      </c>
      <c r="N87" t="s">
        <v>310</v>
      </c>
      <c r="O87" t="s">
        <v>248</v>
      </c>
      <c r="P87">
        <v>0.5</v>
      </c>
      <c r="Q87" t="s">
        <v>775</v>
      </c>
      <c r="R87" t="s">
        <v>775</v>
      </c>
      <c r="S87" t="s">
        <v>819</v>
      </c>
      <c r="T87" t="s">
        <v>819</v>
      </c>
      <c r="U87" t="s">
        <v>485</v>
      </c>
      <c r="V87" t="s">
        <v>53</v>
      </c>
      <c r="W87" t="s">
        <v>74</v>
      </c>
      <c r="X87" t="s">
        <v>54</v>
      </c>
      <c r="Y87" t="s">
        <v>75</v>
      </c>
      <c r="Z87" t="s">
        <v>75</v>
      </c>
      <c r="AA87" t="s">
        <v>75</v>
      </c>
      <c r="AB87" t="s">
        <v>55</v>
      </c>
      <c r="AC87" t="s">
        <v>249</v>
      </c>
      <c r="AD87" s="2" t="s">
        <v>80</v>
      </c>
      <c r="AE87">
        <v>2.29</v>
      </c>
      <c r="AF87" t="s">
        <v>1198</v>
      </c>
      <c r="AG87">
        <v>2.27</v>
      </c>
      <c r="AH87" t="s">
        <v>1199</v>
      </c>
    </row>
    <row r="88" spans="1:35" x14ac:dyDescent="0.25">
      <c r="A88">
        <v>87</v>
      </c>
      <c r="B88" t="s">
        <v>252</v>
      </c>
      <c r="C88" t="s">
        <v>244</v>
      </c>
      <c r="D88" t="s">
        <v>53</v>
      </c>
      <c r="E88" t="s">
        <v>245</v>
      </c>
      <c r="F88">
        <v>2020</v>
      </c>
      <c r="G88" t="s">
        <v>246</v>
      </c>
      <c r="H88" t="s">
        <v>247</v>
      </c>
      <c r="I88" t="s">
        <v>48</v>
      </c>
      <c r="J88" t="s">
        <v>270</v>
      </c>
      <c r="K88" t="s">
        <v>478</v>
      </c>
      <c r="L88">
        <v>87</v>
      </c>
      <c r="M88" t="s">
        <v>628</v>
      </c>
      <c r="N88" t="s">
        <v>310</v>
      </c>
      <c r="O88" t="s">
        <v>248</v>
      </c>
      <c r="P88">
        <v>0.5</v>
      </c>
      <c r="Q88" t="s">
        <v>775</v>
      </c>
      <c r="R88" t="s">
        <v>775</v>
      </c>
      <c r="S88" t="s">
        <v>819</v>
      </c>
      <c r="T88" t="s">
        <v>819</v>
      </c>
      <c r="U88" t="s">
        <v>485</v>
      </c>
      <c r="V88" t="s">
        <v>53</v>
      </c>
      <c r="W88" t="s">
        <v>74</v>
      </c>
      <c r="X88" t="s">
        <v>54</v>
      </c>
      <c r="Y88" t="s">
        <v>75</v>
      </c>
      <c r="Z88" t="s">
        <v>75</v>
      </c>
      <c r="AA88" t="s">
        <v>75</v>
      </c>
      <c r="AB88" t="s">
        <v>55</v>
      </c>
      <c r="AC88" t="s">
        <v>249</v>
      </c>
      <c r="AD88" s="2" t="s">
        <v>126</v>
      </c>
      <c r="AE88">
        <v>2.81</v>
      </c>
      <c r="AF88" t="s">
        <v>1200</v>
      </c>
      <c r="AG88">
        <v>2.76</v>
      </c>
      <c r="AH88" t="s">
        <v>1201</v>
      </c>
    </row>
    <row r="89" spans="1:35" x14ac:dyDescent="0.25">
      <c r="A89">
        <v>88</v>
      </c>
      <c r="B89" t="s">
        <v>255</v>
      </c>
      <c r="C89" t="s">
        <v>257</v>
      </c>
      <c r="D89" t="s">
        <v>53</v>
      </c>
      <c r="E89" t="s">
        <v>245</v>
      </c>
      <c r="F89">
        <v>2020</v>
      </c>
      <c r="G89" t="s">
        <v>246</v>
      </c>
      <c r="H89" t="s">
        <v>247</v>
      </c>
      <c r="I89" t="s">
        <v>48</v>
      </c>
      <c r="J89" t="s">
        <v>270</v>
      </c>
      <c r="K89" t="s">
        <v>478</v>
      </c>
      <c r="L89">
        <v>199</v>
      </c>
      <c r="M89" t="s">
        <v>628</v>
      </c>
      <c r="N89" t="s">
        <v>310</v>
      </c>
      <c r="O89" t="s">
        <v>248</v>
      </c>
      <c r="P89">
        <v>0.5</v>
      </c>
      <c r="Q89" t="s">
        <v>775</v>
      </c>
      <c r="R89" t="s">
        <v>775</v>
      </c>
      <c r="S89" t="s">
        <v>819</v>
      </c>
      <c r="T89" t="s">
        <v>819</v>
      </c>
      <c r="U89" t="s">
        <v>484</v>
      </c>
      <c r="V89" t="s">
        <v>258</v>
      </c>
      <c r="W89" t="s">
        <v>74</v>
      </c>
      <c r="X89" t="s">
        <v>54</v>
      </c>
      <c r="Y89" t="s">
        <v>75</v>
      </c>
      <c r="Z89" t="s">
        <v>75</v>
      </c>
      <c r="AA89" t="s">
        <v>75</v>
      </c>
      <c r="AB89" t="s">
        <v>55</v>
      </c>
      <c r="AC89" t="s">
        <v>249</v>
      </c>
      <c r="AD89" s="2" t="s">
        <v>80</v>
      </c>
      <c r="AE89">
        <v>2.2799999999999998</v>
      </c>
      <c r="AF89" t="s">
        <v>1202</v>
      </c>
      <c r="AG89">
        <v>2.0699999999999998</v>
      </c>
      <c r="AH89" t="s">
        <v>1203</v>
      </c>
    </row>
    <row r="90" spans="1:35" x14ac:dyDescent="0.25">
      <c r="A90">
        <v>89</v>
      </c>
      <c r="B90" t="s">
        <v>527</v>
      </c>
      <c r="C90" t="s">
        <v>257</v>
      </c>
      <c r="D90" t="s">
        <v>53</v>
      </c>
      <c r="E90" t="s">
        <v>245</v>
      </c>
      <c r="F90">
        <v>2020</v>
      </c>
      <c r="G90" t="s">
        <v>246</v>
      </c>
      <c r="H90" t="s">
        <v>247</v>
      </c>
      <c r="I90" t="s">
        <v>48</v>
      </c>
      <c r="J90" t="s">
        <v>270</v>
      </c>
      <c r="K90" t="s">
        <v>478</v>
      </c>
      <c r="L90">
        <v>199</v>
      </c>
      <c r="M90" t="s">
        <v>628</v>
      </c>
      <c r="N90" t="s">
        <v>310</v>
      </c>
      <c r="O90" t="s">
        <v>248</v>
      </c>
      <c r="P90">
        <v>0.5</v>
      </c>
      <c r="Q90" t="s">
        <v>775</v>
      </c>
      <c r="R90" t="s">
        <v>775</v>
      </c>
      <c r="S90" t="s">
        <v>819</v>
      </c>
      <c r="T90" t="s">
        <v>819</v>
      </c>
      <c r="U90" t="s">
        <v>484</v>
      </c>
      <c r="V90" t="s">
        <v>258</v>
      </c>
      <c r="W90" t="s">
        <v>74</v>
      </c>
      <c r="X90" t="s">
        <v>54</v>
      </c>
      <c r="Y90" t="s">
        <v>75</v>
      </c>
      <c r="Z90" t="s">
        <v>75</v>
      </c>
      <c r="AA90" t="s">
        <v>75</v>
      </c>
      <c r="AB90" t="s">
        <v>55</v>
      </c>
      <c r="AC90" t="s">
        <v>249</v>
      </c>
      <c r="AD90" s="2" t="s">
        <v>126</v>
      </c>
      <c r="AE90">
        <v>2.9</v>
      </c>
      <c r="AF90" t="s">
        <v>1204</v>
      </c>
      <c r="AG90">
        <v>2.75</v>
      </c>
      <c r="AH90" t="s">
        <v>1205</v>
      </c>
    </row>
    <row r="91" spans="1:35" x14ac:dyDescent="0.25">
      <c r="A91">
        <v>90</v>
      </c>
      <c r="B91" t="s">
        <v>254</v>
      </c>
      <c r="C91" t="s">
        <v>257</v>
      </c>
      <c r="D91" t="s">
        <v>53</v>
      </c>
      <c r="E91" t="s">
        <v>245</v>
      </c>
      <c r="F91">
        <v>2020</v>
      </c>
      <c r="G91" t="s">
        <v>246</v>
      </c>
      <c r="H91" t="s">
        <v>247</v>
      </c>
      <c r="I91" t="s">
        <v>48</v>
      </c>
      <c r="J91" t="s">
        <v>270</v>
      </c>
      <c r="K91" t="s">
        <v>478</v>
      </c>
      <c r="L91">
        <v>204</v>
      </c>
      <c r="M91" t="s">
        <v>628</v>
      </c>
      <c r="N91" t="s">
        <v>310</v>
      </c>
      <c r="O91" t="s">
        <v>248</v>
      </c>
      <c r="P91">
        <v>0.5</v>
      </c>
      <c r="Q91" t="s">
        <v>775</v>
      </c>
      <c r="R91" t="s">
        <v>775</v>
      </c>
      <c r="S91" t="s">
        <v>819</v>
      </c>
      <c r="T91" t="s">
        <v>819</v>
      </c>
      <c r="U91" t="s">
        <v>485</v>
      </c>
      <c r="V91" t="s">
        <v>258</v>
      </c>
      <c r="W91" t="s">
        <v>74</v>
      </c>
      <c r="X91" t="s">
        <v>54</v>
      </c>
      <c r="Y91" t="s">
        <v>75</v>
      </c>
      <c r="Z91" t="s">
        <v>75</v>
      </c>
      <c r="AA91" t="s">
        <v>75</v>
      </c>
      <c r="AB91" t="s">
        <v>55</v>
      </c>
      <c r="AC91" t="s">
        <v>249</v>
      </c>
      <c r="AD91" s="2" t="s">
        <v>80</v>
      </c>
      <c r="AE91">
        <v>2.1800000000000002</v>
      </c>
      <c r="AF91" t="s">
        <v>1206</v>
      </c>
      <c r="AG91">
        <v>2.17</v>
      </c>
      <c r="AH91" t="s">
        <v>1207</v>
      </c>
    </row>
    <row r="92" spans="1:35" x14ac:dyDescent="0.25">
      <c r="A92">
        <v>91</v>
      </c>
      <c r="B92" t="s">
        <v>256</v>
      </c>
      <c r="C92" t="s">
        <v>257</v>
      </c>
      <c r="D92" t="s">
        <v>53</v>
      </c>
      <c r="E92" t="s">
        <v>245</v>
      </c>
      <c r="F92">
        <v>2020</v>
      </c>
      <c r="G92" t="s">
        <v>246</v>
      </c>
      <c r="H92" t="s">
        <v>247</v>
      </c>
      <c r="I92" t="s">
        <v>48</v>
      </c>
      <c r="J92" t="s">
        <v>270</v>
      </c>
      <c r="K92" t="s">
        <v>478</v>
      </c>
      <c r="L92">
        <v>204</v>
      </c>
      <c r="M92" t="s">
        <v>628</v>
      </c>
      <c r="N92" t="s">
        <v>310</v>
      </c>
      <c r="O92" t="s">
        <v>248</v>
      </c>
      <c r="P92">
        <v>0.5</v>
      </c>
      <c r="Q92" t="s">
        <v>775</v>
      </c>
      <c r="R92" t="s">
        <v>775</v>
      </c>
      <c r="S92" t="s">
        <v>819</v>
      </c>
      <c r="T92" t="s">
        <v>819</v>
      </c>
      <c r="U92" t="s">
        <v>485</v>
      </c>
      <c r="V92" t="s">
        <v>258</v>
      </c>
      <c r="W92" t="s">
        <v>74</v>
      </c>
      <c r="X92" t="s">
        <v>54</v>
      </c>
      <c r="Y92" t="s">
        <v>75</v>
      </c>
      <c r="Z92" t="s">
        <v>75</v>
      </c>
      <c r="AA92" t="s">
        <v>75</v>
      </c>
      <c r="AB92" t="s">
        <v>55</v>
      </c>
      <c r="AC92" t="s">
        <v>249</v>
      </c>
      <c r="AD92" s="2" t="s">
        <v>126</v>
      </c>
      <c r="AE92">
        <v>2.79</v>
      </c>
      <c r="AF92" t="s">
        <v>1208</v>
      </c>
      <c r="AG92">
        <v>2.72</v>
      </c>
      <c r="AH92" t="s">
        <v>1209</v>
      </c>
    </row>
    <row r="93" spans="1:35" x14ac:dyDescent="0.25">
      <c r="A93">
        <v>92</v>
      </c>
      <c r="B93" t="s">
        <v>1191</v>
      </c>
      <c r="C93" t="s">
        <v>261</v>
      </c>
      <c r="D93" t="s">
        <v>270</v>
      </c>
      <c r="E93" t="s">
        <v>259</v>
      </c>
      <c r="F93">
        <v>2022</v>
      </c>
      <c r="G93" t="s">
        <v>262</v>
      </c>
      <c r="H93" t="s">
        <v>88</v>
      </c>
      <c r="I93" t="s">
        <v>48</v>
      </c>
      <c r="J93" t="s">
        <v>270</v>
      </c>
      <c r="K93" t="s">
        <v>478</v>
      </c>
      <c r="L93">
        <v>244</v>
      </c>
      <c r="M93" t="s">
        <v>263</v>
      </c>
      <c r="N93" t="s">
        <v>310</v>
      </c>
      <c r="O93" t="s">
        <v>1193</v>
      </c>
      <c r="P93">
        <v>0.5</v>
      </c>
      <c r="Q93" t="s">
        <v>775</v>
      </c>
      <c r="R93" t="s">
        <v>775</v>
      </c>
      <c r="S93" t="s">
        <v>819</v>
      </c>
      <c r="T93" t="s">
        <v>819</v>
      </c>
      <c r="U93" t="s">
        <v>484</v>
      </c>
      <c r="V93" t="s">
        <v>258</v>
      </c>
      <c r="W93" t="s">
        <v>74</v>
      </c>
      <c r="X93" t="s">
        <v>54</v>
      </c>
      <c r="Y93" t="s">
        <v>75</v>
      </c>
      <c r="Z93" t="s">
        <v>75</v>
      </c>
      <c r="AA93" t="s">
        <v>75</v>
      </c>
      <c r="AB93" t="s">
        <v>55</v>
      </c>
      <c r="AC93" t="s">
        <v>56</v>
      </c>
      <c r="AD93" s="2"/>
      <c r="AE93">
        <v>3.19</v>
      </c>
      <c r="AF93" t="s">
        <v>1212</v>
      </c>
      <c r="AG93">
        <v>3.22</v>
      </c>
      <c r="AH93" t="s">
        <v>1211</v>
      </c>
    </row>
    <row r="94" spans="1:35" x14ac:dyDescent="0.25">
      <c r="A94">
        <v>93</v>
      </c>
      <c r="B94" t="s">
        <v>260</v>
      </c>
      <c r="C94" t="s">
        <v>261</v>
      </c>
      <c r="D94" t="s">
        <v>270</v>
      </c>
      <c r="E94" t="s">
        <v>259</v>
      </c>
      <c r="F94">
        <v>2022</v>
      </c>
      <c r="G94" t="s">
        <v>262</v>
      </c>
      <c r="H94" t="s">
        <v>88</v>
      </c>
      <c r="I94" t="s">
        <v>48</v>
      </c>
      <c r="J94" t="s">
        <v>270</v>
      </c>
      <c r="K94" t="s">
        <v>478</v>
      </c>
      <c r="L94">
        <v>244</v>
      </c>
      <c r="M94" t="s">
        <v>263</v>
      </c>
      <c r="N94" t="s">
        <v>310</v>
      </c>
      <c r="O94" t="s">
        <v>248</v>
      </c>
      <c r="P94">
        <v>0.5</v>
      </c>
      <c r="Q94" t="s">
        <v>775</v>
      </c>
      <c r="R94" t="s">
        <v>775</v>
      </c>
      <c r="S94" t="s">
        <v>819</v>
      </c>
      <c r="T94" t="s">
        <v>819</v>
      </c>
      <c r="U94" t="s">
        <v>484</v>
      </c>
      <c r="V94" t="s">
        <v>258</v>
      </c>
      <c r="W94" t="s">
        <v>74</v>
      </c>
      <c r="X94" t="s">
        <v>54</v>
      </c>
      <c r="Y94" t="s">
        <v>75</v>
      </c>
      <c r="Z94" t="s">
        <v>75</v>
      </c>
      <c r="AA94" t="s">
        <v>75</v>
      </c>
      <c r="AB94" t="s">
        <v>55</v>
      </c>
      <c r="AC94" t="s">
        <v>56</v>
      </c>
      <c r="AD94" s="2"/>
      <c r="AE94">
        <v>3.35</v>
      </c>
      <c r="AF94" t="s">
        <v>1210</v>
      </c>
      <c r="AG94">
        <v>3.22</v>
      </c>
      <c r="AH94" t="s">
        <v>1211</v>
      </c>
    </row>
    <row r="95" spans="1:35" x14ac:dyDescent="0.25">
      <c r="A95">
        <v>94</v>
      </c>
      <c r="B95" t="s">
        <v>1192</v>
      </c>
      <c r="C95" t="s">
        <v>265</v>
      </c>
      <c r="D95" t="s">
        <v>270</v>
      </c>
      <c r="E95" t="s">
        <v>259</v>
      </c>
      <c r="F95">
        <v>2022</v>
      </c>
      <c r="G95" t="s">
        <v>262</v>
      </c>
      <c r="H95" t="s">
        <v>88</v>
      </c>
      <c r="I95" t="s">
        <v>48</v>
      </c>
      <c r="J95" t="s">
        <v>270</v>
      </c>
      <c r="K95" t="s">
        <v>478</v>
      </c>
      <c r="L95">
        <v>262</v>
      </c>
      <c r="M95" t="s">
        <v>266</v>
      </c>
      <c r="N95" t="s">
        <v>310</v>
      </c>
      <c r="O95" t="s">
        <v>1193</v>
      </c>
      <c r="P95">
        <v>0.5</v>
      </c>
      <c r="Q95" t="s">
        <v>775</v>
      </c>
      <c r="R95" t="s">
        <v>775</v>
      </c>
      <c r="S95" t="s">
        <v>819</v>
      </c>
      <c r="T95" t="s">
        <v>819</v>
      </c>
      <c r="U95" t="s">
        <v>484</v>
      </c>
      <c r="V95" t="s">
        <v>258</v>
      </c>
      <c r="W95" t="s">
        <v>74</v>
      </c>
      <c r="X95" t="s">
        <v>54</v>
      </c>
      <c r="Y95" t="s">
        <v>75</v>
      </c>
      <c r="Z95" t="s">
        <v>75</v>
      </c>
      <c r="AA95" t="s">
        <v>75</v>
      </c>
      <c r="AB95" t="s">
        <v>55</v>
      </c>
      <c r="AC95" t="s">
        <v>56</v>
      </c>
      <c r="AD95" s="2"/>
      <c r="AE95">
        <v>3.25</v>
      </c>
      <c r="AF95" t="s">
        <v>1215</v>
      </c>
      <c r="AG95">
        <v>3.31</v>
      </c>
      <c r="AH95" t="s">
        <v>1214</v>
      </c>
    </row>
    <row r="96" spans="1:35" x14ac:dyDescent="0.25">
      <c r="A96">
        <v>95</v>
      </c>
      <c r="B96" t="s">
        <v>264</v>
      </c>
      <c r="C96" t="s">
        <v>265</v>
      </c>
      <c r="D96" t="s">
        <v>270</v>
      </c>
      <c r="E96" t="s">
        <v>259</v>
      </c>
      <c r="F96">
        <v>2022</v>
      </c>
      <c r="G96" t="s">
        <v>262</v>
      </c>
      <c r="H96" t="s">
        <v>88</v>
      </c>
      <c r="I96" t="s">
        <v>48</v>
      </c>
      <c r="J96" t="s">
        <v>270</v>
      </c>
      <c r="K96" t="s">
        <v>478</v>
      </c>
      <c r="L96">
        <v>262</v>
      </c>
      <c r="M96" t="s">
        <v>266</v>
      </c>
      <c r="N96" t="s">
        <v>310</v>
      </c>
      <c r="O96" t="s">
        <v>248</v>
      </c>
      <c r="P96">
        <v>0.5</v>
      </c>
      <c r="Q96" t="s">
        <v>775</v>
      </c>
      <c r="R96" t="s">
        <v>775</v>
      </c>
      <c r="S96" t="s">
        <v>819</v>
      </c>
      <c r="T96" t="s">
        <v>819</v>
      </c>
      <c r="U96" t="s">
        <v>484</v>
      </c>
      <c r="V96" t="s">
        <v>258</v>
      </c>
      <c r="W96" t="s">
        <v>74</v>
      </c>
      <c r="X96" t="s">
        <v>54</v>
      </c>
      <c r="Y96" t="s">
        <v>75</v>
      </c>
      <c r="Z96" t="s">
        <v>75</v>
      </c>
      <c r="AA96" t="s">
        <v>75</v>
      </c>
      <c r="AB96" t="s">
        <v>55</v>
      </c>
      <c r="AC96" t="s">
        <v>56</v>
      </c>
      <c r="AD96" s="2"/>
      <c r="AE96">
        <v>3.46</v>
      </c>
      <c r="AF96" t="s">
        <v>1213</v>
      </c>
      <c r="AG96">
        <v>3.31</v>
      </c>
      <c r="AH96" t="s">
        <v>1214</v>
      </c>
    </row>
    <row r="97" spans="1:35" x14ac:dyDescent="0.25">
      <c r="A97">
        <v>96</v>
      </c>
      <c r="B97" t="s">
        <v>272</v>
      </c>
      <c r="C97" t="s">
        <v>272</v>
      </c>
      <c r="D97" t="s">
        <v>53</v>
      </c>
      <c r="E97" t="s">
        <v>267</v>
      </c>
      <c r="F97">
        <v>2019</v>
      </c>
      <c r="G97" t="s">
        <v>268</v>
      </c>
      <c r="H97" t="s">
        <v>171</v>
      </c>
      <c r="I97" t="s">
        <v>48</v>
      </c>
      <c r="J97" t="s">
        <v>53</v>
      </c>
      <c r="K97" t="s">
        <v>478</v>
      </c>
      <c r="L97">
        <v>76</v>
      </c>
      <c r="M97" t="s">
        <v>273</v>
      </c>
      <c r="N97" t="s">
        <v>310</v>
      </c>
      <c r="O97" t="s">
        <v>1186</v>
      </c>
      <c r="P97">
        <v>0.5</v>
      </c>
      <c r="Q97" t="s">
        <v>775</v>
      </c>
      <c r="R97" t="s">
        <v>775</v>
      </c>
      <c r="S97" t="s">
        <v>52</v>
      </c>
      <c r="T97" t="s">
        <v>819</v>
      </c>
      <c r="U97" t="s">
        <v>271</v>
      </c>
      <c r="V97" t="s">
        <v>53</v>
      </c>
      <c r="W97" t="s">
        <v>74</v>
      </c>
      <c r="X97" t="s">
        <v>54</v>
      </c>
      <c r="Y97" t="s">
        <v>75</v>
      </c>
      <c r="Z97" t="s">
        <v>75</v>
      </c>
      <c r="AA97" t="s">
        <v>75</v>
      </c>
      <c r="AB97" t="s">
        <v>85</v>
      </c>
      <c r="AC97" t="s">
        <v>340</v>
      </c>
      <c r="AD97" s="2"/>
      <c r="AE97">
        <v>1.2769999999999999</v>
      </c>
      <c r="AF97">
        <v>1.325</v>
      </c>
      <c r="AG97">
        <v>0.433</v>
      </c>
      <c r="AH97">
        <v>1.2070000000000001</v>
      </c>
      <c r="AI97" t="s">
        <v>341</v>
      </c>
    </row>
    <row r="98" spans="1:35" x14ac:dyDescent="0.25">
      <c r="A98">
        <v>97</v>
      </c>
      <c r="B98" t="s">
        <v>276</v>
      </c>
      <c r="C98" t="s">
        <v>277</v>
      </c>
      <c r="D98" t="s">
        <v>270</v>
      </c>
      <c r="E98" t="s">
        <v>274</v>
      </c>
      <c r="F98">
        <v>2020</v>
      </c>
      <c r="G98" t="s">
        <v>275</v>
      </c>
      <c r="H98" t="s">
        <v>47</v>
      </c>
      <c r="I98" t="s">
        <v>278</v>
      </c>
      <c r="J98" t="s">
        <v>270</v>
      </c>
      <c r="K98" t="s">
        <v>478</v>
      </c>
      <c r="L98">
        <v>100</v>
      </c>
      <c r="M98" t="s">
        <v>279</v>
      </c>
      <c r="N98" t="s">
        <v>310</v>
      </c>
      <c r="O98" t="s">
        <v>1186</v>
      </c>
      <c r="P98">
        <v>0.5</v>
      </c>
      <c r="Q98" t="s">
        <v>775</v>
      </c>
      <c r="R98" t="s">
        <v>775</v>
      </c>
      <c r="S98" t="s">
        <v>819</v>
      </c>
      <c r="T98" t="s">
        <v>53</v>
      </c>
      <c r="U98" t="s">
        <v>101</v>
      </c>
      <c r="V98" t="s">
        <v>53</v>
      </c>
      <c r="W98" t="s">
        <v>74</v>
      </c>
      <c r="X98" t="s">
        <v>54</v>
      </c>
      <c r="Y98" t="s">
        <v>313</v>
      </c>
      <c r="Z98" t="s">
        <v>75</v>
      </c>
      <c r="AA98" t="s">
        <v>75</v>
      </c>
      <c r="AB98" t="s">
        <v>55</v>
      </c>
      <c r="AC98" t="s">
        <v>76</v>
      </c>
      <c r="AD98" s="2"/>
      <c r="AE98">
        <v>0.69</v>
      </c>
      <c r="AF98">
        <v>0.18</v>
      </c>
      <c r="AG98">
        <v>0.51</v>
      </c>
      <c r="AH98">
        <v>0.17</v>
      </c>
      <c r="AI98" t="s">
        <v>280</v>
      </c>
    </row>
    <row r="99" spans="1:35" x14ac:dyDescent="0.25">
      <c r="A99">
        <v>98</v>
      </c>
      <c r="B99" t="s">
        <v>342</v>
      </c>
      <c r="C99" t="s">
        <v>301</v>
      </c>
      <c r="D99" t="s">
        <v>270</v>
      </c>
      <c r="E99" t="s">
        <v>297</v>
      </c>
      <c r="F99">
        <v>2009</v>
      </c>
      <c r="G99" t="s">
        <v>298</v>
      </c>
      <c r="H99" t="s">
        <v>299</v>
      </c>
      <c r="I99" t="s">
        <v>302</v>
      </c>
      <c r="J99" t="s">
        <v>53</v>
      </c>
      <c r="K99" t="s">
        <v>478</v>
      </c>
      <c r="L99" t="s">
        <v>343</v>
      </c>
      <c r="M99" t="s">
        <v>303</v>
      </c>
      <c r="N99" t="s">
        <v>316</v>
      </c>
      <c r="O99" t="s">
        <v>1186</v>
      </c>
      <c r="P99">
        <v>0.5</v>
      </c>
      <c r="Q99" t="s">
        <v>775</v>
      </c>
      <c r="R99" t="s">
        <v>775</v>
      </c>
      <c r="S99" t="s">
        <v>819</v>
      </c>
      <c r="T99" t="s">
        <v>819</v>
      </c>
      <c r="U99" t="s">
        <v>485</v>
      </c>
      <c r="V99" t="s">
        <v>140</v>
      </c>
      <c r="W99" t="s">
        <v>74</v>
      </c>
      <c r="X99" t="s">
        <v>54</v>
      </c>
      <c r="Y99" t="s">
        <v>75</v>
      </c>
      <c r="Z99" t="s">
        <v>75</v>
      </c>
      <c r="AA99" t="s">
        <v>75</v>
      </c>
      <c r="AB99" t="s">
        <v>85</v>
      </c>
      <c r="AC99" t="s">
        <v>104</v>
      </c>
      <c r="AD99" s="2"/>
      <c r="AE99">
        <v>3.85</v>
      </c>
      <c r="AF99">
        <v>0.45</v>
      </c>
      <c r="AG99">
        <v>3.81</v>
      </c>
      <c r="AH99">
        <v>0.46</v>
      </c>
    </row>
    <row r="100" spans="1:35" x14ac:dyDescent="0.25">
      <c r="A100">
        <v>99</v>
      </c>
      <c r="B100" t="s">
        <v>300</v>
      </c>
      <c r="C100" t="s">
        <v>301</v>
      </c>
      <c r="D100" t="s">
        <v>270</v>
      </c>
      <c r="E100" t="s">
        <v>297</v>
      </c>
      <c r="F100">
        <v>2009</v>
      </c>
      <c r="G100" t="s">
        <v>298</v>
      </c>
      <c r="H100" t="s">
        <v>299</v>
      </c>
      <c r="I100" t="s">
        <v>302</v>
      </c>
      <c r="J100" t="s">
        <v>53</v>
      </c>
      <c r="K100" t="s">
        <v>478</v>
      </c>
      <c r="L100">
        <v>28</v>
      </c>
      <c r="M100" t="s">
        <v>303</v>
      </c>
      <c r="N100" t="s">
        <v>310</v>
      </c>
      <c r="O100" t="s">
        <v>1186</v>
      </c>
      <c r="P100">
        <v>0.5</v>
      </c>
      <c r="Q100" t="s">
        <v>775</v>
      </c>
      <c r="R100" t="s">
        <v>775</v>
      </c>
      <c r="S100" t="s">
        <v>819</v>
      </c>
      <c r="T100" t="s">
        <v>819</v>
      </c>
      <c r="U100" t="s">
        <v>485</v>
      </c>
      <c r="V100" t="s">
        <v>140</v>
      </c>
      <c r="W100" t="s">
        <v>74</v>
      </c>
      <c r="X100" t="s">
        <v>54</v>
      </c>
      <c r="Y100" t="s">
        <v>75</v>
      </c>
      <c r="Z100" t="s">
        <v>75</v>
      </c>
      <c r="AA100" t="s">
        <v>75</v>
      </c>
      <c r="AB100" t="s">
        <v>85</v>
      </c>
      <c r="AC100" t="s">
        <v>104</v>
      </c>
      <c r="AD100" s="2"/>
      <c r="AE100">
        <v>4.3</v>
      </c>
      <c r="AF100">
        <v>0.65</v>
      </c>
      <c r="AG100">
        <v>3.57</v>
      </c>
      <c r="AH100">
        <v>0.64</v>
      </c>
      <c r="AI100" t="s">
        <v>304</v>
      </c>
    </row>
    <row r="101" spans="1:35" x14ac:dyDescent="0.25">
      <c r="A101">
        <v>100</v>
      </c>
      <c r="B101" t="s">
        <v>284</v>
      </c>
      <c r="C101" t="s">
        <v>284</v>
      </c>
      <c r="D101" t="s">
        <v>53</v>
      </c>
      <c r="E101" t="s">
        <v>282</v>
      </c>
      <c r="F101">
        <v>2020</v>
      </c>
      <c r="G101" t="s">
        <v>283</v>
      </c>
      <c r="H101" t="s">
        <v>201</v>
      </c>
      <c r="I101" t="s">
        <v>278</v>
      </c>
      <c r="J101" t="s">
        <v>270</v>
      </c>
      <c r="K101" t="s">
        <v>478</v>
      </c>
      <c r="L101">
        <v>207</v>
      </c>
      <c r="M101" t="s">
        <v>235</v>
      </c>
      <c r="N101" t="s">
        <v>310</v>
      </c>
      <c r="O101" t="s">
        <v>1186</v>
      </c>
      <c r="P101">
        <v>0.5</v>
      </c>
      <c r="Q101" t="s">
        <v>775</v>
      </c>
      <c r="R101" t="s">
        <v>775</v>
      </c>
      <c r="S101" t="s">
        <v>52</v>
      </c>
      <c r="T101" t="s">
        <v>819</v>
      </c>
      <c r="U101" t="s">
        <v>101</v>
      </c>
      <c r="V101" t="s">
        <v>290</v>
      </c>
      <c r="W101" t="s">
        <v>74</v>
      </c>
      <c r="X101" t="s">
        <v>54</v>
      </c>
      <c r="Y101" t="s">
        <v>75</v>
      </c>
      <c r="Z101" t="s">
        <v>75</v>
      </c>
      <c r="AA101" t="s">
        <v>75</v>
      </c>
      <c r="AB101" t="s">
        <v>85</v>
      </c>
      <c r="AC101" t="s">
        <v>76</v>
      </c>
      <c r="AD101" s="2"/>
      <c r="AE101">
        <v>0.64</v>
      </c>
      <c r="AG101">
        <v>0.42</v>
      </c>
      <c r="AI101" t="s">
        <v>291</v>
      </c>
    </row>
    <row r="102" spans="1:35" x14ac:dyDescent="0.25">
      <c r="A102">
        <v>101</v>
      </c>
      <c r="B102" t="s">
        <v>285</v>
      </c>
      <c r="C102" t="s">
        <v>285</v>
      </c>
      <c r="D102" t="s">
        <v>53</v>
      </c>
      <c r="E102" t="s">
        <v>282</v>
      </c>
      <c r="F102">
        <v>2020</v>
      </c>
      <c r="G102" t="s">
        <v>283</v>
      </c>
      <c r="H102" t="s">
        <v>201</v>
      </c>
      <c r="I102" t="s">
        <v>278</v>
      </c>
      <c r="J102" t="s">
        <v>270</v>
      </c>
      <c r="K102" t="s">
        <v>478</v>
      </c>
      <c r="L102">
        <v>200</v>
      </c>
      <c r="M102" t="s">
        <v>235</v>
      </c>
      <c r="N102" t="s">
        <v>310</v>
      </c>
      <c r="O102" t="s">
        <v>1186</v>
      </c>
      <c r="P102">
        <v>0.5</v>
      </c>
      <c r="Q102" t="s">
        <v>775</v>
      </c>
      <c r="R102" t="s">
        <v>775</v>
      </c>
      <c r="S102" t="s">
        <v>52</v>
      </c>
      <c r="T102" t="s">
        <v>819</v>
      </c>
      <c r="U102" t="s">
        <v>101</v>
      </c>
      <c r="V102" t="s">
        <v>258</v>
      </c>
      <c r="W102" t="s">
        <v>74</v>
      </c>
      <c r="X102" t="s">
        <v>54</v>
      </c>
      <c r="Y102" t="s">
        <v>75</v>
      </c>
      <c r="Z102" t="s">
        <v>75</v>
      </c>
      <c r="AA102" t="s">
        <v>75</v>
      </c>
      <c r="AB102" t="s">
        <v>55</v>
      </c>
      <c r="AC102" t="s">
        <v>76</v>
      </c>
      <c r="AD102" s="2"/>
      <c r="AE102">
        <v>0.66</v>
      </c>
      <c r="AG102">
        <v>0.56999999999999995</v>
      </c>
      <c r="AI102" t="s">
        <v>292</v>
      </c>
    </row>
    <row r="103" spans="1:35" x14ac:dyDescent="0.25">
      <c r="A103">
        <v>102</v>
      </c>
      <c r="B103" t="s">
        <v>286</v>
      </c>
      <c r="C103" t="s">
        <v>286</v>
      </c>
      <c r="D103" t="s">
        <v>53</v>
      </c>
      <c r="E103" t="s">
        <v>282</v>
      </c>
      <c r="F103">
        <v>2020</v>
      </c>
      <c r="G103" t="s">
        <v>283</v>
      </c>
      <c r="H103" t="s">
        <v>201</v>
      </c>
      <c r="I103" t="s">
        <v>278</v>
      </c>
      <c r="J103" t="s">
        <v>270</v>
      </c>
      <c r="K103" t="s">
        <v>478</v>
      </c>
      <c r="L103">
        <v>300</v>
      </c>
      <c r="M103" t="s">
        <v>235</v>
      </c>
      <c r="N103" t="s">
        <v>310</v>
      </c>
      <c r="O103" t="s">
        <v>1186</v>
      </c>
      <c r="P103">
        <v>0.5</v>
      </c>
      <c r="Q103" t="s">
        <v>775</v>
      </c>
      <c r="R103" t="s">
        <v>775</v>
      </c>
      <c r="S103" t="s">
        <v>819</v>
      </c>
      <c r="T103" t="s">
        <v>819</v>
      </c>
      <c r="U103" t="s">
        <v>101</v>
      </c>
      <c r="V103" t="s">
        <v>53</v>
      </c>
      <c r="W103" t="s">
        <v>74</v>
      </c>
      <c r="X103" t="s">
        <v>54</v>
      </c>
      <c r="Y103" t="s">
        <v>75</v>
      </c>
      <c r="Z103" t="s">
        <v>75</v>
      </c>
      <c r="AA103" t="s">
        <v>75</v>
      </c>
      <c r="AB103" t="s">
        <v>55</v>
      </c>
      <c r="AC103" t="s">
        <v>104</v>
      </c>
      <c r="AD103" s="2"/>
      <c r="AE103">
        <v>3.84</v>
      </c>
      <c r="AG103">
        <v>3.58</v>
      </c>
      <c r="AI103" t="s">
        <v>293</v>
      </c>
    </row>
    <row r="104" spans="1:35" x14ac:dyDescent="0.25">
      <c r="A104">
        <v>103</v>
      </c>
      <c r="B104" t="s">
        <v>287</v>
      </c>
      <c r="C104" t="s">
        <v>287</v>
      </c>
      <c r="D104" t="s">
        <v>53</v>
      </c>
      <c r="E104" t="s">
        <v>282</v>
      </c>
      <c r="F104">
        <v>2020</v>
      </c>
      <c r="G104" t="s">
        <v>283</v>
      </c>
      <c r="H104" t="s">
        <v>201</v>
      </c>
      <c r="I104" t="s">
        <v>278</v>
      </c>
      <c r="J104" t="s">
        <v>270</v>
      </c>
      <c r="K104" t="s">
        <v>478</v>
      </c>
      <c r="L104">
        <v>231</v>
      </c>
      <c r="M104" t="s">
        <v>235</v>
      </c>
      <c r="N104" t="s">
        <v>310</v>
      </c>
      <c r="O104" t="s">
        <v>1186</v>
      </c>
      <c r="P104">
        <v>0.5</v>
      </c>
      <c r="Q104" t="s">
        <v>775</v>
      </c>
      <c r="R104" t="s">
        <v>775</v>
      </c>
      <c r="S104" t="s">
        <v>819</v>
      </c>
      <c r="T104" t="s">
        <v>819</v>
      </c>
      <c r="U104" t="s">
        <v>101</v>
      </c>
      <c r="V104" t="s">
        <v>53</v>
      </c>
      <c r="W104" t="s">
        <v>74</v>
      </c>
      <c r="X104" t="s">
        <v>54</v>
      </c>
      <c r="Y104" t="s">
        <v>75</v>
      </c>
      <c r="Z104" t="s">
        <v>75</v>
      </c>
      <c r="AA104" t="s">
        <v>75</v>
      </c>
      <c r="AB104" t="s">
        <v>55</v>
      </c>
      <c r="AC104" t="s">
        <v>76</v>
      </c>
      <c r="AD104" s="2"/>
      <c r="AE104">
        <v>0.56999999999999995</v>
      </c>
      <c r="AG104">
        <v>0.45</v>
      </c>
      <c r="AI104" t="s">
        <v>294</v>
      </c>
    </row>
    <row r="105" spans="1:35" x14ac:dyDescent="0.25">
      <c r="A105">
        <v>104</v>
      </c>
      <c r="B105" t="s">
        <v>288</v>
      </c>
      <c r="C105" t="s">
        <v>288</v>
      </c>
      <c r="D105" t="s">
        <v>53</v>
      </c>
      <c r="E105" t="s">
        <v>282</v>
      </c>
      <c r="F105">
        <v>2020</v>
      </c>
      <c r="G105" t="s">
        <v>283</v>
      </c>
      <c r="H105" t="s">
        <v>201</v>
      </c>
      <c r="I105" t="s">
        <v>278</v>
      </c>
      <c r="J105" t="s">
        <v>270</v>
      </c>
      <c r="K105" t="s">
        <v>478</v>
      </c>
      <c r="L105">
        <v>199</v>
      </c>
      <c r="M105" t="s">
        <v>235</v>
      </c>
      <c r="N105" t="s">
        <v>310</v>
      </c>
      <c r="O105" t="s">
        <v>1186</v>
      </c>
      <c r="P105">
        <v>0.5</v>
      </c>
      <c r="Q105" t="s">
        <v>775</v>
      </c>
      <c r="R105" t="s">
        <v>775</v>
      </c>
      <c r="S105" t="s">
        <v>52</v>
      </c>
      <c r="T105" t="s">
        <v>819</v>
      </c>
      <c r="U105" t="s">
        <v>101</v>
      </c>
      <c r="V105" t="s">
        <v>258</v>
      </c>
      <c r="W105" t="s">
        <v>74</v>
      </c>
      <c r="X105" t="s">
        <v>54</v>
      </c>
      <c r="Y105" t="s">
        <v>75</v>
      </c>
      <c r="Z105" t="s">
        <v>75</v>
      </c>
      <c r="AA105" t="s">
        <v>75</v>
      </c>
      <c r="AB105" t="s">
        <v>55</v>
      </c>
      <c r="AC105" t="s">
        <v>76</v>
      </c>
      <c r="AD105" s="2"/>
      <c r="AE105">
        <v>0.72</v>
      </c>
      <c r="AG105">
        <v>0.56000000000000005</v>
      </c>
      <c r="AI105" t="s">
        <v>295</v>
      </c>
    </row>
    <row r="106" spans="1:35" x14ac:dyDescent="0.25">
      <c r="A106">
        <v>105</v>
      </c>
      <c r="B106" t="s">
        <v>289</v>
      </c>
      <c r="C106" t="s">
        <v>289</v>
      </c>
      <c r="D106" t="s">
        <v>53</v>
      </c>
      <c r="E106" t="s">
        <v>282</v>
      </c>
      <c r="F106">
        <v>2020</v>
      </c>
      <c r="G106" t="s">
        <v>283</v>
      </c>
      <c r="H106" t="s">
        <v>201</v>
      </c>
      <c r="I106" t="s">
        <v>278</v>
      </c>
      <c r="J106" t="s">
        <v>270</v>
      </c>
      <c r="K106" t="s">
        <v>478</v>
      </c>
      <c r="L106">
        <v>336</v>
      </c>
      <c r="M106" t="s">
        <v>235</v>
      </c>
      <c r="N106" t="s">
        <v>310</v>
      </c>
      <c r="O106" t="s">
        <v>1186</v>
      </c>
      <c r="P106">
        <v>0.5</v>
      </c>
      <c r="Q106" t="s">
        <v>775</v>
      </c>
      <c r="R106" t="s">
        <v>775</v>
      </c>
      <c r="S106" t="s">
        <v>52</v>
      </c>
      <c r="T106" t="s">
        <v>819</v>
      </c>
      <c r="U106" t="s">
        <v>101</v>
      </c>
      <c r="V106" t="s">
        <v>258</v>
      </c>
      <c r="W106" t="s">
        <v>74</v>
      </c>
      <c r="X106" t="s">
        <v>54</v>
      </c>
      <c r="Y106" t="s">
        <v>75</v>
      </c>
      <c r="Z106" t="s">
        <v>75</v>
      </c>
      <c r="AA106" t="s">
        <v>75</v>
      </c>
      <c r="AB106" t="s">
        <v>55</v>
      </c>
      <c r="AC106" t="s">
        <v>76</v>
      </c>
      <c r="AD106" s="2"/>
      <c r="AE106">
        <v>0.69</v>
      </c>
      <c r="AG106">
        <v>0.47</v>
      </c>
      <c r="AI106" t="s">
        <v>296</v>
      </c>
    </row>
    <row r="107" spans="1:35" x14ac:dyDescent="0.25">
      <c r="A107">
        <v>106</v>
      </c>
      <c r="B107" t="s">
        <v>962</v>
      </c>
      <c r="C107" t="s">
        <v>962</v>
      </c>
      <c r="D107" t="s">
        <v>53</v>
      </c>
      <c r="E107" t="s">
        <v>969</v>
      </c>
      <c r="F107">
        <v>2024</v>
      </c>
      <c r="G107" t="s">
        <v>970</v>
      </c>
      <c r="H107" t="s">
        <v>88</v>
      </c>
      <c r="I107" t="s">
        <v>278</v>
      </c>
      <c r="J107" t="s">
        <v>270</v>
      </c>
      <c r="K107" t="s">
        <v>776</v>
      </c>
      <c r="L107">
        <v>283</v>
      </c>
      <c r="M107" t="s">
        <v>961</v>
      </c>
      <c r="N107" t="s">
        <v>310</v>
      </c>
      <c r="O107" t="s">
        <v>1186</v>
      </c>
      <c r="P107">
        <v>0.5</v>
      </c>
      <c r="Q107" t="s">
        <v>775</v>
      </c>
      <c r="R107" t="s">
        <v>775</v>
      </c>
      <c r="S107" t="s">
        <v>819</v>
      </c>
      <c r="T107" t="s">
        <v>819</v>
      </c>
      <c r="U107" t="s">
        <v>960</v>
      </c>
      <c r="V107" t="s">
        <v>53</v>
      </c>
      <c r="W107" t="s">
        <v>74</v>
      </c>
      <c r="X107" t="s">
        <v>54</v>
      </c>
      <c r="Y107" t="s">
        <v>75</v>
      </c>
      <c r="Z107" t="s">
        <v>75</v>
      </c>
      <c r="AA107" t="s">
        <v>75</v>
      </c>
      <c r="AB107" t="s">
        <v>55</v>
      </c>
      <c r="AC107" t="s">
        <v>56</v>
      </c>
      <c r="AD107" s="2"/>
      <c r="AE107">
        <v>4.12</v>
      </c>
      <c r="AF107">
        <v>0.83</v>
      </c>
      <c r="AG107">
        <v>3.54</v>
      </c>
      <c r="AH107">
        <v>0.6</v>
      </c>
    </row>
    <row r="108" spans="1:35" x14ac:dyDescent="0.25">
      <c r="A108">
        <v>107</v>
      </c>
      <c r="B108" t="s">
        <v>963</v>
      </c>
      <c r="C108" t="s">
        <v>963</v>
      </c>
      <c r="D108" t="s">
        <v>53</v>
      </c>
      <c r="E108" t="s">
        <v>969</v>
      </c>
      <c r="F108">
        <v>2024</v>
      </c>
      <c r="G108" t="s">
        <v>970</v>
      </c>
      <c r="H108" t="s">
        <v>88</v>
      </c>
      <c r="I108" t="s">
        <v>278</v>
      </c>
      <c r="J108" t="s">
        <v>270</v>
      </c>
      <c r="K108" t="s">
        <v>776</v>
      </c>
      <c r="L108">
        <v>292</v>
      </c>
      <c r="M108" t="s">
        <v>961</v>
      </c>
      <c r="N108" t="s">
        <v>310</v>
      </c>
      <c r="O108" t="s">
        <v>1186</v>
      </c>
      <c r="P108">
        <v>0.5</v>
      </c>
      <c r="Q108" t="s">
        <v>775</v>
      </c>
      <c r="R108" t="s">
        <v>775</v>
      </c>
      <c r="S108" t="s">
        <v>819</v>
      </c>
      <c r="T108" t="s">
        <v>819</v>
      </c>
      <c r="U108" t="s">
        <v>960</v>
      </c>
      <c r="V108" t="s">
        <v>53</v>
      </c>
      <c r="W108" t="s">
        <v>74</v>
      </c>
      <c r="X108" t="s">
        <v>54</v>
      </c>
      <c r="Y108" t="s">
        <v>75</v>
      </c>
      <c r="Z108" t="s">
        <v>75</v>
      </c>
      <c r="AA108" t="s">
        <v>75</v>
      </c>
      <c r="AB108" t="s">
        <v>55</v>
      </c>
      <c r="AC108" t="s">
        <v>56</v>
      </c>
      <c r="AD108" s="2"/>
      <c r="AE108">
        <v>4.2</v>
      </c>
      <c r="AF108">
        <v>0.94</v>
      </c>
      <c r="AG108">
        <v>3.37</v>
      </c>
      <c r="AH108">
        <v>0.54</v>
      </c>
    </row>
    <row r="109" spans="1:35" x14ac:dyDescent="0.25">
      <c r="A109">
        <v>108</v>
      </c>
      <c r="B109" t="s">
        <v>966</v>
      </c>
      <c r="C109" t="s">
        <v>966</v>
      </c>
      <c r="D109" t="s">
        <v>53</v>
      </c>
      <c r="E109" t="s">
        <v>969</v>
      </c>
      <c r="F109">
        <v>2024</v>
      </c>
      <c r="G109" t="s">
        <v>970</v>
      </c>
      <c r="H109" t="s">
        <v>88</v>
      </c>
      <c r="I109" t="s">
        <v>278</v>
      </c>
      <c r="J109" t="s">
        <v>270</v>
      </c>
      <c r="K109" t="s">
        <v>776</v>
      </c>
      <c r="L109">
        <v>300</v>
      </c>
      <c r="M109" t="s">
        <v>964</v>
      </c>
      <c r="N109" t="s">
        <v>310</v>
      </c>
      <c r="O109" t="s">
        <v>1186</v>
      </c>
      <c r="P109">
        <v>0.5</v>
      </c>
      <c r="Q109" t="s">
        <v>775</v>
      </c>
      <c r="R109" t="s">
        <v>775</v>
      </c>
      <c r="S109" t="s">
        <v>819</v>
      </c>
      <c r="T109" t="s">
        <v>819</v>
      </c>
      <c r="U109" t="s">
        <v>960</v>
      </c>
      <c r="V109" t="s">
        <v>53</v>
      </c>
      <c r="W109" t="s">
        <v>74</v>
      </c>
      <c r="X109" t="s">
        <v>54</v>
      </c>
      <c r="Y109" t="s">
        <v>75</v>
      </c>
      <c r="Z109" t="s">
        <v>75</v>
      </c>
      <c r="AA109" t="s">
        <v>75</v>
      </c>
      <c r="AB109" t="s">
        <v>55</v>
      </c>
      <c r="AC109" t="s">
        <v>56</v>
      </c>
      <c r="AD109" s="2"/>
      <c r="AE109">
        <v>4.2</v>
      </c>
      <c r="AF109">
        <v>0.73</v>
      </c>
      <c r="AG109">
        <v>3.73</v>
      </c>
      <c r="AH109">
        <v>0.57999999999999996</v>
      </c>
    </row>
    <row r="110" spans="1:35" x14ac:dyDescent="0.25">
      <c r="A110">
        <v>109</v>
      </c>
      <c r="B110" t="s">
        <v>965</v>
      </c>
      <c r="C110" t="s">
        <v>965</v>
      </c>
      <c r="D110" t="s">
        <v>53</v>
      </c>
      <c r="E110" t="s">
        <v>969</v>
      </c>
      <c r="F110">
        <v>2024</v>
      </c>
      <c r="G110" t="s">
        <v>970</v>
      </c>
      <c r="H110" t="s">
        <v>88</v>
      </c>
      <c r="I110" t="s">
        <v>278</v>
      </c>
      <c r="J110" t="s">
        <v>270</v>
      </c>
      <c r="K110" t="s">
        <v>776</v>
      </c>
      <c r="L110">
        <v>300</v>
      </c>
      <c r="M110" t="s">
        <v>967</v>
      </c>
      <c r="N110" t="s">
        <v>310</v>
      </c>
      <c r="O110" t="s">
        <v>1186</v>
      </c>
      <c r="P110">
        <v>0.5</v>
      </c>
      <c r="Q110" t="s">
        <v>775</v>
      </c>
      <c r="R110" t="s">
        <v>775</v>
      </c>
      <c r="S110" t="s">
        <v>819</v>
      </c>
      <c r="T110" t="s">
        <v>819</v>
      </c>
      <c r="U110" t="s">
        <v>960</v>
      </c>
      <c r="V110" t="s">
        <v>53</v>
      </c>
      <c r="W110" t="s">
        <v>74</v>
      </c>
      <c r="X110" t="s">
        <v>54</v>
      </c>
      <c r="Y110" t="s">
        <v>75</v>
      </c>
      <c r="Z110" t="s">
        <v>75</v>
      </c>
      <c r="AA110" t="s">
        <v>75</v>
      </c>
      <c r="AB110" t="s">
        <v>55</v>
      </c>
      <c r="AC110" t="s">
        <v>56</v>
      </c>
      <c r="AD110" s="2"/>
      <c r="AE110">
        <v>4.45</v>
      </c>
      <c r="AF110">
        <v>0.79</v>
      </c>
      <c r="AG110">
        <v>3.73</v>
      </c>
      <c r="AH110">
        <v>0.5</v>
      </c>
    </row>
    <row r="111" spans="1:35" x14ac:dyDescent="0.25">
      <c r="A111">
        <v>110</v>
      </c>
      <c r="B111" t="s">
        <v>968</v>
      </c>
      <c r="C111" t="s">
        <v>968</v>
      </c>
      <c r="D111" t="s">
        <v>53</v>
      </c>
      <c r="E111" t="s">
        <v>969</v>
      </c>
      <c r="F111">
        <v>2024</v>
      </c>
      <c r="G111" t="s">
        <v>970</v>
      </c>
      <c r="H111" t="s">
        <v>88</v>
      </c>
      <c r="I111" t="s">
        <v>278</v>
      </c>
      <c r="J111" t="s">
        <v>270</v>
      </c>
      <c r="K111" t="s">
        <v>776</v>
      </c>
      <c r="L111">
        <v>300</v>
      </c>
      <c r="M111" t="s">
        <v>967</v>
      </c>
      <c r="N111" t="s">
        <v>310</v>
      </c>
      <c r="O111" t="s">
        <v>1186</v>
      </c>
      <c r="P111">
        <v>0.5</v>
      </c>
      <c r="Q111" t="s">
        <v>775</v>
      </c>
      <c r="R111" t="s">
        <v>775</v>
      </c>
      <c r="S111" t="s">
        <v>819</v>
      </c>
      <c r="T111" t="s">
        <v>819</v>
      </c>
      <c r="U111" t="s">
        <v>960</v>
      </c>
      <c r="V111" t="s">
        <v>53</v>
      </c>
      <c r="W111" t="s">
        <v>74</v>
      </c>
      <c r="X111" t="s">
        <v>54</v>
      </c>
      <c r="Y111" t="s">
        <v>75</v>
      </c>
      <c r="Z111" t="s">
        <v>75</v>
      </c>
      <c r="AA111" t="s">
        <v>75</v>
      </c>
      <c r="AB111" t="s">
        <v>55</v>
      </c>
      <c r="AC111" t="s">
        <v>56</v>
      </c>
      <c r="AD111" s="2"/>
      <c r="AE111">
        <v>4.63</v>
      </c>
      <c r="AF111">
        <v>0.73</v>
      </c>
      <c r="AG111">
        <v>3.71</v>
      </c>
      <c r="AH111">
        <v>0.48</v>
      </c>
    </row>
    <row r="112" spans="1:35" x14ac:dyDescent="0.25">
      <c r="A112">
        <v>111</v>
      </c>
      <c r="B112" t="s">
        <v>306</v>
      </c>
      <c r="C112" t="s">
        <v>306</v>
      </c>
      <c r="D112" t="s">
        <v>53</v>
      </c>
      <c r="E112" t="s">
        <v>307</v>
      </c>
      <c r="F112">
        <v>1999</v>
      </c>
      <c r="G112" t="s">
        <v>305</v>
      </c>
      <c r="H112" t="s">
        <v>171</v>
      </c>
      <c r="I112" t="s">
        <v>48</v>
      </c>
      <c r="J112" t="s">
        <v>53</v>
      </c>
      <c r="K112" t="s">
        <v>478</v>
      </c>
      <c r="L112">
        <v>40</v>
      </c>
      <c r="M112" t="s">
        <v>308</v>
      </c>
      <c r="N112" t="s">
        <v>310</v>
      </c>
      <c r="O112" t="s">
        <v>1186</v>
      </c>
      <c r="P112">
        <v>0.5</v>
      </c>
      <c r="Q112" t="s">
        <v>775</v>
      </c>
      <c r="R112" t="s">
        <v>775</v>
      </c>
      <c r="S112" t="s">
        <v>819</v>
      </c>
      <c r="T112" t="s">
        <v>819</v>
      </c>
      <c r="U112" t="s">
        <v>485</v>
      </c>
      <c r="V112" t="s">
        <v>72</v>
      </c>
      <c r="W112" t="s">
        <v>74</v>
      </c>
      <c r="X112" t="s">
        <v>54</v>
      </c>
      <c r="Y112" t="s">
        <v>75</v>
      </c>
      <c r="Z112" t="s">
        <v>75</v>
      </c>
      <c r="AA112" t="s">
        <v>75</v>
      </c>
      <c r="AB112" t="s">
        <v>85</v>
      </c>
      <c r="AC112" t="s">
        <v>56</v>
      </c>
      <c r="AD112" s="2"/>
      <c r="AE112">
        <v>3.98</v>
      </c>
      <c r="AF112">
        <v>0.45</v>
      </c>
      <c r="AG112">
        <v>3.73</v>
      </c>
      <c r="AH112">
        <v>0.43</v>
      </c>
    </row>
    <row r="113" spans="1:38" x14ac:dyDescent="0.25">
      <c r="A113">
        <v>112</v>
      </c>
      <c r="B113" t="s">
        <v>882</v>
      </c>
      <c r="C113" t="s">
        <v>882</v>
      </c>
      <c r="D113" t="s">
        <v>53</v>
      </c>
      <c r="E113" t="s">
        <v>319</v>
      </c>
      <c r="F113">
        <v>2020</v>
      </c>
      <c r="G113" t="s">
        <v>318</v>
      </c>
      <c r="H113" t="s">
        <v>83</v>
      </c>
      <c r="I113" t="s">
        <v>434</v>
      </c>
      <c r="J113" t="s">
        <v>53</v>
      </c>
      <c r="K113" t="s">
        <v>776</v>
      </c>
      <c r="L113">
        <v>300</v>
      </c>
      <c r="M113" t="s">
        <v>881</v>
      </c>
      <c r="N113" t="s">
        <v>310</v>
      </c>
      <c r="O113" t="s">
        <v>248</v>
      </c>
      <c r="P113">
        <v>0</v>
      </c>
      <c r="Q113" t="s">
        <v>775</v>
      </c>
      <c r="R113" t="s">
        <v>775</v>
      </c>
      <c r="S113" t="s">
        <v>53</v>
      </c>
      <c r="T113" t="s">
        <v>53</v>
      </c>
      <c r="U113" t="s">
        <v>484</v>
      </c>
      <c r="V113" t="s">
        <v>258</v>
      </c>
      <c r="W113" t="s">
        <v>74</v>
      </c>
      <c r="X113" t="s">
        <v>54</v>
      </c>
      <c r="Y113" t="s">
        <v>75</v>
      </c>
      <c r="Z113" t="s">
        <v>75</v>
      </c>
      <c r="AA113" t="s">
        <v>75</v>
      </c>
      <c r="AB113" t="s">
        <v>55</v>
      </c>
      <c r="AC113" t="s">
        <v>883</v>
      </c>
      <c r="AD113" s="2" t="s">
        <v>80</v>
      </c>
      <c r="AI113" t="s">
        <v>884</v>
      </c>
    </row>
    <row r="114" spans="1:38" x14ac:dyDescent="0.25">
      <c r="A114">
        <v>113</v>
      </c>
      <c r="B114" t="s">
        <v>325</v>
      </c>
      <c r="C114" t="s">
        <v>320</v>
      </c>
      <c r="D114" t="s">
        <v>53</v>
      </c>
      <c r="E114" t="s">
        <v>321</v>
      </c>
      <c r="F114">
        <v>2015</v>
      </c>
      <c r="G114" t="s">
        <v>322</v>
      </c>
      <c r="H114" t="s">
        <v>183</v>
      </c>
      <c r="I114" t="s">
        <v>48</v>
      </c>
      <c r="J114" t="s">
        <v>53</v>
      </c>
      <c r="K114" t="s">
        <v>478</v>
      </c>
      <c r="L114">
        <v>40</v>
      </c>
      <c r="M114" t="s">
        <v>323</v>
      </c>
      <c r="N114" t="s">
        <v>310</v>
      </c>
      <c r="O114" t="s">
        <v>1186</v>
      </c>
      <c r="P114">
        <v>0.5</v>
      </c>
      <c r="Q114" t="s">
        <v>775</v>
      </c>
      <c r="R114" t="s">
        <v>775</v>
      </c>
      <c r="S114" t="s">
        <v>52</v>
      </c>
      <c r="T114" t="s">
        <v>52</v>
      </c>
      <c r="U114" t="s">
        <v>484</v>
      </c>
      <c r="V114" t="s">
        <v>53</v>
      </c>
      <c r="W114" t="s">
        <v>74</v>
      </c>
      <c r="X114" t="s">
        <v>54</v>
      </c>
      <c r="Y114" t="s">
        <v>75</v>
      </c>
      <c r="Z114" t="s">
        <v>75</v>
      </c>
      <c r="AA114" t="s">
        <v>75</v>
      </c>
      <c r="AB114" t="s">
        <v>85</v>
      </c>
      <c r="AC114" t="s">
        <v>56</v>
      </c>
      <c r="AD114" s="2" t="s">
        <v>80</v>
      </c>
      <c r="AE114">
        <v>3.53</v>
      </c>
      <c r="AG114">
        <v>3.26</v>
      </c>
      <c r="AI114" t="s">
        <v>324</v>
      </c>
    </row>
    <row r="115" spans="1:38" x14ac:dyDescent="0.25">
      <c r="A115">
        <v>114</v>
      </c>
      <c r="B115" t="s">
        <v>326</v>
      </c>
      <c r="C115" t="s">
        <v>320</v>
      </c>
      <c r="D115" t="s">
        <v>53</v>
      </c>
      <c r="E115" t="s">
        <v>321</v>
      </c>
      <c r="F115">
        <v>2015</v>
      </c>
      <c r="G115" t="s">
        <v>322</v>
      </c>
      <c r="H115" t="s">
        <v>183</v>
      </c>
      <c r="I115" t="s">
        <v>48</v>
      </c>
      <c r="J115" t="s">
        <v>53</v>
      </c>
      <c r="K115" t="s">
        <v>478</v>
      </c>
      <c r="L115">
        <v>40</v>
      </c>
      <c r="M115" t="s">
        <v>323</v>
      </c>
      <c r="N115" t="s">
        <v>310</v>
      </c>
      <c r="O115" t="s">
        <v>1186</v>
      </c>
      <c r="P115">
        <v>0.5</v>
      </c>
      <c r="Q115" t="s">
        <v>775</v>
      </c>
      <c r="R115" t="s">
        <v>775</v>
      </c>
      <c r="S115" t="s">
        <v>52</v>
      </c>
      <c r="T115" t="s">
        <v>52</v>
      </c>
      <c r="U115" t="s">
        <v>484</v>
      </c>
      <c r="V115" t="s">
        <v>53</v>
      </c>
      <c r="W115" t="s">
        <v>74</v>
      </c>
      <c r="X115" t="s">
        <v>54</v>
      </c>
      <c r="Y115" t="s">
        <v>75</v>
      </c>
      <c r="Z115" t="s">
        <v>75</v>
      </c>
      <c r="AA115" t="s">
        <v>75</v>
      </c>
      <c r="AB115" t="s">
        <v>85</v>
      </c>
      <c r="AC115" t="s">
        <v>56</v>
      </c>
      <c r="AD115" s="2" t="s">
        <v>126</v>
      </c>
      <c r="AE115">
        <v>4.1100000000000003</v>
      </c>
      <c r="AG115">
        <v>3.87</v>
      </c>
    </row>
    <row r="116" spans="1:38" x14ac:dyDescent="0.25">
      <c r="A116">
        <v>115</v>
      </c>
      <c r="B116" t="s">
        <v>334</v>
      </c>
      <c r="C116" t="s">
        <v>334</v>
      </c>
      <c r="D116" t="s">
        <v>53</v>
      </c>
      <c r="E116" t="s">
        <v>321</v>
      </c>
      <c r="F116">
        <v>2015</v>
      </c>
      <c r="G116" t="s">
        <v>322</v>
      </c>
      <c r="H116" t="s">
        <v>183</v>
      </c>
      <c r="I116" t="s">
        <v>48</v>
      </c>
      <c r="J116" t="s">
        <v>53</v>
      </c>
      <c r="K116" t="s">
        <v>478</v>
      </c>
      <c r="L116">
        <v>40</v>
      </c>
      <c r="M116" t="s">
        <v>323</v>
      </c>
      <c r="N116" t="s">
        <v>310</v>
      </c>
      <c r="O116" t="s">
        <v>1186</v>
      </c>
      <c r="P116">
        <v>0.5</v>
      </c>
      <c r="Q116" t="s">
        <v>775</v>
      </c>
      <c r="R116" t="s">
        <v>775</v>
      </c>
      <c r="S116" t="s">
        <v>52</v>
      </c>
      <c r="T116" t="s">
        <v>52</v>
      </c>
      <c r="U116" t="s">
        <v>484</v>
      </c>
      <c r="V116" t="s">
        <v>53</v>
      </c>
      <c r="W116" t="s">
        <v>74</v>
      </c>
      <c r="X116" t="s">
        <v>54</v>
      </c>
      <c r="Y116" t="s">
        <v>75</v>
      </c>
      <c r="Z116" t="s">
        <v>75</v>
      </c>
      <c r="AA116" t="s">
        <v>75</v>
      </c>
      <c r="AB116" t="s">
        <v>85</v>
      </c>
      <c r="AC116" t="s">
        <v>76</v>
      </c>
      <c r="AE116">
        <v>0.62</v>
      </c>
      <c r="AG116">
        <v>0.56000000000000005</v>
      </c>
      <c r="AI116" t="s">
        <v>324</v>
      </c>
    </row>
    <row r="117" spans="1:38" x14ac:dyDescent="0.25">
      <c r="A117">
        <v>116</v>
      </c>
      <c r="B117" t="s">
        <v>939</v>
      </c>
      <c r="C117" t="s">
        <v>939</v>
      </c>
      <c r="D117" t="s">
        <v>53</v>
      </c>
      <c r="E117" t="s">
        <v>753</v>
      </c>
      <c r="F117">
        <v>2019</v>
      </c>
      <c r="G117" t="s">
        <v>327</v>
      </c>
      <c r="H117" t="s">
        <v>328</v>
      </c>
      <c r="I117" t="s">
        <v>48</v>
      </c>
      <c r="J117" t="s">
        <v>270</v>
      </c>
      <c r="K117" t="s">
        <v>776</v>
      </c>
      <c r="L117">
        <v>503</v>
      </c>
      <c r="M117" t="s">
        <v>940</v>
      </c>
      <c r="N117" t="s">
        <v>310</v>
      </c>
      <c r="O117" t="s">
        <v>1186</v>
      </c>
      <c r="P117">
        <v>0.5</v>
      </c>
      <c r="Q117" t="s">
        <v>775</v>
      </c>
      <c r="R117" t="s">
        <v>775</v>
      </c>
      <c r="S117" t="s">
        <v>819</v>
      </c>
      <c r="T117" t="s">
        <v>819</v>
      </c>
      <c r="U117" t="s">
        <v>484</v>
      </c>
      <c r="V117" t="s">
        <v>53</v>
      </c>
      <c r="W117" t="s">
        <v>74</v>
      </c>
      <c r="X117" t="s">
        <v>54</v>
      </c>
      <c r="Y117" t="s">
        <v>75</v>
      </c>
      <c r="Z117" t="s">
        <v>75</v>
      </c>
      <c r="AA117" t="s">
        <v>75</v>
      </c>
      <c r="AB117" t="s">
        <v>55</v>
      </c>
      <c r="AC117" t="s">
        <v>76</v>
      </c>
      <c r="AD117" s="2"/>
      <c r="AE117">
        <v>0.48</v>
      </c>
      <c r="AF117">
        <v>0.17</v>
      </c>
      <c r="AG117">
        <v>0.52</v>
      </c>
      <c r="AH117">
        <v>0.16</v>
      </c>
      <c r="AI117" t="s">
        <v>941</v>
      </c>
    </row>
    <row r="118" spans="1:38" x14ac:dyDescent="0.25">
      <c r="A118">
        <v>117</v>
      </c>
      <c r="B118" t="s">
        <v>330</v>
      </c>
      <c r="C118" t="s">
        <v>330</v>
      </c>
      <c r="D118" t="s">
        <v>53</v>
      </c>
      <c r="E118" t="s">
        <v>81</v>
      </c>
      <c r="F118">
        <v>2020</v>
      </c>
      <c r="G118" t="s">
        <v>82</v>
      </c>
      <c r="H118" t="s">
        <v>83</v>
      </c>
      <c r="I118" t="s">
        <v>48</v>
      </c>
      <c r="J118" t="s">
        <v>270</v>
      </c>
      <c r="K118" t="s">
        <v>478</v>
      </c>
      <c r="L118">
        <v>80</v>
      </c>
      <c r="M118" t="s">
        <v>84</v>
      </c>
      <c r="N118" t="s">
        <v>310</v>
      </c>
      <c r="O118" t="s">
        <v>1216</v>
      </c>
      <c r="P118">
        <v>0.5</v>
      </c>
      <c r="Q118" t="s">
        <v>775</v>
      </c>
      <c r="R118" t="s">
        <v>775</v>
      </c>
      <c r="S118" t="s">
        <v>52</v>
      </c>
      <c r="T118" t="s">
        <v>52</v>
      </c>
      <c r="U118" t="s">
        <v>484</v>
      </c>
      <c r="V118" t="s">
        <v>1268</v>
      </c>
      <c r="W118" t="s">
        <v>74</v>
      </c>
      <c r="X118" t="s">
        <v>130</v>
      </c>
      <c r="AB118" t="s">
        <v>85</v>
      </c>
      <c r="AC118" t="s">
        <v>76</v>
      </c>
      <c r="AD118" s="2"/>
      <c r="AE118">
        <v>0.69</v>
      </c>
      <c r="AF118">
        <v>0.15</v>
      </c>
      <c r="AG118">
        <v>0.61</v>
      </c>
      <c r="AH118">
        <v>0.12</v>
      </c>
      <c r="AI118" t="s">
        <v>86</v>
      </c>
      <c r="AK118">
        <v>0.56000000000000005</v>
      </c>
      <c r="AL118" t="s">
        <v>78</v>
      </c>
    </row>
    <row r="119" spans="1:38" x14ac:dyDescent="0.25">
      <c r="A119">
        <v>118</v>
      </c>
      <c r="B119" t="s">
        <v>756</v>
      </c>
      <c r="C119" t="s">
        <v>329</v>
      </c>
      <c r="D119" t="s">
        <v>53</v>
      </c>
      <c r="E119" t="s">
        <v>329</v>
      </c>
      <c r="F119">
        <v>2020</v>
      </c>
      <c r="G119" t="s">
        <v>331</v>
      </c>
      <c r="H119" t="s">
        <v>332</v>
      </c>
      <c r="I119" t="s">
        <v>48</v>
      </c>
      <c r="J119" t="s">
        <v>270</v>
      </c>
      <c r="K119" t="s">
        <v>478</v>
      </c>
      <c r="L119">
        <v>256</v>
      </c>
      <c r="M119" t="s">
        <v>333</v>
      </c>
      <c r="N119" t="s">
        <v>310</v>
      </c>
      <c r="O119" t="s">
        <v>1186</v>
      </c>
      <c r="P119">
        <v>0.5</v>
      </c>
      <c r="Q119" t="s">
        <v>775</v>
      </c>
      <c r="R119" t="s">
        <v>775</v>
      </c>
      <c r="S119" t="s">
        <v>52</v>
      </c>
      <c r="T119" t="s">
        <v>52</v>
      </c>
      <c r="U119" t="s">
        <v>484</v>
      </c>
      <c r="V119" t="s">
        <v>53</v>
      </c>
      <c r="W119" t="s">
        <v>74</v>
      </c>
      <c r="X119" t="s">
        <v>54</v>
      </c>
      <c r="Y119" t="s">
        <v>75</v>
      </c>
      <c r="Z119" t="s">
        <v>75</v>
      </c>
      <c r="AA119" t="s">
        <v>75</v>
      </c>
      <c r="AB119" t="s">
        <v>55</v>
      </c>
      <c r="AC119" t="s">
        <v>56</v>
      </c>
      <c r="AD119" s="2" t="s">
        <v>80</v>
      </c>
      <c r="AE119">
        <v>3.36</v>
      </c>
      <c r="AF119">
        <v>0.83</v>
      </c>
      <c r="AG119">
        <v>3.11</v>
      </c>
      <c r="AH119">
        <v>0.67</v>
      </c>
      <c r="AI119" t="s">
        <v>239</v>
      </c>
      <c r="AK119">
        <v>0.7</v>
      </c>
      <c r="AL119" t="s">
        <v>758</v>
      </c>
    </row>
    <row r="120" spans="1:38" x14ac:dyDescent="0.25">
      <c r="A120">
        <v>119</v>
      </c>
      <c r="B120" t="s">
        <v>757</v>
      </c>
      <c r="C120" t="s">
        <v>329</v>
      </c>
      <c r="D120" t="s">
        <v>53</v>
      </c>
      <c r="E120" t="s">
        <v>329</v>
      </c>
      <c r="F120">
        <v>2020</v>
      </c>
      <c r="G120" t="s">
        <v>331</v>
      </c>
      <c r="H120" t="s">
        <v>332</v>
      </c>
      <c r="I120" t="s">
        <v>48</v>
      </c>
      <c r="J120" t="s">
        <v>270</v>
      </c>
      <c r="K120" t="s">
        <v>478</v>
      </c>
      <c r="L120">
        <v>256</v>
      </c>
      <c r="M120" t="s">
        <v>333</v>
      </c>
      <c r="N120" t="s">
        <v>310</v>
      </c>
      <c r="O120" t="s">
        <v>1186</v>
      </c>
      <c r="P120">
        <v>0.5</v>
      </c>
      <c r="Q120" t="s">
        <v>775</v>
      </c>
      <c r="R120" t="s">
        <v>775</v>
      </c>
      <c r="S120" t="s">
        <v>52</v>
      </c>
      <c r="T120" t="s">
        <v>52</v>
      </c>
      <c r="U120" t="s">
        <v>484</v>
      </c>
      <c r="V120" t="s">
        <v>53</v>
      </c>
      <c r="W120" t="s">
        <v>74</v>
      </c>
      <c r="X120" t="s">
        <v>54</v>
      </c>
      <c r="Y120" t="s">
        <v>75</v>
      </c>
      <c r="Z120" t="s">
        <v>75</v>
      </c>
      <c r="AA120" t="s">
        <v>75</v>
      </c>
      <c r="AB120" t="s">
        <v>55</v>
      </c>
      <c r="AC120" t="s">
        <v>56</v>
      </c>
      <c r="AD120" s="2" t="s">
        <v>126</v>
      </c>
      <c r="AE120">
        <v>4.92</v>
      </c>
      <c r="AF120">
        <v>0.47</v>
      </c>
      <c r="AG120">
        <v>4.78</v>
      </c>
      <c r="AH120">
        <v>0.47</v>
      </c>
      <c r="AK120">
        <v>0.71</v>
      </c>
      <c r="AL120" t="s">
        <v>758</v>
      </c>
    </row>
    <row r="121" spans="1:38" x14ac:dyDescent="0.25">
      <c r="A121">
        <v>120</v>
      </c>
      <c r="B121" t="s">
        <v>337</v>
      </c>
      <c r="C121" t="s">
        <v>337</v>
      </c>
      <c r="D121" t="s">
        <v>53</v>
      </c>
      <c r="E121" t="s">
        <v>335</v>
      </c>
      <c r="F121">
        <v>2020</v>
      </c>
      <c r="G121" t="s">
        <v>336</v>
      </c>
      <c r="H121" t="s">
        <v>187</v>
      </c>
      <c r="I121" t="s">
        <v>48</v>
      </c>
      <c r="J121" t="s">
        <v>53</v>
      </c>
      <c r="K121" t="s">
        <v>478</v>
      </c>
      <c r="L121">
        <v>101</v>
      </c>
      <c r="M121" t="s">
        <v>344</v>
      </c>
      <c r="N121" t="s">
        <v>310</v>
      </c>
      <c r="O121" t="s">
        <v>1186</v>
      </c>
      <c r="P121">
        <v>0.5</v>
      </c>
      <c r="Q121" t="s">
        <v>775</v>
      </c>
      <c r="R121" t="s">
        <v>775</v>
      </c>
      <c r="S121" t="s">
        <v>52</v>
      </c>
      <c r="T121" t="s">
        <v>52</v>
      </c>
      <c r="U121" t="s">
        <v>484</v>
      </c>
      <c r="V121" t="s">
        <v>53</v>
      </c>
      <c r="W121" t="s">
        <v>74</v>
      </c>
      <c r="X121" t="s">
        <v>54</v>
      </c>
      <c r="Y121" t="s">
        <v>75</v>
      </c>
      <c r="Z121" t="s">
        <v>75</v>
      </c>
      <c r="AA121" t="s">
        <v>75</v>
      </c>
      <c r="AB121" t="s">
        <v>55</v>
      </c>
      <c r="AC121" t="s">
        <v>56</v>
      </c>
      <c r="AD121" s="2" t="s">
        <v>80</v>
      </c>
      <c r="AE121">
        <v>3.34</v>
      </c>
      <c r="AG121">
        <v>3.12</v>
      </c>
      <c r="AI121" t="s">
        <v>239</v>
      </c>
    </row>
    <row r="122" spans="1:38" x14ac:dyDescent="0.25">
      <c r="A122">
        <v>121</v>
      </c>
      <c r="B122" t="s">
        <v>338</v>
      </c>
      <c r="C122" t="s">
        <v>338</v>
      </c>
      <c r="D122" t="s">
        <v>53</v>
      </c>
      <c r="E122" t="s">
        <v>335</v>
      </c>
      <c r="F122">
        <v>2020</v>
      </c>
      <c r="G122" t="s">
        <v>336</v>
      </c>
      <c r="H122" t="s">
        <v>187</v>
      </c>
      <c r="I122" t="s">
        <v>48</v>
      </c>
      <c r="J122" t="s">
        <v>53</v>
      </c>
      <c r="K122" t="s">
        <v>478</v>
      </c>
      <c r="L122">
        <v>434</v>
      </c>
      <c r="M122" t="s">
        <v>344</v>
      </c>
      <c r="N122" t="s">
        <v>310</v>
      </c>
      <c r="O122" t="s">
        <v>1186</v>
      </c>
      <c r="P122">
        <v>0.5</v>
      </c>
      <c r="Q122" t="s">
        <v>775</v>
      </c>
      <c r="R122" t="s">
        <v>775</v>
      </c>
      <c r="S122" t="s">
        <v>52</v>
      </c>
      <c r="T122" t="s">
        <v>52</v>
      </c>
      <c r="U122" t="s">
        <v>484</v>
      </c>
      <c r="V122" t="s">
        <v>53</v>
      </c>
      <c r="W122" t="s">
        <v>74</v>
      </c>
      <c r="X122" t="s">
        <v>54</v>
      </c>
      <c r="Y122" t="s">
        <v>75</v>
      </c>
      <c r="Z122" t="s">
        <v>75</v>
      </c>
      <c r="AA122" t="s">
        <v>75</v>
      </c>
      <c r="AB122" t="s">
        <v>55</v>
      </c>
      <c r="AC122" t="s">
        <v>56</v>
      </c>
      <c r="AD122" s="2" t="s">
        <v>80</v>
      </c>
      <c r="AE122">
        <v>3.36</v>
      </c>
      <c r="AG122">
        <v>3.17</v>
      </c>
      <c r="AI122" t="s">
        <v>345</v>
      </c>
    </row>
    <row r="123" spans="1:38" x14ac:dyDescent="0.25">
      <c r="A123">
        <v>122</v>
      </c>
      <c r="B123" t="s">
        <v>339</v>
      </c>
      <c r="C123" t="s">
        <v>339</v>
      </c>
      <c r="D123" t="s">
        <v>53</v>
      </c>
      <c r="E123" t="s">
        <v>335</v>
      </c>
      <c r="F123">
        <v>2020</v>
      </c>
      <c r="G123" t="s">
        <v>336</v>
      </c>
      <c r="H123" t="s">
        <v>187</v>
      </c>
      <c r="I123" t="s">
        <v>48</v>
      </c>
      <c r="J123" t="s">
        <v>53</v>
      </c>
      <c r="K123" t="s">
        <v>478</v>
      </c>
      <c r="L123">
        <v>197</v>
      </c>
      <c r="M123" t="s">
        <v>344</v>
      </c>
      <c r="N123" t="s">
        <v>310</v>
      </c>
      <c r="O123" t="s">
        <v>1186</v>
      </c>
      <c r="P123">
        <v>0.5</v>
      </c>
      <c r="Q123" t="s">
        <v>775</v>
      </c>
      <c r="R123" t="s">
        <v>775</v>
      </c>
      <c r="S123" t="s">
        <v>52</v>
      </c>
      <c r="T123" t="s">
        <v>52</v>
      </c>
      <c r="U123" t="s">
        <v>484</v>
      </c>
      <c r="V123" t="s">
        <v>53</v>
      </c>
      <c r="W123" t="s">
        <v>74</v>
      </c>
      <c r="X123" t="s">
        <v>54</v>
      </c>
      <c r="Y123" t="s">
        <v>75</v>
      </c>
      <c r="Z123" t="s">
        <v>75</v>
      </c>
      <c r="AA123" t="s">
        <v>75</v>
      </c>
      <c r="AB123" t="s">
        <v>55</v>
      </c>
      <c r="AC123" t="s">
        <v>76</v>
      </c>
      <c r="AD123" s="2" t="s">
        <v>80</v>
      </c>
      <c r="AE123">
        <v>0.46</v>
      </c>
      <c r="AG123">
        <v>0.39</v>
      </c>
      <c r="AI123" t="s">
        <v>346</v>
      </c>
    </row>
    <row r="124" spans="1:38" x14ac:dyDescent="0.25">
      <c r="A124">
        <v>123</v>
      </c>
      <c r="B124" t="s">
        <v>347</v>
      </c>
      <c r="C124" t="s">
        <v>347</v>
      </c>
      <c r="D124" t="s">
        <v>270</v>
      </c>
      <c r="E124" t="s">
        <v>348</v>
      </c>
      <c r="F124">
        <v>2018</v>
      </c>
      <c r="G124" t="s">
        <v>349</v>
      </c>
      <c r="H124" t="s">
        <v>242</v>
      </c>
      <c r="I124" t="s">
        <v>350</v>
      </c>
      <c r="J124" t="s">
        <v>53</v>
      </c>
      <c r="K124" t="s">
        <v>478</v>
      </c>
      <c r="L124">
        <v>25</v>
      </c>
      <c r="M124" t="s">
        <v>351</v>
      </c>
      <c r="N124" t="s">
        <v>310</v>
      </c>
      <c r="O124" t="s">
        <v>1186</v>
      </c>
      <c r="P124">
        <v>0.5</v>
      </c>
      <c r="Q124" t="s">
        <v>775</v>
      </c>
      <c r="R124" t="s">
        <v>775</v>
      </c>
      <c r="S124" t="s">
        <v>52</v>
      </c>
      <c r="T124" t="s">
        <v>819</v>
      </c>
      <c r="U124" t="s">
        <v>271</v>
      </c>
      <c r="V124" t="s">
        <v>53</v>
      </c>
      <c r="W124" t="s">
        <v>74</v>
      </c>
      <c r="Y124" t="s">
        <v>317</v>
      </c>
      <c r="Z124" t="s">
        <v>75</v>
      </c>
      <c r="AA124" t="s">
        <v>75</v>
      </c>
      <c r="AB124" t="s">
        <v>85</v>
      </c>
      <c r="AC124" t="s">
        <v>352</v>
      </c>
      <c r="AD124" s="2"/>
      <c r="AE124">
        <v>5.9</v>
      </c>
      <c r="AF124">
        <v>2.8</v>
      </c>
      <c r="AG124">
        <v>4.0999999999999996</v>
      </c>
      <c r="AH124">
        <v>2.9</v>
      </c>
      <c r="AL124" t="s">
        <v>353</v>
      </c>
    </row>
    <row r="125" spans="1:38" x14ac:dyDescent="0.25">
      <c r="A125">
        <v>124</v>
      </c>
      <c r="B125" t="s">
        <v>393</v>
      </c>
      <c r="C125" t="s">
        <v>355</v>
      </c>
      <c r="D125" t="s">
        <v>270</v>
      </c>
      <c r="E125" t="s">
        <v>355</v>
      </c>
      <c r="F125">
        <v>2015</v>
      </c>
      <c r="G125" t="s">
        <v>356</v>
      </c>
      <c r="H125" t="s">
        <v>299</v>
      </c>
      <c r="I125" t="s">
        <v>357</v>
      </c>
      <c r="J125" t="s">
        <v>53</v>
      </c>
      <c r="K125" t="s">
        <v>478</v>
      </c>
      <c r="L125">
        <v>15</v>
      </c>
      <c r="M125" t="s">
        <v>358</v>
      </c>
      <c r="N125" t="s">
        <v>310</v>
      </c>
      <c r="O125" t="s">
        <v>1186</v>
      </c>
      <c r="Q125" t="s">
        <v>775</v>
      </c>
      <c r="R125" t="s">
        <v>775</v>
      </c>
      <c r="S125" t="s">
        <v>100</v>
      </c>
      <c r="T125" t="s">
        <v>819</v>
      </c>
      <c r="U125" t="s">
        <v>484</v>
      </c>
      <c r="V125" t="s">
        <v>140</v>
      </c>
      <c r="W125" t="s">
        <v>74</v>
      </c>
      <c r="Z125" t="s">
        <v>75</v>
      </c>
      <c r="AA125" t="s">
        <v>75</v>
      </c>
      <c r="AB125" t="s">
        <v>85</v>
      </c>
      <c r="AC125" t="s">
        <v>104</v>
      </c>
      <c r="AD125" s="2"/>
      <c r="AE125">
        <v>4.6900000000000004</v>
      </c>
      <c r="AG125">
        <v>4.45</v>
      </c>
    </row>
    <row r="126" spans="1:38" x14ac:dyDescent="0.25">
      <c r="A126">
        <v>125</v>
      </c>
      <c r="B126" t="s">
        <v>354</v>
      </c>
      <c r="C126" t="s">
        <v>355</v>
      </c>
      <c r="D126" t="s">
        <v>270</v>
      </c>
      <c r="E126" t="s">
        <v>355</v>
      </c>
      <c r="F126">
        <v>2015</v>
      </c>
      <c r="G126" t="s">
        <v>356</v>
      </c>
      <c r="H126" t="s">
        <v>299</v>
      </c>
      <c r="I126" t="s">
        <v>357</v>
      </c>
      <c r="J126" t="s">
        <v>53</v>
      </c>
      <c r="K126" t="s">
        <v>478</v>
      </c>
      <c r="L126">
        <v>15</v>
      </c>
      <c r="M126" t="s">
        <v>358</v>
      </c>
      <c r="N126" t="s">
        <v>310</v>
      </c>
      <c r="O126" t="s">
        <v>1186</v>
      </c>
      <c r="Q126" t="s">
        <v>775</v>
      </c>
      <c r="R126" t="s">
        <v>775</v>
      </c>
      <c r="S126" t="s">
        <v>100</v>
      </c>
      <c r="T126" t="s">
        <v>819</v>
      </c>
      <c r="U126" t="s">
        <v>484</v>
      </c>
      <c r="V126" t="s">
        <v>53</v>
      </c>
      <c r="W126" t="s">
        <v>74</v>
      </c>
      <c r="Z126" t="s">
        <v>75</v>
      </c>
      <c r="AA126" t="s">
        <v>75</v>
      </c>
      <c r="AB126" t="s">
        <v>85</v>
      </c>
      <c r="AC126" t="s">
        <v>104</v>
      </c>
      <c r="AD126" s="2"/>
      <c r="AE126">
        <v>5.24</v>
      </c>
      <c r="AG126">
        <v>4.71</v>
      </c>
    </row>
    <row r="127" spans="1:38" x14ac:dyDescent="0.25">
      <c r="A127">
        <v>126</v>
      </c>
      <c r="B127" t="s">
        <v>359</v>
      </c>
      <c r="C127" t="s">
        <v>359</v>
      </c>
      <c r="D127" t="s">
        <v>53</v>
      </c>
      <c r="E127" t="s">
        <v>360</v>
      </c>
      <c r="F127">
        <v>2016</v>
      </c>
      <c r="G127" t="s">
        <v>361</v>
      </c>
      <c r="H127" t="s">
        <v>362</v>
      </c>
      <c r="I127" t="s">
        <v>357</v>
      </c>
      <c r="J127" t="s">
        <v>53</v>
      </c>
      <c r="K127" t="s">
        <v>478</v>
      </c>
      <c r="L127">
        <v>113</v>
      </c>
      <c r="M127" t="s">
        <v>363</v>
      </c>
      <c r="N127" t="s">
        <v>310</v>
      </c>
      <c r="O127" t="s">
        <v>1186</v>
      </c>
      <c r="P127">
        <v>0.5</v>
      </c>
      <c r="Q127" t="s">
        <v>775</v>
      </c>
      <c r="R127" t="s">
        <v>775</v>
      </c>
      <c r="S127" t="s">
        <v>100</v>
      </c>
      <c r="T127" t="s">
        <v>819</v>
      </c>
      <c r="U127" t="s">
        <v>484</v>
      </c>
      <c r="W127" t="s">
        <v>74</v>
      </c>
      <c r="Y127" t="s">
        <v>120</v>
      </c>
      <c r="Z127" t="s">
        <v>75</v>
      </c>
      <c r="AA127" t="s">
        <v>75</v>
      </c>
      <c r="AB127" t="s">
        <v>85</v>
      </c>
      <c r="AC127" t="s">
        <v>104</v>
      </c>
      <c r="AD127" s="2"/>
      <c r="AE127">
        <v>5.73</v>
      </c>
      <c r="AF127" t="s">
        <v>364</v>
      </c>
      <c r="AG127">
        <v>4.28</v>
      </c>
      <c r="AH127" t="s">
        <v>365</v>
      </c>
      <c r="AI127" t="s">
        <v>366</v>
      </c>
    </row>
    <row r="128" spans="1:38" x14ac:dyDescent="0.25">
      <c r="A128">
        <v>127</v>
      </c>
      <c r="B128" t="s">
        <v>395</v>
      </c>
      <c r="C128" t="s">
        <v>367</v>
      </c>
      <c r="D128" t="s">
        <v>53</v>
      </c>
      <c r="E128" t="s">
        <v>368</v>
      </c>
      <c r="F128">
        <v>2016</v>
      </c>
      <c r="G128" t="s">
        <v>369</v>
      </c>
      <c r="H128" t="s">
        <v>370</v>
      </c>
      <c r="I128" t="s">
        <v>357</v>
      </c>
      <c r="J128" t="s">
        <v>53</v>
      </c>
      <c r="K128" t="s">
        <v>478</v>
      </c>
      <c r="L128" t="s">
        <v>769</v>
      </c>
      <c r="M128" t="s">
        <v>371</v>
      </c>
      <c r="N128" t="s">
        <v>316</v>
      </c>
      <c r="O128" t="s">
        <v>1186</v>
      </c>
      <c r="P128">
        <v>0.5</v>
      </c>
      <c r="Q128" t="s">
        <v>775</v>
      </c>
      <c r="R128" t="s">
        <v>775</v>
      </c>
      <c r="S128" t="s">
        <v>100</v>
      </c>
      <c r="T128" t="s">
        <v>819</v>
      </c>
      <c r="U128" t="s">
        <v>484</v>
      </c>
      <c r="V128" t="s">
        <v>53</v>
      </c>
      <c r="W128" t="s">
        <v>74</v>
      </c>
      <c r="Y128" t="s">
        <v>120</v>
      </c>
      <c r="Z128" t="s">
        <v>75</v>
      </c>
      <c r="AA128" t="s">
        <v>75</v>
      </c>
      <c r="AB128" t="s">
        <v>85</v>
      </c>
      <c r="AC128" t="s">
        <v>104</v>
      </c>
      <c r="AD128" s="2"/>
      <c r="AE128">
        <v>5.43</v>
      </c>
      <c r="AF128" t="s">
        <v>375</v>
      </c>
      <c r="AG128">
        <v>4.12</v>
      </c>
      <c r="AH128" t="s">
        <v>365</v>
      </c>
      <c r="AI128" t="s">
        <v>376</v>
      </c>
    </row>
    <row r="129" spans="1:38" x14ac:dyDescent="0.25">
      <c r="A129">
        <v>128</v>
      </c>
      <c r="B129" t="s">
        <v>394</v>
      </c>
      <c r="C129" t="s">
        <v>367</v>
      </c>
      <c r="D129" t="s">
        <v>53</v>
      </c>
      <c r="E129" t="s">
        <v>368</v>
      </c>
      <c r="F129">
        <v>2016</v>
      </c>
      <c r="G129" t="s">
        <v>369</v>
      </c>
      <c r="H129" t="s">
        <v>370</v>
      </c>
      <c r="I129" t="s">
        <v>357</v>
      </c>
      <c r="J129" t="s">
        <v>53</v>
      </c>
      <c r="K129" t="s">
        <v>478</v>
      </c>
      <c r="L129" t="s">
        <v>770</v>
      </c>
      <c r="M129" t="s">
        <v>371</v>
      </c>
      <c r="N129" t="s">
        <v>310</v>
      </c>
      <c r="O129" t="s">
        <v>1186</v>
      </c>
      <c r="P129">
        <v>0.5</v>
      </c>
      <c r="Q129" t="s">
        <v>775</v>
      </c>
      <c r="R129" t="s">
        <v>775</v>
      </c>
      <c r="S129" t="s">
        <v>100</v>
      </c>
      <c r="T129" t="s">
        <v>819</v>
      </c>
      <c r="U129" t="s">
        <v>484</v>
      </c>
      <c r="V129" t="s">
        <v>53</v>
      </c>
      <c r="W129" t="s">
        <v>74</v>
      </c>
      <c r="Y129" t="s">
        <v>120</v>
      </c>
      <c r="Z129" t="s">
        <v>75</v>
      </c>
      <c r="AA129" t="s">
        <v>75</v>
      </c>
      <c r="AB129" t="s">
        <v>85</v>
      </c>
      <c r="AC129" t="s">
        <v>104</v>
      </c>
      <c r="AD129" s="2"/>
      <c r="AE129">
        <v>5.51</v>
      </c>
      <c r="AF129" t="s">
        <v>372</v>
      </c>
      <c r="AG129">
        <v>4.26</v>
      </c>
      <c r="AH129" t="s">
        <v>373</v>
      </c>
      <c r="AI129" t="s">
        <v>374</v>
      </c>
    </row>
    <row r="130" spans="1:38" x14ac:dyDescent="0.25">
      <c r="A130">
        <v>129</v>
      </c>
      <c r="B130" t="s">
        <v>378</v>
      </c>
      <c r="C130" t="s">
        <v>379</v>
      </c>
      <c r="D130" t="s">
        <v>53</v>
      </c>
      <c r="E130" t="s">
        <v>380</v>
      </c>
      <c r="F130">
        <v>2019</v>
      </c>
      <c r="G130" t="s">
        <v>381</v>
      </c>
      <c r="H130" t="s">
        <v>242</v>
      </c>
      <c r="I130" t="s">
        <v>357</v>
      </c>
      <c r="J130" t="s">
        <v>53</v>
      </c>
      <c r="K130" t="s">
        <v>478</v>
      </c>
      <c r="L130" t="s">
        <v>392</v>
      </c>
      <c r="M130" t="s">
        <v>382</v>
      </c>
      <c r="N130" t="s">
        <v>316</v>
      </c>
      <c r="O130" t="s">
        <v>1186</v>
      </c>
      <c r="P130">
        <v>0.5</v>
      </c>
      <c r="Q130" t="s">
        <v>775</v>
      </c>
      <c r="R130" t="s">
        <v>775</v>
      </c>
      <c r="S130" t="s">
        <v>100</v>
      </c>
      <c r="T130" t="s">
        <v>100</v>
      </c>
      <c r="U130" t="s">
        <v>484</v>
      </c>
      <c r="V130" t="s">
        <v>383</v>
      </c>
      <c r="W130" t="s">
        <v>74</v>
      </c>
      <c r="Y130" t="s">
        <v>120</v>
      </c>
      <c r="Z130" t="s">
        <v>75</v>
      </c>
      <c r="AA130" t="s">
        <v>75</v>
      </c>
      <c r="AB130" t="s">
        <v>85</v>
      </c>
      <c r="AC130" t="s">
        <v>104</v>
      </c>
      <c r="AD130" s="2"/>
      <c r="AE130">
        <v>5.33</v>
      </c>
      <c r="AF130">
        <v>0.83</v>
      </c>
      <c r="AG130">
        <v>4.21</v>
      </c>
      <c r="AH130">
        <v>0.84</v>
      </c>
      <c r="AI130" t="s">
        <v>385</v>
      </c>
    </row>
    <row r="131" spans="1:38" x14ac:dyDescent="0.25">
      <c r="A131">
        <v>130</v>
      </c>
      <c r="B131" t="s">
        <v>377</v>
      </c>
      <c r="C131" t="s">
        <v>379</v>
      </c>
      <c r="D131" t="s">
        <v>53</v>
      </c>
      <c r="E131" t="s">
        <v>380</v>
      </c>
      <c r="F131">
        <v>2019</v>
      </c>
      <c r="G131" t="s">
        <v>381</v>
      </c>
      <c r="H131" t="s">
        <v>242</v>
      </c>
      <c r="I131" t="s">
        <v>357</v>
      </c>
      <c r="J131" t="s">
        <v>53</v>
      </c>
      <c r="K131" t="s">
        <v>478</v>
      </c>
      <c r="L131">
        <v>149</v>
      </c>
      <c r="M131" t="s">
        <v>382</v>
      </c>
      <c r="N131" t="s">
        <v>310</v>
      </c>
      <c r="O131" t="s">
        <v>1186</v>
      </c>
      <c r="P131">
        <v>0.5</v>
      </c>
      <c r="Q131" t="s">
        <v>775</v>
      </c>
      <c r="R131" t="s">
        <v>775</v>
      </c>
      <c r="S131" t="s">
        <v>100</v>
      </c>
      <c r="T131" t="s">
        <v>100</v>
      </c>
      <c r="U131" t="s">
        <v>484</v>
      </c>
      <c r="V131" t="s">
        <v>383</v>
      </c>
      <c r="W131" t="s">
        <v>74</v>
      </c>
      <c r="Y131" t="s">
        <v>120</v>
      </c>
      <c r="Z131" t="s">
        <v>75</v>
      </c>
      <c r="AA131" t="s">
        <v>75</v>
      </c>
      <c r="AB131" t="s">
        <v>85</v>
      </c>
      <c r="AC131" t="s">
        <v>104</v>
      </c>
      <c r="AD131" s="2"/>
      <c r="AE131">
        <v>5.43</v>
      </c>
      <c r="AF131">
        <v>0.8</v>
      </c>
      <c r="AG131">
        <v>4.2699999999999996</v>
      </c>
      <c r="AH131">
        <v>0.41</v>
      </c>
      <c r="AI131" t="s">
        <v>384</v>
      </c>
    </row>
    <row r="132" spans="1:38" x14ac:dyDescent="0.25">
      <c r="A132">
        <v>131</v>
      </c>
      <c r="B132" t="s">
        <v>386</v>
      </c>
      <c r="C132" t="s">
        <v>388</v>
      </c>
      <c r="D132" t="s">
        <v>53</v>
      </c>
      <c r="E132" t="s">
        <v>380</v>
      </c>
      <c r="F132">
        <v>2019</v>
      </c>
      <c r="G132" t="s">
        <v>381</v>
      </c>
      <c r="H132" t="s">
        <v>242</v>
      </c>
      <c r="I132" t="s">
        <v>357</v>
      </c>
      <c r="J132" t="s">
        <v>53</v>
      </c>
      <c r="K132" t="s">
        <v>478</v>
      </c>
      <c r="L132" t="s">
        <v>771</v>
      </c>
      <c r="M132" t="s">
        <v>389</v>
      </c>
      <c r="N132" t="s">
        <v>310</v>
      </c>
      <c r="O132" t="s">
        <v>1186</v>
      </c>
      <c r="P132">
        <v>0.5</v>
      </c>
      <c r="Q132" t="s">
        <v>775</v>
      </c>
      <c r="R132" t="s">
        <v>775</v>
      </c>
      <c r="S132" t="s">
        <v>100</v>
      </c>
      <c r="T132" t="s">
        <v>100</v>
      </c>
      <c r="U132" t="s">
        <v>484</v>
      </c>
      <c r="V132" t="s">
        <v>53</v>
      </c>
      <c r="W132" t="s">
        <v>74</v>
      </c>
      <c r="X132" t="s">
        <v>54</v>
      </c>
      <c r="Y132" t="s">
        <v>75</v>
      </c>
      <c r="Z132" t="s">
        <v>75</v>
      </c>
      <c r="AA132" t="s">
        <v>75</v>
      </c>
      <c r="AB132" t="s">
        <v>55</v>
      </c>
      <c r="AC132" t="s">
        <v>104</v>
      </c>
      <c r="AD132" s="2"/>
      <c r="AE132">
        <v>4.7699999999999996</v>
      </c>
      <c r="AF132">
        <v>0.89</v>
      </c>
      <c r="AG132">
        <v>4.2</v>
      </c>
      <c r="AH132">
        <v>0.54</v>
      </c>
      <c r="AI132" t="s">
        <v>390</v>
      </c>
    </row>
    <row r="133" spans="1:38" x14ac:dyDescent="0.25">
      <c r="A133">
        <v>132</v>
      </c>
      <c r="B133" t="s">
        <v>387</v>
      </c>
      <c r="C133" t="s">
        <v>388</v>
      </c>
      <c r="D133" t="s">
        <v>53</v>
      </c>
      <c r="E133" t="s">
        <v>380</v>
      </c>
      <c r="F133">
        <v>2019</v>
      </c>
      <c r="G133" t="s">
        <v>381</v>
      </c>
      <c r="H133" t="s">
        <v>242</v>
      </c>
      <c r="I133" t="s">
        <v>357</v>
      </c>
      <c r="J133" t="s">
        <v>53</v>
      </c>
      <c r="K133" t="s">
        <v>478</v>
      </c>
      <c r="L133" t="s">
        <v>769</v>
      </c>
      <c r="M133" t="s">
        <v>389</v>
      </c>
      <c r="N133" t="s">
        <v>316</v>
      </c>
      <c r="O133" t="s">
        <v>1186</v>
      </c>
      <c r="P133">
        <v>0.5</v>
      </c>
      <c r="Q133" t="s">
        <v>775</v>
      </c>
      <c r="R133" t="s">
        <v>775</v>
      </c>
      <c r="S133" t="s">
        <v>100</v>
      </c>
      <c r="T133" t="s">
        <v>100</v>
      </c>
      <c r="U133" t="s">
        <v>484</v>
      </c>
      <c r="V133" t="s">
        <v>53</v>
      </c>
      <c r="W133" t="s">
        <v>74</v>
      </c>
      <c r="X133" t="s">
        <v>54</v>
      </c>
      <c r="Y133" t="s">
        <v>75</v>
      </c>
      <c r="Z133" t="s">
        <v>75</v>
      </c>
      <c r="AA133" t="s">
        <v>75</v>
      </c>
      <c r="AB133" t="s">
        <v>55</v>
      </c>
      <c r="AC133" t="s">
        <v>104</v>
      </c>
      <c r="AD133" s="2"/>
      <c r="AE133">
        <v>4.63</v>
      </c>
      <c r="AF133">
        <v>0.7</v>
      </c>
      <c r="AG133">
        <v>4.34</v>
      </c>
      <c r="AH133">
        <v>0.65</v>
      </c>
      <c r="AI133" t="s">
        <v>391</v>
      </c>
    </row>
    <row r="134" spans="1:38" x14ac:dyDescent="0.25">
      <c r="A134">
        <v>133</v>
      </c>
      <c r="B134" t="s">
        <v>402</v>
      </c>
      <c r="C134" t="s">
        <v>402</v>
      </c>
      <c r="D134" t="s">
        <v>53</v>
      </c>
      <c r="E134" t="s">
        <v>402</v>
      </c>
      <c r="F134">
        <v>2021</v>
      </c>
      <c r="G134" t="s">
        <v>396</v>
      </c>
      <c r="H134" t="s">
        <v>187</v>
      </c>
      <c r="I134" t="s">
        <v>397</v>
      </c>
      <c r="J134" t="s">
        <v>270</v>
      </c>
      <c r="K134" t="s">
        <v>478</v>
      </c>
      <c r="L134">
        <v>35</v>
      </c>
      <c r="M134" t="s">
        <v>398</v>
      </c>
      <c r="N134" t="s">
        <v>310</v>
      </c>
      <c r="O134" t="s">
        <v>1217</v>
      </c>
      <c r="P134">
        <v>0.5</v>
      </c>
      <c r="Q134" t="s">
        <v>775</v>
      </c>
      <c r="R134" t="s">
        <v>775</v>
      </c>
      <c r="S134" t="s">
        <v>52</v>
      </c>
      <c r="T134" t="s">
        <v>819</v>
      </c>
      <c r="U134" t="s">
        <v>485</v>
      </c>
      <c r="V134" t="s">
        <v>400</v>
      </c>
      <c r="W134" t="s">
        <v>74</v>
      </c>
      <c r="X134" t="s">
        <v>54</v>
      </c>
      <c r="Y134" t="s">
        <v>399</v>
      </c>
      <c r="Z134" t="s">
        <v>399</v>
      </c>
      <c r="AA134" t="s">
        <v>75</v>
      </c>
      <c r="AB134" t="s">
        <v>85</v>
      </c>
      <c r="AC134" t="s">
        <v>56</v>
      </c>
      <c r="AD134" s="2"/>
      <c r="AE134">
        <v>3.71</v>
      </c>
      <c r="AF134">
        <v>0.23</v>
      </c>
      <c r="AG134">
        <v>3.61</v>
      </c>
      <c r="AH134">
        <v>0.21</v>
      </c>
      <c r="AI134" t="s">
        <v>401</v>
      </c>
      <c r="AL134" t="s">
        <v>760</v>
      </c>
    </row>
    <row r="135" spans="1:38" x14ac:dyDescent="0.25">
      <c r="A135">
        <v>134</v>
      </c>
      <c r="B135" t="s">
        <v>416</v>
      </c>
      <c r="C135" t="s">
        <v>404</v>
      </c>
      <c r="D135" t="s">
        <v>270</v>
      </c>
      <c r="E135" t="s">
        <v>405</v>
      </c>
      <c r="F135">
        <v>1984</v>
      </c>
      <c r="G135" t="s">
        <v>406</v>
      </c>
      <c r="H135" t="s">
        <v>407</v>
      </c>
      <c r="I135" t="s">
        <v>48</v>
      </c>
      <c r="J135" t="s">
        <v>53</v>
      </c>
      <c r="K135" t="s">
        <v>478</v>
      </c>
      <c r="L135">
        <v>29</v>
      </c>
      <c r="M135" t="s">
        <v>410</v>
      </c>
      <c r="N135" t="s">
        <v>310</v>
      </c>
      <c r="O135" t="s">
        <v>1218</v>
      </c>
      <c r="P135">
        <v>0.5</v>
      </c>
      <c r="Q135" t="s">
        <v>775</v>
      </c>
      <c r="R135" t="s">
        <v>775</v>
      </c>
      <c r="S135" t="s">
        <v>52</v>
      </c>
      <c r="T135" t="s">
        <v>819</v>
      </c>
      <c r="U135" t="s">
        <v>485</v>
      </c>
      <c r="V135" t="s">
        <v>140</v>
      </c>
      <c r="W135" t="s">
        <v>74</v>
      </c>
      <c r="X135" t="s">
        <v>130</v>
      </c>
      <c r="Y135" t="s">
        <v>103</v>
      </c>
      <c r="Z135" t="s">
        <v>103</v>
      </c>
      <c r="AA135" t="s">
        <v>103</v>
      </c>
      <c r="AB135" t="s">
        <v>85</v>
      </c>
      <c r="AC135" t="s">
        <v>104</v>
      </c>
      <c r="AD135" s="2" t="s">
        <v>80</v>
      </c>
      <c r="AE135">
        <v>4.9400000000000004</v>
      </c>
      <c r="AG135">
        <v>4.67</v>
      </c>
      <c r="AL135" t="s">
        <v>413</v>
      </c>
    </row>
    <row r="136" spans="1:38" x14ac:dyDescent="0.25">
      <c r="A136">
        <v>135</v>
      </c>
      <c r="B136" t="s">
        <v>417</v>
      </c>
      <c r="C136" t="s">
        <v>404</v>
      </c>
      <c r="D136" t="s">
        <v>270</v>
      </c>
      <c r="E136" t="s">
        <v>405</v>
      </c>
      <c r="F136">
        <v>1984</v>
      </c>
      <c r="G136" t="s">
        <v>406</v>
      </c>
      <c r="H136" t="s">
        <v>407</v>
      </c>
      <c r="I136" t="s">
        <v>48</v>
      </c>
      <c r="J136" t="s">
        <v>53</v>
      </c>
      <c r="K136" t="s">
        <v>478</v>
      </c>
      <c r="L136">
        <v>23</v>
      </c>
      <c r="M136" t="s">
        <v>410</v>
      </c>
      <c r="N136" t="s">
        <v>310</v>
      </c>
      <c r="O136" t="s">
        <v>1218</v>
      </c>
      <c r="P136">
        <v>0.5</v>
      </c>
      <c r="Q136" t="s">
        <v>775</v>
      </c>
      <c r="R136" t="s">
        <v>775</v>
      </c>
      <c r="S136" t="s">
        <v>52</v>
      </c>
      <c r="T136" t="s">
        <v>819</v>
      </c>
      <c r="U136" t="s">
        <v>485</v>
      </c>
      <c r="V136" t="s">
        <v>140</v>
      </c>
      <c r="W136" t="s">
        <v>74</v>
      </c>
      <c r="X136" t="s">
        <v>130</v>
      </c>
      <c r="Y136" t="s">
        <v>103</v>
      </c>
      <c r="Z136" t="s">
        <v>103</v>
      </c>
      <c r="AA136" t="s">
        <v>103</v>
      </c>
      <c r="AB136" t="s">
        <v>85</v>
      </c>
      <c r="AC136" t="s">
        <v>104</v>
      </c>
      <c r="AD136" s="2" t="s">
        <v>80</v>
      </c>
      <c r="AE136">
        <v>4.74</v>
      </c>
      <c r="AG136">
        <v>4.79</v>
      </c>
      <c r="AL136" t="s">
        <v>413</v>
      </c>
    </row>
    <row r="137" spans="1:38" x14ac:dyDescent="0.25">
      <c r="A137">
        <v>136</v>
      </c>
      <c r="B137" t="s">
        <v>415</v>
      </c>
      <c r="C137" t="s">
        <v>404</v>
      </c>
      <c r="D137" t="s">
        <v>270</v>
      </c>
      <c r="E137" t="s">
        <v>405</v>
      </c>
      <c r="F137">
        <v>1984</v>
      </c>
      <c r="G137" t="s">
        <v>406</v>
      </c>
      <c r="H137" t="s">
        <v>407</v>
      </c>
      <c r="I137" t="s">
        <v>48</v>
      </c>
      <c r="J137" t="s">
        <v>53</v>
      </c>
      <c r="K137" t="s">
        <v>478</v>
      </c>
      <c r="L137">
        <v>29</v>
      </c>
      <c r="M137" t="s">
        <v>410</v>
      </c>
      <c r="N137" t="s">
        <v>310</v>
      </c>
      <c r="O137" t="s">
        <v>1218</v>
      </c>
      <c r="P137">
        <v>0.5</v>
      </c>
      <c r="Q137" t="s">
        <v>775</v>
      </c>
      <c r="R137" t="s">
        <v>775</v>
      </c>
      <c r="S137" t="s">
        <v>52</v>
      </c>
      <c r="T137" t="s">
        <v>819</v>
      </c>
      <c r="U137" t="s">
        <v>485</v>
      </c>
      <c r="V137" t="s">
        <v>140</v>
      </c>
      <c r="W137" t="s">
        <v>74</v>
      </c>
      <c r="X137" t="s">
        <v>130</v>
      </c>
      <c r="Y137" t="s">
        <v>103</v>
      </c>
      <c r="Z137" t="s">
        <v>103</v>
      </c>
      <c r="AA137" t="s">
        <v>103</v>
      </c>
      <c r="AB137" t="s">
        <v>85</v>
      </c>
      <c r="AC137" t="s">
        <v>104</v>
      </c>
      <c r="AD137" s="2" t="s">
        <v>126</v>
      </c>
      <c r="AE137">
        <v>4.97</v>
      </c>
      <c r="AG137">
        <v>4.6500000000000004</v>
      </c>
      <c r="AL137" t="s">
        <v>413</v>
      </c>
    </row>
    <row r="138" spans="1:38" x14ac:dyDescent="0.25">
      <c r="A138">
        <v>137</v>
      </c>
      <c r="B138" t="s">
        <v>414</v>
      </c>
      <c r="C138" t="s">
        <v>404</v>
      </c>
      <c r="D138" t="s">
        <v>270</v>
      </c>
      <c r="E138" t="s">
        <v>405</v>
      </c>
      <c r="F138">
        <v>1984</v>
      </c>
      <c r="G138" t="s">
        <v>406</v>
      </c>
      <c r="H138" t="s">
        <v>407</v>
      </c>
      <c r="I138" t="s">
        <v>48</v>
      </c>
      <c r="J138" t="s">
        <v>53</v>
      </c>
      <c r="K138" t="s">
        <v>478</v>
      </c>
      <c r="L138">
        <v>23</v>
      </c>
      <c r="M138" t="s">
        <v>410</v>
      </c>
      <c r="N138" t="s">
        <v>310</v>
      </c>
      <c r="O138" t="s">
        <v>1218</v>
      </c>
      <c r="P138">
        <v>0.5</v>
      </c>
      <c r="Q138" t="s">
        <v>775</v>
      </c>
      <c r="R138" t="s">
        <v>775</v>
      </c>
      <c r="S138" t="s">
        <v>52</v>
      </c>
      <c r="T138" t="s">
        <v>819</v>
      </c>
      <c r="U138" t="s">
        <v>485</v>
      </c>
      <c r="V138" t="s">
        <v>140</v>
      </c>
      <c r="W138" t="s">
        <v>74</v>
      </c>
      <c r="X138" t="s">
        <v>130</v>
      </c>
      <c r="Y138" t="s">
        <v>103</v>
      </c>
      <c r="Z138" t="s">
        <v>103</v>
      </c>
      <c r="AA138" t="s">
        <v>103</v>
      </c>
      <c r="AB138" t="s">
        <v>85</v>
      </c>
      <c r="AC138" t="s">
        <v>104</v>
      </c>
      <c r="AD138" s="2" t="s">
        <v>126</v>
      </c>
      <c r="AE138">
        <v>4.79</v>
      </c>
      <c r="AG138">
        <v>4.68</v>
      </c>
      <c r="AL138" t="s">
        <v>408</v>
      </c>
    </row>
    <row r="139" spans="1:38" x14ac:dyDescent="0.25">
      <c r="A139">
        <v>138</v>
      </c>
      <c r="B139" t="s">
        <v>421</v>
      </c>
      <c r="C139" t="s">
        <v>404</v>
      </c>
      <c r="D139" t="s">
        <v>270</v>
      </c>
      <c r="E139" t="s">
        <v>405</v>
      </c>
      <c r="F139">
        <v>1984</v>
      </c>
      <c r="G139" t="s">
        <v>406</v>
      </c>
      <c r="H139" t="s">
        <v>407</v>
      </c>
      <c r="I139" t="s">
        <v>48</v>
      </c>
      <c r="J139" t="s">
        <v>53</v>
      </c>
      <c r="K139" t="s">
        <v>478</v>
      </c>
      <c r="L139">
        <v>15</v>
      </c>
      <c r="M139" t="s">
        <v>410</v>
      </c>
      <c r="N139" t="s">
        <v>310</v>
      </c>
      <c r="O139" t="s">
        <v>1218</v>
      </c>
      <c r="P139">
        <v>0.5</v>
      </c>
      <c r="Q139" t="s">
        <v>775</v>
      </c>
      <c r="R139" t="s">
        <v>775</v>
      </c>
      <c r="S139" t="s">
        <v>52</v>
      </c>
      <c r="T139" t="s">
        <v>819</v>
      </c>
      <c r="U139" t="s">
        <v>485</v>
      </c>
      <c r="V139" t="s">
        <v>125</v>
      </c>
      <c r="W139" t="s">
        <v>74</v>
      </c>
      <c r="X139" t="s">
        <v>130</v>
      </c>
      <c r="Y139" t="s">
        <v>103</v>
      </c>
      <c r="Z139" t="s">
        <v>103</v>
      </c>
      <c r="AA139" t="s">
        <v>103</v>
      </c>
      <c r="AB139" t="s">
        <v>85</v>
      </c>
      <c r="AC139" t="s">
        <v>104</v>
      </c>
      <c r="AD139" s="2" t="s">
        <v>80</v>
      </c>
      <c r="AE139">
        <v>4.4800000000000004</v>
      </c>
      <c r="AG139">
        <v>4.42</v>
      </c>
      <c r="AL139" t="s">
        <v>413</v>
      </c>
    </row>
    <row r="140" spans="1:38" x14ac:dyDescent="0.25">
      <c r="A140">
        <v>139</v>
      </c>
      <c r="B140" t="s">
        <v>420</v>
      </c>
      <c r="C140" t="s">
        <v>404</v>
      </c>
      <c r="D140" t="s">
        <v>270</v>
      </c>
      <c r="E140" t="s">
        <v>405</v>
      </c>
      <c r="F140">
        <v>1984</v>
      </c>
      <c r="G140" t="s">
        <v>406</v>
      </c>
      <c r="H140" t="s">
        <v>407</v>
      </c>
      <c r="I140" t="s">
        <v>48</v>
      </c>
      <c r="J140" t="s">
        <v>53</v>
      </c>
      <c r="K140" t="s">
        <v>478</v>
      </c>
      <c r="L140">
        <v>20</v>
      </c>
      <c r="M140" t="s">
        <v>410</v>
      </c>
      <c r="N140" t="s">
        <v>310</v>
      </c>
      <c r="O140" t="s">
        <v>1218</v>
      </c>
      <c r="P140">
        <v>0.5</v>
      </c>
      <c r="Q140" t="s">
        <v>775</v>
      </c>
      <c r="R140" t="s">
        <v>775</v>
      </c>
      <c r="S140" t="s">
        <v>52</v>
      </c>
      <c r="T140" t="s">
        <v>819</v>
      </c>
      <c r="U140" t="s">
        <v>485</v>
      </c>
      <c r="V140" t="s">
        <v>125</v>
      </c>
      <c r="W140" t="s">
        <v>74</v>
      </c>
      <c r="X140" t="s">
        <v>130</v>
      </c>
      <c r="Y140" t="s">
        <v>103</v>
      </c>
      <c r="Z140" t="s">
        <v>103</v>
      </c>
      <c r="AA140" t="s">
        <v>103</v>
      </c>
      <c r="AB140" t="s">
        <v>85</v>
      </c>
      <c r="AC140" t="s">
        <v>104</v>
      </c>
      <c r="AD140" s="2" t="s">
        <v>80</v>
      </c>
      <c r="AE140">
        <v>4.9400000000000004</v>
      </c>
      <c r="AG140">
        <v>4.59</v>
      </c>
      <c r="AL140" t="s">
        <v>413</v>
      </c>
    </row>
    <row r="141" spans="1:38" x14ac:dyDescent="0.25">
      <c r="A141">
        <v>140</v>
      </c>
      <c r="B141" t="s">
        <v>419</v>
      </c>
      <c r="C141" t="s">
        <v>404</v>
      </c>
      <c r="D141" t="s">
        <v>270</v>
      </c>
      <c r="E141" t="s">
        <v>405</v>
      </c>
      <c r="F141">
        <v>1984</v>
      </c>
      <c r="G141" t="s">
        <v>406</v>
      </c>
      <c r="H141" t="s">
        <v>407</v>
      </c>
      <c r="I141" t="s">
        <v>48</v>
      </c>
      <c r="J141" t="s">
        <v>53</v>
      </c>
      <c r="K141" t="s">
        <v>478</v>
      </c>
      <c r="L141">
        <v>15</v>
      </c>
      <c r="M141" t="s">
        <v>410</v>
      </c>
      <c r="N141" t="s">
        <v>310</v>
      </c>
      <c r="O141" t="s">
        <v>1218</v>
      </c>
      <c r="P141">
        <v>0.5</v>
      </c>
      <c r="Q141" t="s">
        <v>775</v>
      </c>
      <c r="R141" t="s">
        <v>775</v>
      </c>
      <c r="S141" t="s">
        <v>52</v>
      </c>
      <c r="T141" t="s">
        <v>819</v>
      </c>
      <c r="U141" t="s">
        <v>485</v>
      </c>
      <c r="V141" t="s">
        <v>125</v>
      </c>
      <c r="W141" t="s">
        <v>74</v>
      </c>
      <c r="X141" t="s">
        <v>130</v>
      </c>
      <c r="Y141" t="s">
        <v>103</v>
      </c>
      <c r="Z141" t="s">
        <v>103</v>
      </c>
      <c r="AA141" t="s">
        <v>103</v>
      </c>
      <c r="AB141" t="s">
        <v>85</v>
      </c>
      <c r="AC141" t="s">
        <v>104</v>
      </c>
      <c r="AD141" s="2" t="s">
        <v>126</v>
      </c>
      <c r="AE141">
        <v>4.66</v>
      </c>
      <c r="AG141">
        <v>4.63</v>
      </c>
      <c r="AL141" t="s">
        <v>413</v>
      </c>
    </row>
    <row r="142" spans="1:38" x14ac:dyDescent="0.25">
      <c r="A142">
        <v>141</v>
      </c>
      <c r="B142" t="s">
        <v>418</v>
      </c>
      <c r="C142" t="s">
        <v>404</v>
      </c>
      <c r="D142" t="s">
        <v>270</v>
      </c>
      <c r="E142" t="s">
        <v>405</v>
      </c>
      <c r="F142">
        <v>1984</v>
      </c>
      <c r="G142" t="s">
        <v>406</v>
      </c>
      <c r="H142" t="s">
        <v>407</v>
      </c>
      <c r="I142" t="s">
        <v>48</v>
      </c>
      <c r="J142" t="s">
        <v>53</v>
      </c>
      <c r="K142" t="s">
        <v>478</v>
      </c>
      <c r="L142">
        <v>20</v>
      </c>
      <c r="M142" t="s">
        <v>410</v>
      </c>
      <c r="N142" t="s">
        <v>310</v>
      </c>
      <c r="O142" t="s">
        <v>1218</v>
      </c>
      <c r="P142">
        <v>0.5</v>
      </c>
      <c r="Q142" t="s">
        <v>775</v>
      </c>
      <c r="R142" t="s">
        <v>775</v>
      </c>
      <c r="S142" t="s">
        <v>52</v>
      </c>
      <c r="T142" t="s">
        <v>819</v>
      </c>
      <c r="U142" t="s">
        <v>485</v>
      </c>
      <c r="V142" t="s">
        <v>125</v>
      </c>
      <c r="W142" t="s">
        <v>74</v>
      </c>
      <c r="X142" t="s">
        <v>130</v>
      </c>
      <c r="Y142" t="s">
        <v>103</v>
      </c>
      <c r="Z142" t="s">
        <v>103</v>
      </c>
      <c r="AA142" t="s">
        <v>103</v>
      </c>
      <c r="AB142" t="s">
        <v>85</v>
      </c>
      <c r="AC142" t="s">
        <v>104</v>
      </c>
      <c r="AD142" s="2" t="s">
        <v>126</v>
      </c>
      <c r="AE142">
        <v>4.62</v>
      </c>
      <c r="AG142">
        <v>4.5599999999999996</v>
      </c>
      <c r="AL142" t="s">
        <v>413</v>
      </c>
    </row>
    <row r="143" spans="1:38" x14ac:dyDescent="0.25">
      <c r="A143">
        <v>142</v>
      </c>
      <c r="B143" t="s">
        <v>412</v>
      </c>
      <c r="C143" t="s">
        <v>409</v>
      </c>
      <c r="D143" t="s">
        <v>270</v>
      </c>
      <c r="E143" t="s">
        <v>405</v>
      </c>
      <c r="F143">
        <v>1984</v>
      </c>
      <c r="G143" t="s">
        <v>406</v>
      </c>
      <c r="H143" t="s">
        <v>407</v>
      </c>
      <c r="I143" t="s">
        <v>48</v>
      </c>
      <c r="J143" t="s">
        <v>53</v>
      </c>
      <c r="K143" t="s">
        <v>478</v>
      </c>
      <c r="L143">
        <v>22</v>
      </c>
      <c r="M143" t="s">
        <v>410</v>
      </c>
      <c r="N143" t="s">
        <v>310</v>
      </c>
      <c r="O143" t="s">
        <v>1218</v>
      </c>
      <c r="P143">
        <v>0.5</v>
      </c>
      <c r="Q143" t="s">
        <v>775</v>
      </c>
      <c r="R143" t="s">
        <v>775</v>
      </c>
      <c r="S143" t="s">
        <v>52</v>
      </c>
      <c r="T143" t="s">
        <v>819</v>
      </c>
      <c r="U143" t="s">
        <v>485</v>
      </c>
      <c r="V143" t="s">
        <v>125</v>
      </c>
      <c r="W143" t="s">
        <v>74</v>
      </c>
      <c r="X143" t="s">
        <v>130</v>
      </c>
      <c r="Y143" t="s">
        <v>103</v>
      </c>
      <c r="Z143" t="s">
        <v>103</v>
      </c>
      <c r="AA143" t="s">
        <v>103</v>
      </c>
      <c r="AB143" t="s">
        <v>85</v>
      </c>
      <c r="AC143" t="s">
        <v>104</v>
      </c>
      <c r="AD143" s="2" t="s">
        <v>80</v>
      </c>
      <c r="AE143">
        <v>4.49</v>
      </c>
      <c r="AG143">
        <v>4.47</v>
      </c>
      <c r="AL143" t="s">
        <v>413</v>
      </c>
    </row>
    <row r="144" spans="1:38" x14ac:dyDescent="0.25">
      <c r="A144">
        <v>143</v>
      </c>
      <c r="B144" t="s">
        <v>411</v>
      </c>
      <c r="C144" t="s">
        <v>409</v>
      </c>
      <c r="D144" t="s">
        <v>270</v>
      </c>
      <c r="E144" t="s">
        <v>405</v>
      </c>
      <c r="F144">
        <v>1984</v>
      </c>
      <c r="G144" t="s">
        <v>406</v>
      </c>
      <c r="H144" t="s">
        <v>407</v>
      </c>
      <c r="I144" t="s">
        <v>48</v>
      </c>
      <c r="J144" t="s">
        <v>53</v>
      </c>
      <c r="K144" t="s">
        <v>478</v>
      </c>
      <c r="L144">
        <v>22</v>
      </c>
      <c r="M144" t="s">
        <v>410</v>
      </c>
      <c r="N144" t="s">
        <v>310</v>
      </c>
      <c r="O144" t="s">
        <v>1218</v>
      </c>
      <c r="P144">
        <v>0.5</v>
      </c>
      <c r="Q144" t="s">
        <v>775</v>
      </c>
      <c r="R144" t="s">
        <v>775</v>
      </c>
      <c r="S144" t="s">
        <v>52</v>
      </c>
      <c r="T144" t="s">
        <v>819</v>
      </c>
      <c r="U144" t="s">
        <v>485</v>
      </c>
      <c r="V144" t="s">
        <v>125</v>
      </c>
      <c r="W144" t="s">
        <v>74</v>
      </c>
      <c r="X144" t="s">
        <v>130</v>
      </c>
      <c r="Y144" t="s">
        <v>103</v>
      </c>
      <c r="Z144" t="s">
        <v>103</v>
      </c>
      <c r="AA144" t="s">
        <v>103</v>
      </c>
      <c r="AB144" t="s">
        <v>85</v>
      </c>
      <c r="AC144" t="s">
        <v>104</v>
      </c>
      <c r="AD144" s="2" t="s">
        <v>126</v>
      </c>
      <c r="AE144">
        <v>4.6100000000000003</v>
      </c>
      <c r="AG144">
        <v>4.4000000000000004</v>
      </c>
      <c r="AL144" t="s">
        <v>413</v>
      </c>
    </row>
    <row r="145" spans="1:38" x14ac:dyDescent="0.25">
      <c r="A145">
        <v>144</v>
      </c>
      <c r="B145" t="s">
        <v>123</v>
      </c>
      <c r="C145" t="s">
        <v>121</v>
      </c>
      <c r="D145" t="s">
        <v>270</v>
      </c>
      <c r="E145" t="s">
        <v>121</v>
      </c>
      <c r="F145">
        <v>1977</v>
      </c>
      <c r="G145" t="s">
        <v>124</v>
      </c>
      <c r="H145" t="s">
        <v>138</v>
      </c>
      <c r="I145" t="s">
        <v>48</v>
      </c>
      <c r="J145" t="s">
        <v>53</v>
      </c>
      <c r="K145" t="s">
        <v>478</v>
      </c>
      <c r="L145">
        <v>40</v>
      </c>
      <c r="M145" t="s">
        <v>626</v>
      </c>
      <c r="N145" t="s">
        <v>310</v>
      </c>
      <c r="O145" t="s">
        <v>1219</v>
      </c>
      <c r="P145">
        <v>0.5</v>
      </c>
      <c r="Q145" t="s">
        <v>775</v>
      </c>
      <c r="R145" t="s">
        <v>775</v>
      </c>
      <c r="S145" t="s">
        <v>52</v>
      </c>
      <c r="T145" t="s">
        <v>819</v>
      </c>
      <c r="U145" t="s">
        <v>485</v>
      </c>
      <c r="V145" t="s">
        <v>125</v>
      </c>
      <c r="W145" t="s">
        <v>74</v>
      </c>
      <c r="X145" t="s">
        <v>130</v>
      </c>
      <c r="Y145" t="s">
        <v>103</v>
      </c>
      <c r="Z145" t="s">
        <v>103</v>
      </c>
      <c r="AA145" t="s">
        <v>103</v>
      </c>
      <c r="AB145" t="s">
        <v>85</v>
      </c>
      <c r="AC145" t="s">
        <v>104</v>
      </c>
      <c r="AD145" s="2" t="s">
        <v>80</v>
      </c>
      <c r="AE145">
        <v>4.54</v>
      </c>
      <c r="AF145">
        <v>0.56999999999999995</v>
      </c>
      <c r="AG145">
        <v>4.1500000000000004</v>
      </c>
      <c r="AH145">
        <v>0.54</v>
      </c>
    </row>
    <row r="146" spans="1:38" x14ac:dyDescent="0.25">
      <c r="A146">
        <v>145</v>
      </c>
      <c r="B146" t="s">
        <v>122</v>
      </c>
      <c r="C146" t="s">
        <v>121</v>
      </c>
      <c r="D146" t="s">
        <v>270</v>
      </c>
      <c r="E146" t="s">
        <v>121</v>
      </c>
      <c r="F146">
        <v>1977</v>
      </c>
      <c r="G146" t="s">
        <v>124</v>
      </c>
      <c r="H146" t="s">
        <v>138</v>
      </c>
      <c r="I146" t="s">
        <v>48</v>
      </c>
      <c r="J146" t="s">
        <v>53</v>
      </c>
      <c r="K146" t="s">
        <v>478</v>
      </c>
      <c r="L146">
        <v>40</v>
      </c>
      <c r="M146" t="s">
        <v>626</v>
      </c>
      <c r="N146" t="s">
        <v>310</v>
      </c>
      <c r="O146" t="s">
        <v>1219</v>
      </c>
      <c r="P146">
        <v>0.5</v>
      </c>
      <c r="Q146" t="s">
        <v>775</v>
      </c>
      <c r="R146" t="s">
        <v>775</v>
      </c>
      <c r="S146" t="s">
        <v>52</v>
      </c>
      <c r="T146" t="s">
        <v>819</v>
      </c>
      <c r="U146" t="s">
        <v>485</v>
      </c>
      <c r="V146" t="s">
        <v>125</v>
      </c>
      <c r="W146" t="s">
        <v>74</v>
      </c>
      <c r="X146" t="s">
        <v>130</v>
      </c>
      <c r="Y146" t="s">
        <v>103</v>
      </c>
      <c r="Z146" t="s">
        <v>103</v>
      </c>
      <c r="AA146" t="s">
        <v>103</v>
      </c>
      <c r="AB146" t="s">
        <v>85</v>
      </c>
      <c r="AC146" t="s">
        <v>104</v>
      </c>
      <c r="AD146" s="2" t="s">
        <v>126</v>
      </c>
      <c r="AE146">
        <v>4.8</v>
      </c>
      <c r="AF146">
        <v>0.49</v>
      </c>
      <c r="AG146">
        <v>4.3</v>
      </c>
      <c r="AH146">
        <v>0.48</v>
      </c>
    </row>
    <row r="147" spans="1:38" x14ac:dyDescent="0.25">
      <c r="A147">
        <v>146</v>
      </c>
      <c r="B147" t="s">
        <v>423</v>
      </c>
      <c r="C147" t="s">
        <v>423</v>
      </c>
      <c r="D147" t="s">
        <v>270</v>
      </c>
      <c r="E147" t="s">
        <v>422</v>
      </c>
      <c r="F147">
        <v>2021</v>
      </c>
      <c r="G147" t="s">
        <v>424</v>
      </c>
      <c r="H147" t="s">
        <v>247</v>
      </c>
      <c r="I147" t="s">
        <v>48</v>
      </c>
      <c r="J147" t="s">
        <v>53</v>
      </c>
      <c r="K147" t="s">
        <v>478</v>
      </c>
      <c r="L147">
        <v>51</v>
      </c>
      <c r="M147" t="s">
        <v>425</v>
      </c>
      <c r="N147" t="s">
        <v>310</v>
      </c>
      <c r="O147" t="s">
        <v>1186</v>
      </c>
      <c r="P147">
        <v>1</v>
      </c>
      <c r="Q147" t="s">
        <v>775</v>
      </c>
      <c r="R147" t="s">
        <v>775</v>
      </c>
      <c r="S147" t="s">
        <v>819</v>
      </c>
      <c r="T147" t="s">
        <v>819</v>
      </c>
      <c r="U147" t="s">
        <v>484</v>
      </c>
      <c r="V147" t="s">
        <v>140</v>
      </c>
      <c r="W147" t="s">
        <v>74</v>
      </c>
      <c r="X147" t="s">
        <v>54</v>
      </c>
      <c r="Y147" t="s">
        <v>399</v>
      </c>
      <c r="Z147" t="s">
        <v>75</v>
      </c>
      <c r="AA147" t="s">
        <v>75</v>
      </c>
      <c r="AB147" t="s">
        <v>55</v>
      </c>
      <c r="AC147" t="s">
        <v>56</v>
      </c>
      <c r="AD147" s="2" t="s">
        <v>126</v>
      </c>
      <c r="AE147">
        <v>4.2699999999999996</v>
      </c>
      <c r="AF147">
        <v>0.71</v>
      </c>
      <c r="AG147">
        <v>3.76</v>
      </c>
      <c r="AH147">
        <v>0.67</v>
      </c>
      <c r="AI147" t="s">
        <v>426</v>
      </c>
      <c r="AL147" t="s">
        <v>427</v>
      </c>
    </row>
    <row r="148" spans="1:38" x14ac:dyDescent="0.25">
      <c r="A148">
        <v>147</v>
      </c>
      <c r="B148" t="s">
        <v>428</v>
      </c>
      <c r="C148" t="s">
        <v>428</v>
      </c>
      <c r="D148" t="s">
        <v>270</v>
      </c>
      <c r="E148" t="s">
        <v>422</v>
      </c>
      <c r="F148">
        <v>2021</v>
      </c>
      <c r="G148" t="s">
        <v>424</v>
      </c>
      <c r="H148" t="s">
        <v>247</v>
      </c>
      <c r="I148" t="s">
        <v>48</v>
      </c>
      <c r="J148" t="s">
        <v>53</v>
      </c>
      <c r="K148" t="s">
        <v>478</v>
      </c>
      <c r="L148">
        <v>57</v>
      </c>
      <c r="M148" t="s">
        <v>429</v>
      </c>
      <c r="N148" t="s">
        <v>310</v>
      </c>
      <c r="O148" t="s">
        <v>1186</v>
      </c>
      <c r="P148">
        <v>1</v>
      </c>
      <c r="Q148" t="s">
        <v>775</v>
      </c>
      <c r="R148" t="s">
        <v>775</v>
      </c>
      <c r="S148" t="s">
        <v>819</v>
      </c>
      <c r="T148" t="s">
        <v>819</v>
      </c>
      <c r="U148" t="s">
        <v>484</v>
      </c>
      <c r="V148" t="s">
        <v>140</v>
      </c>
      <c r="W148" t="s">
        <v>74</v>
      </c>
      <c r="X148" t="s">
        <v>54</v>
      </c>
      <c r="Y148" t="s">
        <v>399</v>
      </c>
      <c r="Z148" t="s">
        <v>75</v>
      </c>
      <c r="AA148" t="s">
        <v>75</v>
      </c>
      <c r="AB148" t="s">
        <v>55</v>
      </c>
      <c r="AC148" t="s">
        <v>56</v>
      </c>
      <c r="AD148" s="2" t="s">
        <v>126</v>
      </c>
      <c r="AE148">
        <v>4.26</v>
      </c>
      <c r="AF148">
        <v>0.83</v>
      </c>
      <c r="AG148">
        <v>3.64</v>
      </c>
      <c r="AH148">
        <v>0.65</v>
      </c>
      <c r="AI148" t="s">
        <v>430</v>
      </c>
      <c r="AL148" t="s">
        <v>413</v>
      </c>
    </row>
    <row r="149" spans="1:38" x14ac:dyDescent="0.25">
      <c r="A149">
        <v>148</v>
      </c>
      <c r="B149" t="s">
        <v>980</v>
      </c>
      <c r="C149" t="s">
        <v>973</v>
      </c>
      <c r="D149" t="s">
        <v>53</v>
      </c>
      <c r="E149" t="s">
        <v>975</v>
      </c>
      <c r="F149">
        <v>2024</v>
      </c>
      <c r="G149" t="s">
        <v>976</v>
      </c>
      <c r="H149" t="s">
        <v>328</v>
      </c>
      <c r="I149" t="s">
        <v>977</v>
      </c>
      <c r="J149" t="s">
        <v>270</v>
      </c>
      <c r="K149" t="s">
        <v>776</v>
      </c>
      <c r="L149">
        <v>36</v>
      </c>
      <c r="M149" t="s">
        <v>978</v>
      </c>
      <c r="N149" t="s">
        <v>310</v>
      </c>
      <c r="O149" t="s">
        <v>1186</v>
      </c>
      <c r="P149">
        <v>0.5</v>
      </c>
      <c r="Q149" t="s">
        <v>775</v>
      </c>
      <c r="R149" t="s">
        <v>775</v>
      </c>
      <c r="S149" t="s">
        <v>819</v>
      </c>
      <c r="T149" t="s">
        <v>819</v>
      </c>
      <c r="U149" t="s">
        <v>484</v>
      </c>
      <c r="V149" t="s">
        <v>258</v>
      </c>
      <c r="W149" t="s">
        <v>74</v>
      </c>
      <c r="X149" t="s">
        <v>54</v>
      </c>
      <c r="Y149" t="s">
        <v>455</v>
      </c>
      <c r="Z149" t="s">
        <v>979</v>
      </c>
      <c r="AA149" t="s">
        <v>979</v>
      </c>
      <c r="AB149" t="s">
        <v>55</v>
      </c>
      <c r="AC149" t="s">
        <v>56</v>
      </c>
      <c r="AD149" s="2"/>
      <c r="AE149">
        <v>4.32</v>
      </c>
      <c r="AF149">
        <v>1.67</v>
      </c>
      <c r="AG149">
        <v>3.36</v>
      </c>
      <c r="AH149">
        <v>1.53</v>
      </c>
    </row>
    <row r="150" spans="1:38" x14ac:dyDescent="0.25">
      <c r="A150">
        <v>149</v>
      </c>
      <c r="B150" t="s">
        <v>981</v>
      </c>
      <c r="C150" t="s">
        <v>973</v>
      </c>
      <c r="D150" t="s">
        <v>53</v>
      </c>
      <c r="E150" t="s">
        <v>975</v>
      </c>
      <c r="F150">
        <v>2024</v>
      </c>
      <c r="G150" t="s">
        <v>976</v>
      </c>
      <c r="H150" t="s">
        <v>328</v>
      </c>
      <c r="I150" t="s">
        <v>977</v>
      </c>
      <c r="J150" t="s">
        <v>270</v>
      </c>
      <c r="K150" t="s">
        <v>776</v>
      </c>
      <c r="L150">
        <v>44</v>
      </c>
      <c r="M150" t="s">
        <v>978</v>
      </c>
      <c r="N150" t="s">
        <v>310</v>
      </c>
      <c r="O150" t="s">
        <v>1186</v>
      </c>
      <c r="P150">
        <v>0.5</v>
      </c>
      <c r="Q150" t="s">
        <v>775</v>
      </c>
      <c r="R150" t="s">
        <v>775</v>
      </c>
      <c r="S150" t="s">
        <v>819</v>
      </c>
      <c r="T150" t="s">
        <v>819</v>
      </c>
      <c r="U150" t="s">
        <v>484</v>
      </c>
      <c r="V150" t="s">
        <v>258</v>
      </c>
      <c r="W150" t="s">
        <v>74</v>
      </c>
      <c r="X150" t="s">
        <v>54</v>
      </c>
      <c r="Y150" t="s">
        <v>455</v>
      </c>
      <c r="Z150" t="s">
        <v>979</v>
      </c>
      <c r="AA150" t="s">
        <v>979</v>
      </c>
      <c r="AB150" t="s">
        <v>55</v>
      </c>
      <c r="AC150" t="s">
        <v>56</v>
      </c>
      <c r="AD150" s="2"/>
      <c r="AE150">
        <v>4.24</v>
      </c>
      <c r="AF150">
        <v>1.61</v>
      </c>
      <c r="AG150">
        <v>3.35</v>
      </c>
      <c r="AH150">
        <v>1.43</v>
      </c>
    </row>
    <row r="151" spans="1:38" x14ac:dyDescent="0.25">
      <c r="A151">
        <v>150</v>
      </c>
      <c r="B151" t="s">
        <v>982</v>
      </c>
      <c r="C151" t="s">
        <v>974</v>
      </c>
      <c r="D151" t="s">
        <v>53</v>
      </c>
      <c r="E151" t="s">
        <v>975</v>
      </c>
      <c r="F151">
        <v>2024</v>
      </c>
      <c r="G151" t="s">
        <v>976</v>
      </c>
      <c r="H151" t="s">
        <v>328</v>
      </c>
      <c r="I151" t="s">
        <v>977</v>
      </c>
      <c r="J151" t="s">
        <v>270</v>
      </c>
      <c r="K151" t="s">
        <v>776</v>
      </c>
      <c r="L151">
        <v>34</v>
      </c>
      <c r="M151" t="s">
        <v>978</v>
      </c>
      <c r="N151" t="s">
        <v>310</v>
      </c>
      <c r="O151" t="s">
        <v>1186</v>
      </c>
      <c r="P151">
        <v>0.5</v>
      </c>
      <c r="Q151" t="s">
        <v>775</v>
      </c>
      <c r="R151" t="s">
        <v>775</v>
      </c>
      <c r="S151" t="s">
        <v>819</v>
      </c>
      <c r="T151" t="s">
        <v>819</v>
      </c>
      <c r="U151" t="s">
        <v>484</v>
      </c>
      <c r="V151" t="s">
        <v>258</v>
      </c>
      <c r="W151" t="s">
        <v>74</v>
      </c>
      <c r="X151" t="s">
        <v>54</v>
      </c>
      <c r="Y151" t="s">
        <v>455</v>
      </c>
      <c r="Z151" t="s">
        <v>979</v>
      </c>
      <c r="AA151" t="s">
        <v>979</v>
      </c>
      <c r="AB151" t="s">
        <v>55</v>
      </c>
      <c r="AC151" t="s">
        <v>56</v>
      </c>
      <c r="AD151" s="2"/>
      <c r="AE151">
        <v>4.47</v>
      </c>
      <c r="AF151">
        <v>1.57</v>
      </c>
      <c r="AG151">
        <v>3.5</v>
      </c>
      <c r="AH151">
        <v>1.47</v>
      </c>
    </row>
    <row r="152" spans="1:38" x14ac:dyDescent="0.25">
      <c r="A152">
        <v>151</v>
      </c>
      <c r="B152" t="s">
        <v>983</v>
      </c>
      <c r="C152" t="s">
        <v>974</v>
      </c>
      <c r="D152" t="s">
        <v>53</v>
      </c>
      <c r="E152" t="s">
        <v>975</v>
      </c>
      <c r="F152">
        <v>2024</v>
      </c>
      <c r="G152" t="s">
        <v>976</v>
      </c>
      <c r="H152" t="s">
        <v>328</v>
      </c>
      <c r="I152" t="s">
        <v>977</v>
      </c>
      <c r="J152" t="s">
        <v>270</v>
      </c>
      <c r="K152" t="s">
        <v>776</v>
      </c>
      <c r="L152">
        <v>32</v>
      </c>
      <c r="M152" t="s">
        <v>978</v>
      </c>
      <c r="N152" t="s">
        <v>310</v>
      </c>
      <c r="O152" t="s">
        <v>1186</v>
      </c>
      <c r="P152">
        <v>0.5</v>
      </c>
      <c r="Q152" t="s">
        <v>775</v>
      </c>
      <c r="R152" t="s">
        <v>775</v>
      </c>
      <c r="S152" t="s">
        <v>819</v>
      </c>
      <c r="T152" t="s">
        <v>819</v>
      </c>
      <c r="U152" t="s">
        <v>484</v>
      </c>
      <c r="V152" t="s">
        <v>258</v>
      </c>
      <c r="W152" t="s">
        <v>74</v>
      </c>
      <c r="X152" t="s">
        <v>54</v>
      </c>
      <c r="Y152" t="s">
        <v>455</v>
      </c>
      <c r="Z152" t="s">
        <v>979</v>
      </c>
      <c r="AA152" t="s">
        <v>979</v>
      </c>
      <c r="AB152" t="s">
        <v>55</v>
      </c>
      <c r="AC152" t="s">
        <v>56</v>
      </c>
      <c r="AD152" s="2"/>
      <c r="AE152">
        <v>4.67</v>
      </c>
      <c r="AF152">
        <v>1.69</v>
      </c>
      <c r="AG152">
        <v>3.45</v>
      </c>
      <c r="AH152">
        <v>1.64</v>
      </c>
    </row>
    <row r="153" spans="1:38" x14ac:dyDescent="0.25">
      <c r="A153">
        <v>152</v>
      </c>
      <c r="B153" t="s">
        <v>439</v>
      </c>
      <c r="C153" t="s">
        <v>439</v>
      </c>
      <c r="D153" t="s">
        <v>270</v>
      </c>
      <c r="E153" t="s">
        <v>439</v>
      </c>
      <c r="F153">
        <v>2001</v>
      </c>
      <c r="G153" t="s">
        <v>440</v>
      </c>
      <c r="H153" t="s">
        <v>441</v>
      </c>
      <c r="I153" t="s">
        <v>48</v>
      </c>
      <c r="J153" t="s">
        <v>53</v>
      </c>
      <c r="K153" t="s">
        <v>478</v>
      </c>
      <c r="L153">
        <v>50</v>
      </c>
      <c r="M153" t="s">
        <v>590</v>
      </c>
      <c r="N153" t="s">
        <v>310</v>
      </c>
      <c r="O153" t="s">
        <v>591</v>
      </c>
      <c r="P153">
        <v>0.5</v>
      </c>
      <c r="Q153" t="s">
        <v>775</v>
      </c>
      <c r="R153" t="s">
        <v>775</v>
      </c>
      <c r="S153" t="s">
        <v>819</v>
      </c>
      <c r="T153" t="s">
        <v>52</v>
      </c>
      <c r="U153" t="s">
        <v>486</v>
      </c>
      <c r="V153" t="s">
        <v>128</v>
      </c>
      <c r="W153" t="s">
        <v>74</v>
      </c>
      <c r="X153" t="s">
        <v>54</v>
      </c>
      <c r="Y153" t="s">
        <v>592</v>
      </c>
      <c r="Z153" t="s">
        <v>75</v>
      </c>
      <c r="AA153" t="s">
        <v>75</v>
      </c>
      <c r="AB153" t="s">
        <v>85</v>
      </c>
      <c r="AC153" t="s">
        <v>104</v>
      </c>
      <c r="AD153" s="2"/>
      <c r="AE153">
        <v>4.42</v>
      </c>
      <c r="AG153">
        <v>4.03</v>
      </c>
    </row>
    <row r="154" spans="1:38" x14ac:dyDescent="0.25">
      <c r="A154">
        <v>153</v>
      </c>
      <c r="B154" t="s">
        <v>497</v>
      </c>
      <c r="C154" t="s">
        <v>431</v>
      </c>
      <c r="D154" t="s">
        <v>53</v>
      </c>
      <c r="E154" t="s">
        <v>431</v>
      </c>
      <c r="F154">
        <v>2021</v>
      </c>
      <c r="G154" t="s">
        <v>432</v>
      </c>
      <c r="H154" t="s">
        <v>433</v>
      </c>
      <c r="I154" t="s">
        <v>434</v>
      </c>
      <c r="J154" t="s">
        <v>270</v>
      </c>
      <c r="K154" t="s">
        <v>478</v>
      </c>
      <c r="L154">
        <v>507</v>
      </c>
      <c r="M154" t="s">
        <v>435</v>
      </c>
      <c r="N154" t="s">
        <v>310</v>
      </c>
      <c r="O154" t="s">
        <v>1186</v>
      </c>
      <c r="P154">
        <v>0.5</v>
      </c>
      <c r="Q154" t="s">
        <v>775</v>
      </c>
      <c r="R154" t="s">
        <v>775</v>
      </c>
      <c r="S154" t="s">
        <v>53</v>
      </c>
      <c r="T154" t="s">
        <v>53</v>
      </c>
      <c r="U154" t="s">
        <v>236</v>
      </c>
      <c r="V154" t="s">
        <v>437</v>
      </c>
      <c r="W154" t="s">
        <v>74</v>
      </c>
      <c r="X154" t="s">
        <v>54</v>
      </c>
      <c r="Y154" t="s">
        <v>75</v>
      </c>
      <c r="Z154" t="s">
        <v>75</v>
      </c>
      <c r="AA154" t="s">
        <v>75</v>
      </c>
      <c r="AB154" t="s">
        <v>55</v>
      </c>
      <c r="AC154" t="s">
        <v>104</v>
      </c>
      <c r="AD154" s="2"/>
      <c r="AE154">
        <v>4.53</v>
      </c>
      <c r="AF154">
        <v>1.45</v>
      </c>
      <c r="AG154">
        <v>4.1399999999999997</v>
      </c>
      <c r="AH154">
        <v>1.36</v>
      </c>
      <c r="AL154" t="s">
        <v>768</v>
      </c>
    </row>
    <row r="155" spans="1:38" x14ac:dyDescent="0.25">
      <c r="A155">
        <v>154</v>
      </c>
      <c r="B155" t="s">
        <v>499</v>
      </c>
      <c r="C155" t="s">
        <v>431</v>
      </c>
      <c r="D155" t="s">
        <v>53</v>
      </c>
      <c r="E155" t="s">
        <v>431</v>
      </c>
      <c r="F155">
        <v>2021</v>
      </c>
      <c r="G155" t="s">
        <v>432</v>
      </c>
      <c r="H155" t="s">
        <v>433</v>
      </c>
      <c r="I155" t="s">
        <v>434</v>
      </c>
      <c r="J155" t="s">
        <v>270</v>
      </c>
      <c r="K155" t="s">
        <v>478</v>
      </c>
      <c r="L155">
        <v>507</v>
      </c>
      <c r="M155" t="s">
        <v>435</v>
      </c>
      <c r="N155" t="s">
        <v>310</v>
      </c>
      <c r="O155" t="s">
        <v>1186</v>
      </c>
      <c r="P155">
        <v>0.5</v>
      </c>
      <c r="Q155" t="s">
        <v>775</v>
      </c>
      <c r="R155" t="s">
        <v>775</v>
      </c>
      <c r="S155" t="s">
        <v>53</v>
      </c>
      <c r="T155" t="s">
        <v>53</v>
      </c>
      <c r="U155" t="s">
        <v>236</v>
      </c>
      <c r="V155" t="s">
        <v>438</v>
      </c>
      <c r="W155" t="s">
        <v>74</v>
      </c>
      <c r="X155" t="s">
        <v>54</v>
      </c>
      <c r="Y155" t="s">
        <v>75</v>
      </c>
      <c r="Z155" t="s">
        <v>75</v>
      </c>
      <c r="AA155" t="s">
        <v>75</v>
      </c>
      <c r="AB155" t="s">
        <v>55</v>
      </c>
      <c r="AC155" t="s">
        <v>104</v>
      </c>
      <c r="AD155" s="2"/>
      <c r="AE155">
        <v>4.28</v>
      </c>
      <c r="AF155">
        <v>1.37</v>
      </c>
      <c r="AG155">
        <v>4.1399999999999997</v>
      </c>
      <c r="AH155">
        <v>1.32</v>
      </c>
      <c r="AL155" t="s">
        <v>768</v>
      </c>
    </row>
    <row r="156" spans="1:38" x14ac:dyDescent="0.25">
      <c r="A156">
        <v>155</v>
      </c>
      <c r="B156" t="s">
        <v>498</v>
      </c>
      <c r="C156" t="s">
        <v>431</v>
      </c>
      <c r="D156" t="s">
        <v>53</v>
      </c>
      <c r="E156" t="s">
        <v>431</v>
      </c>
      <c r="F156">
        <v>2021</v>
      </c>
      <c r="G156" t="s">
        <v>432</v>
      </c>
      <c r="H156" t="s">
        <v>433</v>
      </c>
      <c r="I156" t="s">
        <v>434</v>
      </c>
      <c r="J156" t="s">
        <v>270</v>
      </c>
      <c r="K156" t="s">
        <v>478</v>
      </c>
      <c r="L156">
        <v>507</v>
      </c>
      <c r="M156" t="s">
        <v>435</v>
      </c>
      <c r="N156" t="s">
        <v>310</v>
      </c>
      <c r="O156" t="s">
        <v>1186</v>
      </c>
      <c r="P156">
        <v>0.5</v>
      </c>
      <c r="Q156" t="s">
        <v>775</v>
      </c>
      <c r="R156" t="s">
        <v>775</v>
      </c>
      <c r="S156" t="s">
        <v>53</v>
      </c>
      <c r="T156" t="s">
        <v>53</v>
      </c>
      <c r="U156" t="s">
        <v>236</v>
      </c>
      <c r="V156" t="s">
        <v>140</v>
      </c>
      <c r="W156" t="s">
        <v>74</v>
      </c>
      <c r="X156" t="s">
        <v>54</v>
      </c>
      <c r="Y156" t="s">
        <v>75</v>
      </c>
      <c r="Z156" t="s">
        <v>75</v>
      </c>
      <c r="AA156" t="s">
        <v>75</v>
      </c>
      <c r="AB156" t="s">
        <v>55</v>
      </c>
      <c r="AC156" t="s">
        <v>104</v>
      </c>
      <c r="AD156" s="2"/>
      <c r="AE156">
        <v>4.41</v>
      </c>
      <c r="AF156">
        <v>1.38</v>
      </c>
      <c r="AG156">
        <v>4.1399999999999997</v>
      </c>
      <c r="AH156">
        <v>1.33</v>
      </c>
      <c r="AL156" t="s">
        <v>768</v>
      </c>
    </row>
    <row r="157" spans="1:38" x14ac:dyDescent="0.25">
      <c r="A157">
        <v>156</v>
      </c>
      <c r="B157" t="s">
        <v>436</v>
      </c>
      <c r="C157" t="s">
        <v>431</v>
      </c>
      <c r="D157" t="s">
        <v>53</v>
      </c>
      <c r="E157" t="s">
        <v>431</v>
      </c>
      <c r="F157">
        <v>2021</v>
      </c>
      <c r="G157" t="s">
        <v>432</v>
      </c>
      <c r="H157" t="s">
        <v>433</v>
      </c>
      <c r="I157" t="s">
        <v>434</v>
      </c>
      <c r="J157" t="s">
        <v>270</v>
      </c>
      <c r="K157" t="s">
        <v>478</v>
      </c>
      <c r="L157">
        <v>507</v>
      </c>
      <c r="M157" t="s">
        <v>435</v>
      </c>
      <c r="N157" t="s">
        <v>310</v>
      </c>
      <c r="O157" t="s">
        <v>1186</v>
      </c>
      <c r="P157">
        <v>0.5</v>
      </c>
      <c r="Q157" t="s">
        <v>775</v>
      </c>
      <c r="R157" t="s">
        <v>775</v>
      </c>
      <c r="S157" t="s">
        <v>53</v>
      </c>
      <c r="T157" t="s">
        <v>53</v>
      </c>
      <c r="U157" t="s">
        <v>236</v>
      </c>
      <c r="V157" t="s">
        <v>53</v>
      </c>
      <c r="W157" t="s">
        <v>74</v>
      </c>
      <c r="X157" t="s">
        <v>54</v>
      </c>
      <c r="Y157" t="s">
        <v>75</v>
      </c>
      <c r="Z157" t="s">
        <v>75</v>
      </c>
      <c r="AA157" t="s">
        <v>75</v>
      </c>
      <c r="AB157" t="s">
        <v>55</v>
      </c>
      <c r="AC157" t="s">
        <v>104</v>
      </c>
      <c r="AD157" s="2"/>
      <c r="AE157">
        <v>4.8</v>
      </c>
      <c r="AF157">
        <v>1.54</v>
      </c>
      <c r="AG157">
        <v>4.12</v>
      </c>
      <c r="AH157">
        <v>1.36</v>
      </c>
      <c r="AL157" t="s">
        <v>768</v>
      </c>
    </row>
    <row r="158" spans="1:38" x14ac:dyDescent="0.25">
      <c r="A158">
        <v>157</v>
      </c>
      <c r="B158" t="s">
        <v>94</v>
      </c>
      <c r="C158" t="s">
        <v>90</v>
      </c>
      <c r="D158" t="s">
        <v>53</v>
      </c>
      <c r="E158" t="s">
        <v>89</v>
      </c>
      <c r="F158">
        <v>2020</v>
      </c>
      <c r="G158" t="s">
        <v>87</v>
      </c>
      <c r="H158" t="s">
        <v>88</v>
      </c>
      <c r="I158" t="s">
        <v>48</v>
      </c>
      <c r="J158" t="s">
        <v>270</v>
      </c>
      <c r="K158" t="s">
        <v>478</v>
      </c>
      <c r="L158">
        <v>107</v>
      </c>
      <c r="M158" t="s">
        <v>99</v>
      </c>
      <c r="N158" t="s">
        <v>310</v>
      </c>
      <c r="O158" t="s">
        <v>1186</v>
      </c>
      <c r="P158">
        <v>0.5</v>
      </c>
      <c r="Q158" t="s">
        <v>775</v>
      </c>
      <c r="R158" t="s">
        <v>775</v>
      </c>
      <c r="S158" t="s">
        <v>53</v>
      </c>
      <c r="T158" t="s">
        <v>53</v>
      </c>
      <c r="U158" t="s">
        <v>127</v>
      </c>
      <c r="V158" t="s">
        <v>102</v>
      </c>
      <c r="W158" t="s">
        <v>74</v>
      </c>
      <c r="X158" t="s">
        <v>54</v>
      </c>
      <c r="Y158" t="s">
        <v>103</v>
      </c>
      <c r="Z158" t="s">
        <v>75</v>
      </c>
      <c r="AA158" t="s">
        <v>75</v>
      </c>
      <c r="AB158" t="s">
        <v>55</v>
      </c>
      <c r="AC158" t="s">
        <v>56</v>
      </c>
      <c r="AD158" s="2"/>
      <c r="AE158">
        <v>4.37</v>
      </c>
      <c r="AF158">
        <v>0.73</v>
      </c>
      <c r="AG158">
        <v>3.56</v>
      </c>
      <c r="AH158">
        <v>0.42</v>
      </c>
      <c r="AI158" t="s">
        <v>105</v>
      </c>
      <c r="AL158" t="s">
        <v>754</v>
      </c>
    </row>
    <row r="159" spans="1:38" x14ac:dyDescent="0.25">
      <c r="A159">
        <v>158</v>
      </c>
      <c r="B159" t="s">
        <v>95</v>
      </c>
      <c r="C159" t="s">
        <v>90</v>
      </c>
      <c r="D159" t="s">
        <v>53</v>
      </c>
      <c r="E159" t="s">
        <v>89</v>
      </c>
      <c r="F159">
        <v>2020</v>
      </c>
      <c r="G159" t="s">
        <v>87</v>
      </c>
      <c r="H159" t="s">
        <v>88</v>
      </c>
      <c r="I159" t="s">
        <v>48</v>
      </c>
      <c r="J159" t="s">
        <v>270</v>
      </c>
      <c r="K159" t="s">
        <v>478</v>
      </c>
      <c r="L159">
        <v>113</v>
      </c>
      <c r="M159" t="s">
        <v>99</v>
      </c>
      <c r="N159" t="s">
        <v>310</v>
      </c>
      <c r="O159" t="s">
        <v>1186</v>
      </c>
      <c r="P159">
        <v>0.5</v>
      </c>
      <c r="Q159" t="s">
        <v>775</v>
      </c>
      <c r="R159" t="s">
        <v>775</v>
      </c>
      <c r="S159" t="s">
        <v>100</v>
      </c>
      <c r="T159" t="s">
        <v>53</v>
      </c>
      <c r="U159" t="s">
        <v>127</v>
      </c>
      <c r="V159" t="s">
        <v>102</v>
      </c>
      <c r="W159" t="s">
        <v>74</v>
      </c>
      <c r="X159" t="s">
        <v>54</v>
      </c>
      <c r="Y159" t="s">
        <v>103</v>
      </c>
      <c r="Z159" t="s">
        <v>75</v>
      </c>
      <c r="AA159" t="s">
        <v>75</v>
      </c>
      <c r="AB159" t="s">
        <v>55</v>
      </c>
      <c r="AC159" t="s">
        <v>56</v>
      </c>
      <c r="AD159" s="2"/>
      <c r="AE159">
        <v>3.84</v>
      </c>
      <c r="AF159">
        <v>0.6</v>
      </c>
      <c r="AG159">
        <v>3.47</v>
      </c>
      <c r="AH159">
        <v>0.38</v>
      </c>
      <c r="AI159" t="s">
        <v>106</v>
      </c>
      <c r="AL159" t="s">
        <v>754</v>
      </c>
    </row>
    <row r="160" spans="1:38" x14ac:dyDescent="0.25">
      <c r="A160">
        <v>159</v>
      </c>
      <c r="B160" t="s">
        <v>96</v>
      </c>
      <c r="C160" t="s">
        <v>91</v>
      </c>
      <c r="D160" t="s">
        <v>53</v>
      </c>
      <c r="E160" t="s">
        <v>89</v>
      </c>
      <c r="F160">
        <v>2020</v>
      </c>
      <c r="G160" t="s">
        <v>87</v>
      </c>
      <c r="H160" t="s">
        <v>88</v>
      </c>
      <c r="I160" t="s">
        <v>48</v>
      </c>
      <c r="J160" t="s">
        <v>270</v>
      </c>
      <c r="K160" t="s">
        <v>478</v>
      </c>
      <c r="L160">
        <v>96</v>
      </c>
      <c r="M160" t="s">
        <v>112</v>
      </c>
      <c r="N160" t="s">
        <v>310</v>
      </c>
      <c r="O160" t="s">
        <v>1186</v>
      </c>
      <c r="P160">
        <v>0.5</v>
      </c>
      <c r="Q160" t="s">
        <v>775</v>
      </c>
      <c r="R160" t="s">
        <v>775</v>
      </c>
      <c r="S160" t="s">
        <v>100</v>
      </c>
      <c r="T160" t="s">
        <v>100</v>
      </c>
      <c r="U160" t="s">
        <v>101</v>
      </c>
      <c r="V160" t="s">
        <v>128</v>
      </c>
      <c r="W160" t="s">
        <v>74</v>
      </c>
      <c r="X160" t="s">
        <v>54</v>
      </c>
      <c r="Y160" t="s">
        <v>103</v>
      </c>
      <c r="Z160" t="s">
        <v>75</v>
      </c>
      <c r="AA160" t="s">
        <v>75</v>
      </c>
      <c r="AB160" t="s">
        <v>55</v>
      </c>
      <c r="AC160" t="s">
        <v>56</v>
      </c>
      <c r="AD160" s="2"/>
      <c r="AE160">
        <v>4.03</v>
      </c>
      <c r="AF160">
        <v>0.71</v>
      </c>
      <c r="AG160">
        <v>3.58</v>
      </c>
      <c r="AH160">
        <v>0.49</v>
      </c>
      <c r="AI160" t="s">
        <v>107</v>
      </c>
      <c r="AL160" t="s">
        <v>754</v>
      </c>
    </row>
    <row r="161" spans="1:38" x14ac:dyDescent="0.25">
      <c r="A161">
        <v>160</v>
      </c>
      <c r="B161" t="s">
        <v>97</v>
      </c>
      <c r="C161" t="s">
        <v>91</v>
      </c>
      <c r="D161" t="s">
        <v>53</v>
      </c>
      <c r="E161" t="s">
        <v>89</v>
      </c>
      <c r="F161">
        <v>2020</v>
      </c>
      <c r="G161" t="s">
        <v>87</v>
      </c>
      <c r="H161" t="s">
        <v>88</v>
      </c>
      <c r="I161" t="s">
        <v>48</v>
      </c>
      <c r="J161" t="s">
        <v>270</v>
      </c>
      <c r="K161" t="s">
        <v>478</v>
      </c>
      <c r="L161">
        <v>89</v>
      </c>
      <c r="M161" t="s">
        <v>112</v>
      </c>
      <c r="N161" t="s">
        <v>310</v>
      </c>
      <c r="O161" t="s">
        <v>1186</v>
      </c>
      <c r="P161">
        <v>0.5</v>
      </c>
      <c r="Q161" t="s">
        <v>775</v>
      </c>
      <c r="R161" t="s">
        <v>775</v>
      </c>
      <c r="S161" t="s">
        <v>53</v>
      </c>
      <c r="T161" t="s">
        <v>53</v>
      </c>
      <c r="U161" t="s">
        <v>101</v>
      </c>
      <c r="V161" t="s">
        <v>128</v>
      </c>
      <c r="W161" t="s">
        <v>74</v>
      </c>
      <c r="X161" t="s">
        <v>54</v>
      </c>
      <c r="Y161" t="s">
        <v>103</v>
      </c>
      <c r="Z161" t="s">
        <v>75</v>
      </c>
      <c r="AA161" t="s">
        <v>75</v>
      </c>
      <c r="AB161" t="s">
        <v>55</v>
      </c>
      <c r="AC161" t="s">
        <v>56</v>
      </c>
      <c r="AD161" s="2"/>
      <c r="AE161">
        <v>4.7699999999999996</v>
      </c>
      <c r="AF161">
        <v>0.96</v>
      </c>
      <c r="AG161">
        <v>3.43</v>
      </c>
      <c r="AH161">
        <v>0.56000000000000005</v>
      </c>
      <c r="AI161" t="s">
        <v>108</v>
      </c>
      <c r="AL161" t="s">
        <v>754</v>
      </c>
    </row>
    <row r="162" spans="1:38" x14ac:dyDescent="0.25">
      <c r="A162">
        <v>161</v>
      </c>
      <c r="B162" t="s">
        <v>98</v>
      </c>
      <c r="C162" t="s">
        <v>91</v>
      </c>
      <c r="D162" t="s">
        <v>53</v>
      </c>
      <c r="E162" t="s">
        <v>89</v>
      </c>
      <c r="F162">
        <v>2020</v>
      </c>
      <c r="G162" t="s">
        <v>87</v>
      </c>
      <c r="H162" t="s">
        <v>88</v>
      </c>
      <c r="I162" t="s">
        <v>48</v>
      </c>
      <c r="J162" t="s">
        <v>270</v>
      </c>
      <c r="K162" t="s">
        <v>478</v>
      </c>
      <c r="L162">
        <v>97</v>
      </c>
      <c r="M162" t="s">
        <v>112</v>
      </c>
      <c r="N162" t="s">
        <v>310</v>
      </c>
      <c r="O162" t="s">
        <v>1186</v>
      </c>
      <c r="P162">
        <v>0.5</v>
      </c>
      <c r="Q162" t="s">
        <v>775</v>
      </c>
      <c r="R162" t="s">
        <v>775</v>
      </c>
      <c r="S162" t="s">
        <v>53</v>
      </c>
      <c r="T162" t="s">
        <v>100</v>
      </c>
      <c r="U162" t="s">
        <v>101</v>
      </c>
      <c r="V162" t="s">
        <v>128</v>
      </c>
      <c r="W162" t="s">
        <v>74</v>
      </c>
      <c r="X162" t="s">
        <v>54</v>
      </c>
      <c r="Y162" t="s">
        <v>103</v>
      </c>
      <c r="Z162" t="s">
        <v>75</v>
      </c>
      <c r="AA162" t="s">
        <v>75</v>
      </c>
      <c r="AB162" t="s">
        <v>55</v>
      </c>
      <c r="AC162" t="s">
        <v>56</v>
      </c>
      <c r="AD162" s="2"/>
      <c r="AE162">
        <v>4.8899999999999997</v>
      </c>
      <c r="AF162">
        <v>0.89</v>
      </c>
      <c r="AG162">
        <v>3.42</v>
      </c>
      <c r="AH162">
        <v>0.67</v>
      </c>
      <c r="AI162" t="s">
        <v>109</v>
      </c>
      <c r="AL162" t="s">
        <v>754</v>
      </c>
    </row>
    <row r="163" spans="1:38" x14ac:dyDescent="0.25">
      <c r="A163">
        <v>162</v>
      </c>
      <c r="B163" t="s">
        <v>92</v>
      </c>
      <c r="C163" t="s">
        <v>129</v>
      </c>
      <c r="D163" t="s">
        <v>53</v>
      </c>
      <c r="E163" t="s">
        <v>89</v>
      </c>
      <c r="F163">
        <v>2020</v>
      </c>
      <c r="G163" t="s">
        <v>87</v>
      </c>
      <c r="H163" t="s">
        <v>88</v>
      </c>
      <c r="I163" t="s">
        <v>48</v>
      </c>
      <c r="J163" t="s">
        <v>270</v>
      </c>
      <c r="K163" t="s">
        <v>478</v>
      </c>
      <c r="L163">
        <v>201</v>
      </c>
      <c r="M163" t="s">
        <v>113</v>
      </c>
      <c r="N163" t="s">
        <v>310</v>
      </c>
      <c r="O163" t="s">
        <v>1186</v>
      </c>
      <c r="P163">
        <v>0.5</v>
      </c>
      <c r="Q163" t="s">
        <v>775</v>
      </c>
      <c r="R163" t="s">
        <v>775</v>
      </c>
      <c r="S163" t="s">
        <v>52</v>
      </c>
      <c r="T163" t="s">
        <v>52</v>
      </c>
      <c r="U163" t="s">
        <v>101</v>
      </c>
      <c r="V163" t="s">
        <v>128</v>
      </c>
      <c r="W163" t="s">
        <v>74</v>
      </c>
      <c r="X163" t="s">
        <v>54</v>
      </c>
      <c r="Y163" t="s">
        <v>103</v>
      </c>
      <c r="Z163" t="s">
        <v>75</v>
      </c>
      <c r="AA163" t="s">
        <v>75</v>
      </c>
      <c r="AB163" t="s">
        <v>55</v>
      </c>
      <c r="AC163" t="s">
        <v>56</v>
      </c>
      <c r="AD163" s="2"/>
      <c r="AE163">
        <v>3.9</v>
      </c>
      <c r="AF163">
        <v>0.7</v>
      </c>
      <c r="AG163">
        <v>3.51</v>
      </c>
      <c r="AH163">
        <v>0.45</v>
      </c>
      <c r="AI163" t="s">
        <v>110</v>
      </c>
      <c r="AL163" t="s">
        <v>754</v>
      </c>
    </row>
    <row r="164" spans="1:38" x14ac:dyDescent="0.25">
      <c r="A164">
        <v>163</v>
      </c>
      <c r="B164" t="s">
        <v>93</v>
      </c>
      <c r="C164" t="s">
        <v>129</v>
      </c>
      <c r="D164" t="s">
        <v>53</v>
      </c>
      <c r="E164" t="s">
        <v>89</v>
      </c>
      <c r="F164">
        <v>2020</v>
      </c>
      <c r="G164" t="s">
        <v>87</v>
      </c>
      <c r="H164" t="s">
        <v>88</v>
      </c>
      <c r="I164" t="s">
        <v>48</v>
      </c>
      <c r="J164" t="s">
        <v>270</v>
      </c>
      <c r="K164" t="s">
        <v>478</v>
      </c>
      <c r="L164">
        <v>203</v>
      </c>
      <c r="M164" t="s">
        <v>113</v>
      </c>
      <c r="N164" t="s">
        <v>310</v>
      </c>
      <c r="O164" t="s">
        <v>1186</v>
      </c>
      <c r="P164">
        <v>0.5</v>
      </c>
      <c r="Q164" t="s">
        <v>775</v>
      </c>
      <c r="R164" t="s">
        <v>775</v>
      </c>
      <c r="S164" t="s">
        <v>53</v>
      </c>
      <c r="T164" t="s">
        <v>52</v>
      </c>
      <c r="U164" t="s">
        <v>101</v>
      </c>
      <c r="V164" t="s">
        <v>128</v>
      </c>
      <c r="W164" t="s">
        <v>74</v>
      </c>
      <c r="X164" t="s">
        <v>54</v>
      </c>
      <c r="Y164" t="s">
        <v>103</v>
      </c>
      <c r="Z164" t="s">
        <v>75</v>
      </c>
      <c r="AA164" t="s">
        <v>75</v>
      </c>
      <c r="AB164" t="s">
        <v>55</v>
      </c>
      <c r="AC164" t="s">
        <v>56</v>
      </c>
      <c r="AD164" s="2"/>
      <c r="AE164">
        <v>4.68</v>
      </c>
      <c r="AF164">
        <v>0.97</v>
      </c>
      <c r="AG164">
        <v>3.48</v>
      </c>
      <c r="AH164">
        <v>0.56999999999999995</v>
      </c>
      <c r="AI164" t="s">
        <v>111</v>
      </c>
      <c r="AL164" t="s">
        <v>754</v>
      </c>
    </row>
    <row r="165" spans="1:38" x14ac:dyDescent="0.25">
      <c r="A165">
        <v>164</v>
      </c>
      <c r="B165" t="s">
        <v>988</v>
      </c>
      <c r="C165" t="s">
        <v>988</v>
      </c>
      <c r="D165" t="s">
        <v>53</v>
      </c>
      <c r="E165" t="s">
        <v>996</v>
      </c>
      <c r="F165">
        <v>2024</v>
      </c>
      <c r="G165" t="s">
        <v>997</v>
      </c>
      <c r="H165" t="s">
        <v>971</v>
      </c>
      <c r="I165" t="s">
        <v>998</v>
      </c>
      <c r="J165" t="s">
        <v>53</v>
      </c>
      <c r="K165" t="s">
        <v>776</v>
      </c>
      <c r="L165">
        <v>52</v>
      </c>
      <c r="M165" t="s">
        <v>989</v>
      </c>
      <c r="N165" t="s">
        <v>310</v>
      </c>
      <c r="O165" t="s">
        <v>990</v>
      </c>
      <c r="P165">
        <v>0.5</v>
      </c>
      <c r="Q165" t="s">
        <v>775</v>
      </c>
      <c r="R165" t="s">
        <v>775</v>
      </c>
      <c r="S165" t="s">
        <v>819</v>
      </c>
      <c r="T165" t="s">
        <v>819</v>
      </c>
      <c r="U165" t="s">
        <v>271</v>
      </c>
      <c r="V165" t="s">
        <v>503</v>
      </c>
      <c r="W165" t="s">
        <v>74</v>
      </c>
      <c r="X165" t="s">
        <v>54</v>
      </c>
      <c r="Y165" t="s">
        <v>592</v>
      </c>
      <c r="Z165" t="s">
        <v>75</v>
      </c>
      <c r="AA165" t="s">
        <v>75</v>
      </c>
      <c r="AB165" t="s">
        <v>55</v>
      </c>
      <c r="AC165" t="s">
        <v>56</v>
      </c>
      <c r="AD165" s="2"/>
      <c r="AI165" t="s">
        <v>991</v>
      </c>
      <c r="AJ165" t="s">
        <v>992</v>
      </c>
    </row>
    <row r="166" spans="1:38" x14ac:dyDescent="0.25">
      <c r="A166">
        <v>165</v>
      </c>
      <c r="B166" t="s">
        <v>995</v>
      </c>
      <c r="C166" t="s">
        <v>995</v>
      </c>
      <c r="D166" t="s">
        <v>53</v>
      </c>
      <c r="E166" t="s">
        <v>996</v>
      </c>
      <c r="F166">
        <v>2024</v>
      </c>
      <c r="G166" t="s">
        <v>997</v>
      </c>
      <c r="H166" t="s">
        <v>971</v>
      </c>
      <c r="I166" t="s">
        <v>998</v>
      </c>
      <c r="J166" t="s">
        <v>53</v>
      </c>
      <c r="K166" t="s">
        <v>776</v>
      </c>
      <c r="L166">
        <v>120</v>
      </c>
      <c r="M166" t="s">
        <v>989</v>
      </c>
      <c r="N166" t="s">
        <v>310</v>
      </c>
      <c r="O166" t="s">
        <v>990</v>
      </c>
      <c r="P166">
        <v>0.5</v>
      </c>
      <c r="Q166" t="s">
        <v>775</v>
      </c>
      <c r="R166" t="s">
        <v>775</v>
      </c>
      <c r="S166" t="s">
        <v>819</v>
      </c>
      <c r="T166" t="s">
        <v>819</v>
      </c>
      <c r="U166" t="s">
        <v>271</v>
      </c>
      <c r="V166" t="s">
        <v>503</v>
      </c>
      <c r="W166" t="s">
        <v>74</v>
      </c>
      <c r="X166" t="s">
        <v>54</v>
      </c>
      <c r="Y166" t="s">
        <v>592</v>
      </c>
      <c r="Z166" t="s">
        <v>75</v>
      </c>
      <c r="AA166" t="s">
        <v>75</v>
      </c>
      <c r="AB166" t="s">
        <v>55</v>
      </c>
      <c r="AC166" t="s">
        <v>56</v>
      </c>
      <c r="AD166" s="2"/>
      <c r="AI166" t="s">
        <v>993</v>
      </c>
      <c r="AJ166" t="s">
        <v>994</v>
      </c>
    </row>
    <row r="167" spans="1:38" x14ac:dyDescent="0.25">
      <c r="A167">
        <v>166</v>
      </c>
      <c r="B167" t="s">
        <v>443</v>
      </c>
      <c r="C167" t="s">
        <v>443</v>
      </c>
      <c r="D167" t="s">
        <v>53</v>
      </c>
      <c r="E167" t="s">
        <v>443</v>
      </c>
      <c r="F167">
        <v>2002</v>
      </c>
      <c r="G167" t="s">
        <v>444</v>
      </c>
      <c r="H167" t="s">
        <v>171</v>
      </c>
      <c r="I167" t="s">
        <v>48</v>
      </c>
      <c r="J167" t="s">
        <v>53</v>
      </c>
      <c r="K167" t="s">
        <v>646</v>
      </c>
      <c r="L167">
        <v>140</v>
      </c>
      <c r="M167" t="s">
        <v>445</v>
      </c>
      <c r="N167" t="s">
        <v>310</v>
      </c>
      <c r="O167" t="s">
        <v>1220</v>
      </c>
      <c r="Q167" t="s">
        <v>775</v>
      </c>
      <c r="R167" t="s">
        <v>775</v>
      </c>
      <c r="S167" t="s">
        <v>819</v>
      </c>
      <c r="T167" t="s">
        <v>819</v>
      </c>
      <c r="U167" t="s">
        <v>486</v>
      </c>
      <c r="V167" t="s">
        <v>503</v>
      </c>
      <c r="W167" t="s">
        <v>74</v>
      </c>
      <c r="X167" t="s">
        <v>54</v>
      </c>
      <c r="Y167" t="s">
        <v>446</v>
      </c>
      <c r="Z167" t="s">
        <v>446</v>
      </c>
      <c r="AA167" t="s">
        <v>75</v>
      </c>
      <c r="AB167" t="s">
        <v>85</v>
      </c>
      <c r="AC167" t="s">
        <v>104</v>
      </c>
      <c r="AD167" s="2" t="s">
        <v>80</v>
      </c>
      <c r="AE167">
        <v>4.5</v>
      </c>
      <c r="AG167">
        <v>4.2699999999999996</v>
      </c>
    </row>
    <row r="168" spans="1:38" x14ac:dyDescent="0.25">
      <c r="A168">
        <v>167</v>
      </c>
      <c r="B168" t="s">
        <v>999</v>
      </c>
      <c r="C168" t="s">
        <v>999</v>
      </c>
      <c r="D168" t="s">
        <v>53</v>
      </c>
      <c r="E168" t="s">
        <v>1004</v>
      </c>
      <c r="F168">
        <v>2022</v>
      </c>
      <c r="G168" t="s">
        <v>1003</v>
      </c>
      <c r="H168" t="s">
        <v>403</v>
      </c>
      <c r="I168" t="s">
        <v>998</v>
      </c>
      <c r="J168" t="s">
        <v>53</v>
      </c>
      <c r="K168" t="s">
        <v>776</v>
      </c>
      <c r="L168">
        <v>40</v>
      </c>
      <c r="M168" t="s">
        <v>1000</v>
      </c>
      <c r="N168" t="s">
        <v>310</v>
      </c>
      <c r="O168" t="s">
        <v>51</v>
      </c>
      <c r="P168">
        <v>1</v>
      </c>
      <c r="Q168" t="s">
        <v>775</v>
      </c>
      <c r="R168" t="s">
        <v>775</v>
      </c>
      <c r="S168" t="s">
        <v>819</v>
      </c>
      <c r="T168" t="s">
        <v>819</v>
      </c>
      <c r="U168" t="s">
        <v>484</v>
      </c>
      <c r="V168" t="s">
        <v>258</v>
      </c>
      <c r="W168" t="s">
        <v>74</v>
      </c>
      <c r="X168" t="s">
        <v>54</v>
      </c>
      <c r="Y168" t="s">
        <v>592</v>
      </c>
      <c r="Z168" t="s">
        <v>75</v>
      </c>
      <c r="AA168" t="s">
        <v>75</v>
      </c>
      <c r="AB168" t="s">
        <v>85</v>
      </c>
      <c r="AC168" t="s">
        <v>249</v>
      </c>
      <c r="AD168" s="2" t="s">
        <v>126</v>
      </c>
      <c r="AE168">
        <v>3.26</v>
      </c>
      <c r="AF168" t="s">
        <v>1001</v>
      </c>
      <c r="AG168">
        <v>2.63</v>
      </c>
      <c r="AH168" t="s">
        <v>1002</v>
      </c>
    </row>
    <row r="169" spans="1:38" x14ac:dyDescent="0.25">
      <c r="A169">
        <v>168</v>
      </c>
      <c r="B169" t="s">
        <v>645</v>
      </c>
      <c r="C169" t="s">
        <v>447</v>
      </c>
      <c r="D169" t="s">
        <v>53</v>
      </c>
      <c r="E169" t="s">
        <v>447</v>
      </c>
      <c r="F169">
        <v>2010</v>
      </c>
      <c r="G169" t="s">
        <v>448</v>
      </c>
      <c r="H169" t="s">
        <v>449</v>
      </c>
      <c r="I169" t="s">
        <v>117</v>
      </c>
      <c r="J169" t="s">
        <v>53</v>
      </c>
      <c r="K169" t="s">
        <v>646</v>
      </c>
      <c r="L169">
        <v>7</v>
      </c>
      <c r="M169" t="s">
        <v>454</v>
      </c>
      <c r="N169" t="s">
        <v>310</v>
      </c>
      <c r="O169" t="s">
        <v>450</v>
      </c>
      <c r="P169">
        <v>1</v>
      </c>
      <c r="Q169" t="s">
        <v>775</v>
      </c>
      <c r="R169" t="s">
        <v>775</v>
      </c>
      <c r="S169" t="s">
        <v>819</v>
      </c>
      <c r="T169" t="s">
        <v>819</v>
      </c>
      <c r="U169" t="s">
        <v>236</v>
      </c>
      <c r="V169" t="s">
        <v>451</v>
      </c>
      <c r="W169" t="s">
        <v>74</v>
      </c>
      <c r="X169" t="s">
        <v>54</v>
      </c>
      <c r="Y169" t="s">
        <v>75</v>
      </c>
      <c r="Z169" t="s">
        <v>75</v>
      </c>
      <c r="AA169" t="s">
        <v>75</v>
      </c>
      <c r="AB169" t="s">
        <v>85</v>
      </c>
      <c r="AC169" t="s">
        <v>76</v>
      </c>
      <c r="AD169" s="2" t="s">
        <v>126</v>
      </c>
      <c r="AE169">
        <v>0.79</v>
      </c>
      <c r="AF169">
        <v>0.16</v>
      </c>
      <c r="AG169">
        <v>0.47</v>
      </c>
      <c r="AH169">
        <v>0.14000000000000001</v>
      </c>
    </row>
    <row r="170" spans="1:38" x14ac:dyDescent="0.25">
      <c r="A170">
        <v>169</v>
      </c>
      <c r="B170" t="s">
        <v>452</v>
      </c>
      <c r="C170" t="s">
        <v>447</v>
      </c>
      <c r="D170" t="s">
        <v>53</v>
      </c>
      <c r="E170" t="s">
        <v>447</v>
      </c>
      <c r="F170">
        <v>2010</v>
      </c>
      <c r="G170" t="s">
        <v>448</v>
      </c>
      <c r="H170" t="s">
        <v>449</v>
      </c>
      <c r="I170" t="s">
        <v>117</v>
      </c>
      <c r="J170" t="s">
        <v>53</v>
      </c>
      <c r="K170" t="s">
        <v>646</v>
      </c>
      <c r="L170">
        <v>38</v>
      </c>
      <c r="M170" t="s">
        <v>454</v>
      </c>
      <c r="N170" t="s">
        <v>310</v>
      </c>
      <c r="O170" t="s">
        <v>450</v>
      </c>
      <c r="P170">
        <v>1</v>
      </c>
      <c r="Q170" t="s">
        <v>775</v>
      </c>
      <c r="R170" t="s">
        <v>775</v>
      </c>
      <c r="S170" t="s">
        <v>819</v>
      </c>
      <c r="T170" t="s">
        <v>819</v>
      </c>
      <c r="U170" t="s">
        <v>236</v>
      </c>
      <c r="V170" t="s">
        <v>451</v>
      </c>
      <c r="W170" t="s">
        <v>74</v>
      </c>
      <c r="X170" t="s">
        <v>54</v>
      </c>
      <c r="Y170" t="s">
        <v>75</v>
      </c>
      <c r="Z170" t="s">
        <v>75</v>
      </c>
      <c r="AA170" t="s">
        <v>75</v>
      </c>
      <c r="AB170" t="s">
        <v>85</v>
      </c>
      <c r="AC170" t="s">
        <v>76</v>
      </c>
      <c r="AD170" s="2" t="s">
        <v>126</v>
      </c>
      <c r="AE170">
        <v>0.75</v>
      </c>
      <c r="AF170">
        <v>0.17</v>
      </c>
      <c r="AG170">
        <v>0.51</v>
      </c>
      <c r="AH170">
        <v>0.25</v>
      </c>
    </row>
    <row r="171" spans="1:38" x14ac:dyDescent="0.25">
      <c r="A171">
        <v>170</v>
      </c>
      <c r="B171" t="s">
        <v>453</v>
      </c>
      <c r="C171" t="s">
        <v>447</v>
      </c>
      <c r="D171" t="s">
        <v>53</v>
      </c>
      <c r="E171" t="s">
        <v>447</v>
      </c>
      <c r="F171">
        <v>2010</v>
      </c>
      <c r="G171" t="s">
        <v>448</v>
      </c>
      <c r="H171" t="s">
        <v>449</v>
      </c>
      <c r="I171" t="s">
        <v>117</v>
      </c>
      <c r="J171" t="s">
        <v>53</v>
      </c>
      <c r="K171" t="s">
        <v>646</v>
      </c>
      <c r="L171">
        <v>36</v>
      </c>
      <c r="M171" t="s">
        <v>454</v>
      </c>
      <c r="N171" t="s">
        <v>310</v>
      </c>
      <c r="O171" t="s">
        <v>450</v>
      </c>
      <c r="P171">
        <v>1</v>
      </c>
      <c r="Q171" t="s">
        <v>775</v>
      </c>
      <c r="R171" t="s">
        <v>775</v>
      </c>
      <c r="S171" t="s">
        <v>819</v>
      </c>
      <c r="T171" t="s">
        <v>819</v>
      </c>
      <c r="U171" t="s">
        <v>236</v>
      </c>
      <c r="V171" t="s">
        <v>451</v>
      </c>
      <c r="W171" t="s">
        <v>74</v>
      </c>
      <c r="X171" t="s">
        <v>54</v>
      </c>
      <c r="Y171" t="s">
        <v>75</v>
      </c>
      <c r="Z171" t="s">
        <v>75</v>
      </c>
      <c r="AA171" t="s">
        <v>75</v>
      </c>
      <c r="AB171" t="s">
        <v>85</v>
      </c>
      <c r="AC171" t="s">
        <v>76</v>
      </c>
      <c r="AD171" s="2" t="s">
        <v>126</v>
      </c>
      <c r="AE171">
        <v>0.7</v>
      </c>
      <c r="AF171">
        <v>0.18</v>
      </c>
      <c r="AG171">
        <v>0.51</v>
      </c>
      <c r="AH171">
        <v>0.17</v>
      </c>
    </row>
    <row r="172" spans="1:38" x14ac:dyDescent="0.25">
      <c r="A172">
        <v>171</v>
      </c>
      <c r="B172" t="s">
        <v>1007</v>
      </c>
      <c r="C172" t="s">
        <v>1005</v>
      </c>
      <c r="D172" t="s">
        <v>53</v>
      </c>
      <c r="E172" t="s">
        <v>1005</v>
      </c>
      <c r="F172">
        <v>2025</v>
      </c>
      <c r="G172" t="s">
        <v>1012</v>
      </c>
      <c r="H172" t="s">
        <v>1013</v>
      </c>
      <c r="I172" t="s">
        <v>188</v>
      </c>
      <c r="J172" t="s">
        <v>270</v>
      </c>
      <c r="K172" t="s">
        <v>776</v>
      </c>
      <c r="L172">
        <v>564</v>
      </c>
      <c r="M172" t="s">
        <v>1011</v>
      </c>
      <c r="N172" t="s">
        <v>310</v>
      </c>
      <c r="O172" t="s">
        <v>248</v>
      </c>
      <c r="P172">
        <v>0.5</v>
      </c>
      <c r="Q172" t="s">
        <v>775</v>
      </c>
      <c r="R172" t="s">
        <v>775</v>
      </c>
      <c r="S172" t="s">
        <v>53</v>
      </c>
      <c r="T172" t="s">
        <v>53</v>
      </c>
      <c r="U172" t="s">
        <v>484</v>
      </c>
      <c r="V172" t="s">
        <v>258</v>
      </c>
      <c r="W172" t="s">
        <v>74</v>
      </c>
      <c r="X172" t="s">
        <v>54</v>
      </c>
      <c r="Y172" t="s">
        <v>75</v>
      </c>
      <c r="Z172" t="s">
        <v>75</v>
      </c>
      <c r="AA172" t="s">
        <v>75</v>
      </c>
      <c r="AB172" t="s">
        <v>55</v>
      </c>
      <c r="AC172" t="s">
        <v>249</v>
      </c>
      <c r="AD172" s="2" t="s">
        <v>80</v>
      </c>
      <c r="AE172">
        <v>2.4773226950354603</v>
      </c>
      <c r="AF172">
        <v>0.4179564453106715</v>
      </c>
      <c r="AG172">
        <v>2.2849343971631226</v>
      </c>
      <c r="AH172">
        <v>0.38416030682117397</v>
      </c>
      <c r="AI172" t="s">
        <v>106</v>
      </c>
      <c r="AJ172" t="s">
        <v>1010</v>
      </c>
      <c r="AK172">
        <v>0.39</v>
      </c>
    </row>
    <row r="173" spans="1:38" x14ac:dyDescent="0.25">
      <c r="A173">
        <v>172</v>
      </c>
      <c r="B173" t="s">
        <v>1006</v>
      </c>
      <c r="C173" t="s">
        <v>1005</v>
      </c>
      <c r="D173" t="s">
        <v>53</v>
      </c>
      <c r="E173" t="s">
        <v>1005</v>
      </c>
      <c r="F173">
        <v>2025</v>
      </c>
      <c r="G173" t="s">
        <v>1012</v>
      </c>
      <c r="H173" t="s">
        <v>1013</v>
      </c>
      <c r="I173" t="s">
        <v>188</v>
      </c>
      <c r="J173" t="s">
        <v>270</v>
      </c>
      <c r="K173" t="s">
        <v>776</v>
      </c>
      <c r="L173">
        <v>564</v>
      </c>
      <c r="M173" t="s">
        <v>1011</v>
      </c>
      <c r="N173" t="s">
        <v>310</v>
      </c>
      <c r="O173" t="s">
        <v>248</v>
      </c>
      <c r="P173">
        <v>0.5</v>
      </c>
      <c r="Q173" t="s">
        <v>775</v>
      </c>
      <c r="R173" t="s">
        <v>775</v>
      </c>
      <c r="S173" t="s">
        <v>53</v>
      </c>
      <c r="T173" t="s">
        <v>53</v>
      </c>
      <c r="U173" t="s">
        <v>484</v>
      </c>
      <c r="V173" t="s">
        <v>258</v>
      </c>
      <c r="W173" t="s">
        <v>74</v>
      </c>
      <c r="X173" t="s">
        <v>54</v>
      </c>
      <c r="Y173" t="s">
        <v>75</v>
      </c>
      <c r="Z173" t="s">
        <v>75</v>
      </c>
      <c r="AA173" t="s">
        <v>75</v>
      </c>
      <c r="AB173" t="s">
        <v>55</v>
      </c>
      <c r="AC173" t="s">
        <v>249</v>
      </c>
      <c r="AD173" s="2" t="s">
        <v>126</v>
      </c>
      <c r="AE173">
        <v>2.6975549645390062</v>
      </c>
      <c r="AF173">
        <v>0.41662673382706278</v>
      </c>
      <c r="AG173">
        <v>2.5701826241134755</v>
      </c>
      <c r="AH173">
        <v>0.39651640304760416</v>
      </c>
      <c r="AI173" t="s">
        <v>1009</v>
      </c>
      <c r="AJ173" t="s">
        <v>1008</v>
      </c>
      <c r="AK173">
        <v>0.55000000000000004</v>
      </c>
    </row>
    <row r="174" spans="1:38" x14ac:dyDescent="0.25">
      <c r="A174">
        <v>173</v>
      </c>
      <c r="B174" t="s">
        <v>1014</v>
      </c>
      <c r="C174" t="s">
        <v>1014</v>
      </c>
      <c r="D174" t="s">
        <v>53</v>
      </c>
      <c r="E174" t="s">
        <v>1019</v>
      </c>
      <c r="F174">
        <v>2022</v>
      </c>
      <c r="G174" t="s">
        <v>1018</v>
      </c>
      <c r="H174" t="s">
        <v>403</v>
      </c>
      <c r="I174" t="s">
        <v>914</v>
      </c>
      <c r="J174" t="s">
        <v>53</v>
      </c>
      <c r="K174" t="s">
        <v>776</v>
      </c>
      <c r="L174">
        <v>110</v>
      </c>
      <c r="M174" t="s">
        <v>1016</v>
      </c>
      <c r="N174" t="s">
        <v>310</v>
      </c>
      <c r="O174" t="s">
        <v>248</v>
      </c>
      <c r="P174">
        <v>0.5</v>
      </c>
      <c r="Q174" t="s">
        <v>775</v>
      </c>
      <c r="R174" t="s">
        <v>775</v>
      </c>
      <c r="S174" t="s">
        <v>819</v>
      </c>
      <c r="T174" t="s">
        <v>53</v>
      </c>
      <c r="U174" t="s">
        <v>484</v>
      </c>
      <c r="V174" t="s">
        <v>72</v>
      </c>
      <c r="W174" t="s">
        <v>74</v>
      </c>
      <c r="X174" t="s">
        <v>54</v>
      </c>
      <c r="Y174" t="s">
        <v>75</v>
      </c>
      <c r="Z174" t="s">
        <v>75</v>
      </c>
      <c r="AA174" t="s">
        <v>75</v>
      </c>
      <c r="AB174" t="s">
        <v>55</v>
      </c>
      <c r="AC174" t="s">
        <v>56</v>
      </c>
      <c r="AD174" s="2"/>
      <c r="AE174">
        <v>3.22</v>
      </c>
      <c r="AF174">
        <v>0.81</v>
      </c>
      <c r="AG174">
        <v>3.04</v>
      </c>
      <c r="AH174">
        <v>0.72</v>
      </c>
    </row>
    <row r="175" spans="1:38" x14ac:dyDescent="0.25">
      <c r="A175">
        <v>174</v>
      </c>
      <c r="B175" t="s">
        <v>1017</v>
      </c>
      <c r="C175" t="s">
        <v>1017</v>
      </c>
      <c r="D175" t="s">
        <v>53</v>
      </c>
      <c r="E175" t="s">
        <v>1019</v>
      </c>
      <c r="F175">
        <v>2022</v>
      </c>
      <c r="G175" t="s">
        <v>1018</v>
      </c>
      <c r="H175" t="s">
        <v>403</v>
      </c>
      <c r="I175" t="s">
        <v>914</v>
      </c>
      <c r="J175" t="s">
        <v>53</v>
      </c>
      <c r="K175" t="s">
        <v>776</v>
      </c>
      <c r="L175">
        <v>155</v>
      </c>
      <c r="M175" t="s">
        <v>1015</v>
      </c>
      <c r="N175" t="s">
        <v>310</v>
      </c>
      <c r="O175" t="s">
        <v>248</v>
      </c>
      <c r="P175">
        <v>0.5</v>
      </c>
      <c r="Q175" t="s">
        <v>775</v>
      </c>
      <c r="R175" t="s">
        <v>775</v>
      </c>
      <c r="S175" t="s">
        <v>819</v>
      </c>
      <c r="T175" t="s">
        <v>53</v>
      </c>
      <c r="U175" t="s">
        <v>484</v>
      </c>
      <c r="V175" t="s">
        <v>72</v>
      </c>
      <c r="W175" t="s">
        <v>74</v>
      </c>
      <c r="X175" t="s">
        <v>54</v>
      </c>
      <c r="Y175" t="s">
        <v>75</v>
      </c>
      <c r="Z175" t="s">
        <v>75</v>
      </c>
      <c r="AA175" t="s">
        <v>75</v>
      </c>
      <c r="AB175" t="s">
        <v>55</v>
      </c>
      <c r="AC175" t="s">
        <v>56</v>
      </c>
      <c r="AD175" s="2"/>
      <c r="AE175">
        <v>3.27</v>
      </c>
      <c r="AF175">
        <v>0.63</v>
      </c>
      <c r="AG175">
        <v>3.11</v>
      </c>
      <c r="AH175">
        <v>0.55000000000000004</v>
      </c>
    </row>
    <row r="176" spans="1:38" x14ac:dyDescent="0.25">
      <c r="A176">
        <v>175</v>
      </c>
      <c r="B176" t="s">
        <v>1024</v>
      </c>
      <c r="C176" t="s">
        <v>1020</v>
      </c>
      <c r="D176" t="s">
        <v>53</v>
      </c>
      <c r="E176" t="s">
        <v>1038</v>
      </c>
      <c r="F176">
        <v>2024</v>
      </c>
      <c r="G176" t="s">
        <v>1039</v>
      </c>
      <c r="H176" t="s">
        <v>1040</v>
      </c>
      <c r="I176" t="s">
        <v>48</v>
      </c>
      <c r="J176" t="s">
        <v>270</v>
      </c>
      <c r="K176" t="s">
        <v>776</v>
      </c>
      <c r="L176">
        <v>199</v>
      </c>
      <c r="M176" t="s">
        <v>1029</v>
      </c>
      <c r="N176" t="s">
        <v>310</v>
      </c>
      <c r="O176" t="s">
        <v>1021</v>
      </c>
      <c r="P176">
        <v>0.5</v>
      </c>
      <c r="Q176" t="s">
        <v>775</v>
      </c>
      <c r="R176" t="s">
        <v>775</v>
      </c>
      <c r="S176" t="s">
        <v>819</v>
      </c>
      <c r="T176" t="s">
        <v>819</v>
      </c>
      <c r="U176" t="s">
        <v>484</v>
      </c>
      <c r="V176" t="s">
        <v>258</v>
      </c>
      <c r="W176" t="s">
        <v>74</v>
      </c>
      <c r="X176" t="s">
        <v>54</v>
      </c>
      <c r="Y176" t="s">
        <v>75</v>
      </c>
      <c r="Z176" t="s">
        <v>75</v>
      </c>
      <c r="AA176" t="s">
        <v>75</v>
      </c>
      <c r="AB176" t="s">
        <v>55</v>
      </c>
      <c r="AC176" t="s">
        <v>56</v>
      </c>
      <c r="AD176" s="2" t="s">
        <v>80</v>
      </c>
      <c r="AE176">
        <v>3.06</v>
      </c>
      <c r="AF176">
        <v>1.63</v>
      </c>
      <c r="AG176">
        <v>2.94</v>
      </c>
      <c r="AH176">
        <v>1.64</v>
      </c>
      <c r="AL176" t="s">
        <v>1022</v>
      </c>
    </row>
    <row r="177" spans="1:38" x14ac:dyDescent="0.25">
      <c r="A177">
        <v>176</v>
      </c>
      <c r="B177" t="s">
        <v>1023</v>
      </c>
      <c r="C177" t="s">
        <v>1020</v>
      </c>
      <c r="D177" t="s">
        <v>53</v>
      </c>
      <c r="E177" t="s">
        <v>1038</v>
      </c>
      <c r="F177">
        <v>2024</v>
      </c>
      <c r="G177" t="s">
        <v>1039</v>
      </c>
      <c r="H177" t="s">
        <v>1040</v>
      </c>
      <c r="I177" t="s">
        <v>48</v>
      </c>
      <c r="J177" t="s">
        <v>270</v>
      </c>
      <c r="K177" t="s">
        <v>776</v>
      </c>
      <c r="L177">
        <v>199</v>
      </c>
      <c r="M177" t="s">
        <v>1029</v>
      </c>
      <c r="N177" t="s">
        <v>310</v>
      </c>
      <c r="O177" t="s">
        <v>1021</v>
      </c>
      <c r="P177">
        <v>0.5</v>
      </c>
      <c r="Q177" t="s">
        <v>775</v>
      </c>
      <c r="R177" t="s">
        <v>775</v>
      </c>
      <c r="S177" t="s">
        <v>819</v>
      </c>
      <c r="T177" t="s">
        <v>819</v>
      </c>
      <c r="U177" t="s">
        <v>484</v>
      </c>
      <c r="V177" t="s">
        <v>258</v>
      </c>
      <c r="W177" t="s">
        <v>74</v>
      </c>
      <c r="X177" t="s">
        <v>54</v>
      </c>
      <c r="Y177" t="s">
        <v>75</v>
      </c>
      <c r="Z177" t="s">
        <v>75</v>
      </c>
      <c r="AA177" t="s">
        <v>75</v>
      </c>
      <c r="AB177" t="s">
        <v>55</v>
      </c>
      <c r="AC177" t="s">
        <v>56</v>
      </c>
      <c r="AD177" s="2" t="s">
        <v>126</v>
      </c>
      <c r="AE177">
        <v>3.71</v>
      </c>
      <c r="AF177">
        <v>1.53</v>
      </c>
      <c r="AG177">
        <v>3.61</v>
      </c>
      <c r="AH177">
        <v>1.56</v>
      </c>
      <c r="AL177" t="s">
        <v>1022</v>
      </c>
    </row>
    <row r="178" spans="1:38" x14ac:dyDescent="0.25">
      <c r="A178">
        <v>177</v>
      </c>
      <c r="B178" t="s">
        <v>1028</v>
      </c>
      <c r="C178" t="s">
        <v>1036</v>
      </c>
      <c r="D178" t="s">
        <v>53</v>
      </c>
      <c r="E178" t="s">
        <v>1038</v>
      </c>
      <c r="F178">
        <v>2024</v>
      </c>
      <c r="G178" t="s">
        <v>1039</v>
      </c>
      <c r="H178" t="s">
        <v>1040</v>
      </c>
      <c r="I178" t="s">
        <v>48</v>
      </c>
      <c r="J178" t="s">
        <v>270</v>
      </c>
      <c r="K178" t="s">
        <v>776</v>
      </c>
      <c r="L178">
        <v>1122</v>
      </c>
      <c r="M178" t="s">
        <v>1030</v>
      </c>
      <c r="N178" t="s">
        <v>310</v>
      </c>
      <c r="O178" t="s">
        <v>1021</v>
      </c>
      <c r="P178">
        <v>0.5</v>
      </c>
      <c r="Q178" t="s">
        <v>775</v>
      </c>
      <c r="R178" t="s">
        <v>775</v>
      </c>
      <c r="S178" t="s">
        <v>819</v>
      </c>
      <c r="T178" t="s">
        <v>819</v>
      </c>
      <c r="U178" t="s">
        <v>484</v>
      </c>
      <c r="V178" t="s">
        <v>258</v>
      </c>
      <c r="W178" t="s">
        <v>74</v>
      </c>
      <c r="X178" t="s">
        <v>54</v>
      </c>
      <c r="Y178" t="s">
        <v>75</v>
      </c>
      <c r="Z178" t="s">
        <v>75</v>
      </c>
      <c r="AA178" t="s">
        <v>75</v>
      </c>
      <c r="AB178" t="s">
        <v>55</v>
      </c>
      <c r="AC178" t="s">
        <v>56</v>
      </c>
      <c r="AD178" s="2" t="s">
        <v>80</v>
      </c>
      <c r="AE178">
        <v>3.91</v>
      </c>
      <c r="AF178">
        <v>1.53</v>
      </c>
      <c r="AG178">
        <v>3.79</v>
      </c>
      <c r="AH178">
        <v>1.57</v>
      </c>
      <c r="AL178" t="s">
        <v>1022</v>
      </c>
    </row>
    <row r="179" spans="1:38" x14ac:dyDescent="0.25">
      <c r="A179">
        <v>178</v>
      </c>
      <c r="B179" t="s">
        <v>1026</v>
      </c>
      <c r="C179" t="s">
        <v>1036</v>
      </c>
      <c r="D179" t="s">
        <v>53</v>
      </c>
      <c r="E179" t="s">
        <v>1038</v>
      </c>
      <c r="F179">
        <v>2024</v>
      </c>
      <c r="G179" t="s">
        <v>1039</v>
      </c>
      <c r="H179" t="s">
        <v>1040</v>
      </c>
      <c r="I179" t="s">
        <v>48</v>
      </c>
      <c r="J179" t="s">
        <v>270</v>
      </c>
      <c r="K179" t="s">
        <v>776</v>
      </c>
      <c r="L179">
        <v>1059</v>
      </c>
      <c r="M179" t="s">
        <v>1030</v>
      </c>
      <c r="N179" t="s">
        <v>310</v>
      </c>
      <c r="O179" t="s">
        <v>1021</v>
      </c>
      <c r="P179">
        <v>0.5</v>
      </c>
      <c r="Q179" t="s">
        <v>775</v>
      </c>
      <c r="R179" t="s">
        <v>775</v>
      </c>
      <c r="S179" t="s">
        <v>819</v>
      </c>
      <c r="T179" t="s">
        <v>819</v>
      </c>
      <c r="U179" t="s">
        <v>1031</v>
      </c>
      <c r="V179" t="s">
        <v>258</v>
      </c>
      <c r="W179" t="s">
        <v>74</v>
      </c>
      <c r="X179" t="s">
        <v>54</v>
      </c>
      <c r="Y179" t="s">
        <v>75</v>
      </c>
      <c r="Z179" t="s">
        <v>75</v>
      </c>
      <c r="AA179" t="s">
        <v>75</v>
      </c>
      <c r="AB179" t="s">
        <v>55</v>
      </c>
      <c r="AC179" t="s">
        <v>56</v>
      </c>
      <c r="AD179" s="2" t="s">
        <v>80</v>
      </c>
      <c r="AE179">
        <v>3.41</v>
      </c>
      <c r="AF179">
        <v>1.64</v>
      </c>
      <c r="AG179">
        <v>3.45</v>
      </c>
      <c r="AH179">
        <v>1.6</v>
      </c>
      <c r="AL179" t="s">
        <v>1022</v>
      </c>
    </row>
    <row r="180" spans="1:38" x14ac:dyDescent="0.25">
      <c r="A180">
        <v>179</v>
      </c>
      <c r="B180" t="s">
        <v>1027</v>
      </c>
      <c r="C180" t="s">
        <v>1036</v>
      </c>
      <c r="D180" t="s">
        <v>53</v>
      </c>
      <c r="E180" t="s">
        <v>1038</v>
      </c>
      <c r="F180">
        <v>2024</v>
      </c>
      <c r="G180" t="s">
        <v>1039</v>
      </c>
      <c r="H180" t="s">
        <v>1040</v>
      </c>
      <c r="I180" t="s">
        <v>48</v>
      </c>
      <c r="J180" t="s">
        <v>270</v>
      </c>
      <c r="K180" t="s">
        <v>776</v>
      </c>
      <c r="L180">
        <v>1122</v>
      </c>
      <c r="M180" t="s">
        <v>1030</v>
      </c>
      <c r="N180" t="s">
        <v>310</v>
      </c>
      <c r="O180" t="s">
        <v>1021</v>
      </c>
      <c r="P180">
        <v>0.5</v>
      </c>
      <c r="Q180" t="s">
        <v>775</v>
      </c>
      <c r="R180" t="s">
        <v>775</v>
      </c>
      <c r="S180" t="s">
        <v>819</v>
      </c>
      <c r="T180" t="s">
        <v>819</v>
      </c>
      <c r="U180" t="s">
        <v>484</v>
      </c>
      <c r="V180" t="s">
        <v>258</v>
      </c>
      <c r="W180" t="s">
        <v>74</v>
      </c>
      <c r="X180" t="s">
        <v>54</v>
      </c>
      <c r="Y180" t="s">
        <v>75</v>
      </c>
      <c r="Z180" t="s">
        <v>75</v>
      </c>
      <c r="AA180" t="s">
        <v>75</v>
      </c>
      <c r="AB180" t="s">
        <v>55</v>
      </c>
      <c r="AC180" t="s">
        <v>56</v>
      </c>
      <c r="AD180" s="2" t="s">
        <v>126</v>
      </c>
      <c r="AE180">
        <v>4.25</v>
      </c>
      <c r="AF180">
        <v>1.3</v>
      </c>
      <c r="AG180">
        <v>4.16</v>
      </c>
      <c r="AH180">
        <v>1.34</v>
      </c>
      <c r="AL180" t="s">
        <v>1022</v>
      </c>
    </row>
    <row r="181" spans="1:38" x14ac:dyDescent="0.25">
      <c r="A181">
        <v>180</v>
      </c>
      <c r="B181" t="s">
        <v>1025</v>
      </c>
      <c r="C181" t="s">
        <v>1036</v>
      </c>
      <c r="D181" t="s">
        <v>53</v>
      </c>
      <c r="E181" t="s">
        <v>1038</v>
      </c>
      <c r="F181">
        <v>2024</v>
      </c>
      <c r="G181" t="s">
        <v>1039</v>
      </c>
      <c r="H181" t="s">
        <v>1040</v>
      </c>
      <c r="I181" t="s">
        <v>48</v>
      </c>
      <c r="J181" t="s">
        <v>270</v>
      </c>
      <c r="K181" t="s">
        <v>776</v>
      </c>
      <c r="L181">
        <v>1059</v>
      </c>
      <c r="M181" t="s">
        <v>1030</v>
      </c>
      <c r="N181" t="s">
        <v>310</v>
      </c>
      <c r="O181" t="s">
        <v>1021</v>
      </c>
      <c r="P181">
        <v>0.5</v>
      </c>
      <c r="Q181" t="s">
        <v>775</v>
      </c>
      <c r="R181" t="s">
        <v>775</v>
      </c>
      <c r="S181" t="s">
        <v>819</v>
      </c>
      <c r="T181" t="s">
        <v>819</v>
      </c>
      <c r="U181" t="s">
        <v>1031</v>
      </c>
      <c r="V181" t="s">
        <v>258</v>
      </c>
      <c r="W181" t="s">
        <v>74</v>
      </c>
      <c r="X181" t="s">
        <v>54</v>
      </c>
      <c r="Y181" t="s">
        <v>75</v>
      </c>
      <c r="Z181" t="s">
        <v>75</v>
      </c>
      <c r="AA181" t="s">
        <v>75</v>
      </c>
      <c r="AB181" t="s">
        <v>55</v>
      </c>
      <c r="AC181" t="s">
        <v>56</v>
      </c>
      <c r="AD181" s="2" t="s">
        <v>126</v>
      </c>
      <c r="AE181">
        <v>3.87</v>
      </c>
      <c r="AF181">
        <v>1.45</v>
      </c>
      <c r="AG181">
        <v>3.9</v>
      </c>
      <c r="AH181">
        <v>1.41</v>
      </c>
      <c r="AL181" t="s">
        <v>1022</v>
      </c>
    </row>
    <row r="182" spans="1:38" x14ac:dyDescent="0.25">
      <c r="A182">
        <v>181</v>
      </c>
      <c r="B182" t="s">
        <v>1035</v>
      </c>
      <c r="C182" t="s">
        <v>1037</v>
      </c>
      <c r="D182" t="s">
        <v>53</v>
      </c>
      <c r="E182" t="s">
        <v>1038</v>
      </c>
      <c r="F182">
        <v>2024</v>
      </c>
      <c r="G182" t="s">
        <v>1039</v>
      </c>
      <c r="H182" t="s">
        <v>1040</v>
      </c>
      <c r="I182" t="s">
        <v>48</v>
      </c>
      <c r="J182" t="s">
        <v>270</v>
      </c>
      <c r="K182" t="s">
        <v>776</v>
      </c>
      <c r="L182">
        <v>239</v>
      </c>
      <c r="M182" t="s">
        <v>1030</v>
      </c>
      <c r="N182" t="s">
        <v>310</v>
      </c>
      <c r="O182" t="s">
        <v>1021</v>
      </c>
      <c r="P182">
        <v>0.5</v>
      </c>
      <c r="Q182" t="s">
        <v>775</v>
      </c>
      <c r="R182" t="s">
        <v>775</v>
      </c>
      <c r="S182" t="s">
        <v>819</v>
      </c>
      <c r="T182" t="s">
        <v>819</v>
      </c>
      <c r="U182" t="s">
        <v>484</v>
      </c>
      <c r="V182" t="s">
        <v>258</v>
      </c>
      <c r="W182" t="s">
        <v>74</v>
      </c>
      <c r="X182" t="s">
        <v>54</v>
      </c>
      <c r="Y182" t="s">
        <v>75</v>
      </c>
      <c r="Z182" t="s">
        <v>75</v>
      </c>
      <c r="AA182" t="s">
        <v>75</v>
      </c>
      <c r="AB182" t="s">
        <v>55</v>
      </c>
      <c r="AC182" t="s">
        <v>56</v>
      </c>
      <c r="AD182" s="2" t="s">
        <v>80</v>
      </c>
      <c r="AE182">
        <v>3.4</v>
      </c>
      <c r="AF182">
        <v>1.39</v>
      </c>
      <c r="AG182">
        <v>3.35</v>
      </c>
      <c r="AH182">
        <v>1.39</v>
      </c>
      <c r="AL182" t="s">
        <v>1022</v>
      </c>
    </row>
    <row r="183" spans="1:38" x14ac:dyDescent="0.25">
      <c r="A183">
        <v>182</v>
      </c>
      <c r="B183" t="s">
        <v>1033</v>
      </c>
      <c r="C183" t="s">
        <v>1037</v>
      </c>
      <c r="D183" t="s">
        <v>53</v>
      </c>
      <c r="E183" t="s">
        <v>1038</v>
      </c>
      <c r="F183">
        <v>2024</v>
      </c>
      <c r="G183" t="s">
        <v>1039</v>
      </c>
      <c r="H183" t="s">
        <v>1040</v>
      </c>
      <c r="I183" t="s">
        <v>48</v>
      </c>
      <c r="J183" t="s">
        <v>270</v>
      </c>
      <c r="K183" t="s">
        <v>776</v>
      </c>
      <c r="L183">
        <v>105</v>
      </c>
      <c r="M183" t="s">
        <v>1030</v>
      </c>
      <c r="N183" t="s">
        <v>310</v>
      </c>
      <c r="O183" t="s">
        <v>1021</v>
      </c>
      <c r="P183">
        <v>0.5</v>
      </c>
      <c r="Q183" t="s">
        <v>775</v>
      </c>
      <c r="R183" t="s">
        <v>775</v>
      </c>
      <c r="S183" t="s">
        <v>819</v>
      </c>
      <c r="T183" t="s">
        <v>819</v>
      </c>
      <c r="U183" t="s">
        <v>1031</v>
      </c>
      <c r="V183" t="s">
        <v>258</v>
      </c>
      <c r="W183" t="s">
        <v>74</v>
      </c>
      <c r="X183" t="s">
        <v>54</v>
      </c>
      <c r="Y183" t="s">
        <v>75</v>
      </c>
      <c r="Z183" t="s">
        <v>75</v>
      </c>
      <c r="AA183" t="s">
        <v>75</v>
      </c>
      <c r="AB183" t="s">
        <v>55</v>
      </c>
      <c r="AC183" t="s">
        <v>56</v>
      </c>
      <c r="AD183" s="2" t="s">
        <v>80</v>
      </c>
      <c r="AE183">
        <v>3.09</v>
      </c>
      <c r="AF183">
        <v>1.58</v>
      </c>
      <c r="AG183">
        <v>3.18</v>
      </c>
      <c r="AH183">
        <v>1.56</v>
      </c>
      <c r="AL183" t="s">
        <v>1022</v>
      </c>
    </row>
    <row r="184" spans="1:38" x14ac:dyDescent="0.25">
      <c r="A184">
        <v>183</v>
      </c>
      <c r="B184" t="s">
        <v>1034</v>
      </c>
      <c r="C184" t="s">
        <v>1037</v>
      </c>
      <c r="D184" t="s">
        <v>53</v>
      </c>
      <c r="E184" t="s">
        <v>1038</v>
      </c>
      <c r="F184">
        <v>2024</v>
      </c>
      <c r="G184" t="s">
        <v>1039</v>
      </c>
      <c r="H184" t="s">
        <v>1040</v>
      </c>
      <c r="I184" t="s">
        <v>48</v>
      </c>
      <c r="J184" t="s">
        <v>270</v>
      </c>
      <c r="K184" t="s">
        <v>776</v>
      </c>
      <c r="L184">
        <v>239</v>
      </c>
      <c r="M184" t="s">
        <v>1030</v>
      </c>
      <c r="N184" t="s">
        <v>310</v>
      </c>
      <c r="O184" t="s">
        <v>1021</v>
      </c>
      <c r="P184">
        <v>0.5</v>
      </c>
      <c r="Q184" t="s">
        <v>775</v>
      </c>
      <c r="R184" t="s">
        <v>775</v>
      </c>
      <c r="S184" t="s">
        <v>819</v>
      </c>
      <c r="T184" t="s">
        <v>819</v>
      </c>
      <c r="U184" t="s">
        <v>484</v>
      </c>
      <c r="V184" t="s">
        <v>258</v>
      </c>
      <c r="W184" t="s">
        <v>74</v>
      </c>
      <c r="X184" t="s">
        <v>54</v>
      </c>
      <c r="Y184" t="s">
        <v>75</v>
      </c>
      <c r="Z184" t="s">
        <v>75</v>
      </c>
      <c r="AA184" t="s">
        <v>75</v>
      </c>
      <c r="AB184" t="s">
        <v>55</v>
      </c>
      <c r="AC184" t="s">
        <v>56</v>
      </c>
      <c r="AD184" s="2" t="s">
        <v>126</v>
      </c>
      <c r="AE184">
        <v>3.81</v>
      </c>
      <c r="AF184">
        <v>1.3</v>
      </c>
      <c r="AG184">
        <v>3.72</v>
      </c>
      <c r="AH184">
        <v>1.31</v>
      </c>
      <c r="AL184" t="s">
        <v>1022</v>
      </c>
    </row>
    <row r="185" spans="1:38" x14ac:dyDescent="0.25">
      <c r="A185">
        <v>184</v>
      </c>
      <c r="B185" t="s">
        <v>1032</v>
      </c>
      <c r="C185" t="s">
        <v>1037</v>
      </c>
      <c r="D185" t="s">
        <v>53</v>
      </c>
      <c r="E185" t="s">
        <v>1038</v>
      </c>
      <c r="F185">
        <v>2024</v>
      </c>
      <c r="G185" t="s">
        <v>1039</v>
      </c>
      <c r="H185" t="s">
        <v>1040</v>
      </c>
      <c r="I185" t="s">
        <v>48</v>
      </c>
      <c r="J185" t="s">
        <v>270</v>
      </c>
      <c r="K185" t="s">
        <v>776</v>
      </c>
      <c r="L185">
        <v>105</v>
      </c>
      <c r="M185" t="s">
        <v>1030</v>
      </c>
      <c r="N185" t="s">
        <v>310</v>
      </c>
      <c r="O185" t="s">
        <v>1021</v>
      </c>
      <c r="P185">
        <v>0.5</v>
      </c>
      <c r="Q185" t="s">
        <v>775</v>
      </c>
      <c r="R185" t="s">
        <v>775</v>
      </c>
      <c r="S185" t="s">
        <v>819</v>
      </c>
      <c r="T185" t="s">
        <v>819</v>
      </c>
      <c r="U185" t="s">
        <v>1031</v>
      </c>
      <c r="V185" t="s">
        <v>258</v>
      </c>
      <c r="W185" t="s">
        <v>74</v>
      </c>
      <c r="X185" t="s">
        <v>54</v>
      </c>
      <c r="Y185" t="s">
        <v>75</v>
      </c>
      <c r="Z185" t="s">
        <v>75</v>
      </c>
      <c r="AA185" t="s">
        <v>75</v>
      </c>
      <c r="AB185" t="s">
        <v>55</v>
      </c>
      <c r="AC185" t="s">
        <v>56</v>
      </c>
      <c r="AD185" s="2" t="s">
        <v>126</v>
      </c>
      <c r="AE185">
        <v>3.74</v>
      </c>
      <c r="AF185">
        <v>1.51</v>
      </c>
      <c r="AG185">
        <v>3.71</v>
      </c>
      <c r="AH185">
        <v>1.44</v>
      </c>
      <c r="AL185" t="s">
        <v>1022</v>
      </c>
    </row>
    <row r="186" spans="1:38" x14ac:dyDescent="0.25">
      <c r="A186">
        <v>185</v>
      </c>
      <c r="B186" t="s">
        <v>606</v>
      </c>
      <c r="C186" t="s">
        <v>606</v>
      </c>
      <c r="D186" t="s">
        <v>53</v>
      </c>
      <c r="E186" t="s">
        <v>456</v>
      </c>
      <c r="F186">
        <v>1994</v>
      </c>
      <c r="G186" t="s">
        <v>457</v>
      </c>
      <c r="H186" t="s">
        <v>403</v>
      </c>
      <c r="I186" t="s">
        <v>48</v>
      </c>
      <c r="J186" t="s">
        <v>53</v>
      </c>
      <c r="K186" t="s">
        <v>646</v>
      </c>
      <c r="L186">
        <v>80</v>
      </c>
      <c r="M186" t="s">
        <v>607</v>
      </c>
      <c r="N186" t="s">
        <v>310</v>
      </c>
      <c r="O186" t="s">
        <v>1221</v>
      </c>
      <c r="P186">
        <v>0.5</v>
      </c>
      <c r="Q186" t="s">
        <v>775</v>
      </c>
      <c r="R186" t="s">
        <v>775</v>
      </c>
      <c r="S186" t="s">
        <v>52</v>
      </c>
      <c r="T186" t="s">
        <v>819</v>
      </c>
      <c r="U186" t="s">
        <v>485</v>
      </c>
      <c r="V186" t="s">
        <v>125</v>
      </c>
      <c r="W186" t="s">
        <v>74</v>
      </c>
      <c r="X186" t="s">
        <v>130</v>
      </c>
      <c r="Y186" t="s">
        <v>455</v>
      </c>
      <c r="Z186" t="s">
        <v>455</v>
      </c>
      <c r="AA186" t="s">
        <v>75</v>
      </c>
      <c r="AB186" t="s">
        <v>85</v>
      </c>
      <c r="AC186" t="s">
        <v>104</v>
      </c>
      <c r="AD186" s="2"/>
      <c r="AE186">
        <v>4.6100000000000003</v>
      </c>
      <c r="AG186">
        <v>4.3</v>
      </c>
    </row>
    <row r="187" spans="1:38" x14ac:dyDescent="0.25">
      <c r="A187">
        <v>186</v>
      </c>
      <c r="B187" t="s">
        <v>888</v>
      </c>
      <c r="C187" t="s">
        <v>648</v>
      </c>
      <c r="D187" t="s">
        <v>53</v>
      </c>
      <c r="E187" t="s">
        <v>456</v>
      </c>
      <c r="F187">
        <v>1994</v>
      </c>
      <c r="G187" t="s">
        <v>457</v>
      </c>
      <c r="H187" t="s">
        <v>403</v>
      </c>
      <c r="I187" t="s">
        <v>48</v>
      </c>
      <c r="J187" t="s">
        <v>53</v>
      </c>
      <c r="K187" t="s">
        <v>776</v>
      </c>
      <c r="L187">
        <v>40</v>
      </c>
      <c r="M187" t="s">
        <v>649</v>
      </c>
      <c r="N187" t="s">
        <v>310</v>
      </c>
      <c r="O187" t="s">
        <v>1221</v>
      </c>
      <c r="P187">
        <v>0.5</v>
      </c>
      <c r="Q187" t="s">
        <v>800</v>
      </c>
      <c r="R187" t="s">
        <v>1271</v>
      </c>
      <c r="S187" t="s">
        <v>52</v>
      </c>
      <c r="T187" t="s">
        <v>819</v>
      </c>
      <c r="U187" t="s">
        <v>485</v>
      </c>
      <c r="V187" t="s">
        <v>125</v>
      </c>
      <c r="W187" t="s">
        <v>74</v>
      </c>
      <c r="X187" t="s">
        <v>130</v>
      </c>
      <c r="Y187" t="s">
        <v>455</v>
      </c>
      <c r="Z187" t="s">
        <v>455</v>
      </c>
      <c r="AA187" t="s">
        <v>75</v>
      </c>
      <c r="AB187" t="s">
        <v>85</v>
      </c>
      <c r="AC187" t="s">
        <v>104</v>
      </c>
      <c r="AD187" s="2" t="s">
        <v>80</v>
      </c>
      <c r="AE187">
        <v>4.17</v>
      </c>
      <c r="AF187">
        <v>0.94</v>
      </c>
      <c r="AG187">
        <v>4.18</v>
      </c>
      <c r="AH187">
        <v>0.53</v>
      </c>
    </row>
    <row r="188" spans="1:38" x14ac:dyDescent="0.25">
      <c r="A188">
        <v>187</v>
      </c>
      <c r="B188" t="s">
        <v>886</v>
      </c>
      <c r="C188" t="s">
        <v>648</v>
      </c>
      <c r="D188" t="s">
        <v>53</v>
      </c>
      <c r="E188" t="s">
        <v>456</v>
      </c>
      <c r="F188">
        <v>1994</v>
      </c>
      <c r="G188" t="s">
        <v>457</v>
      </c>
      <c r="H188" t="s">
        <v>403</v>
      </c>
      <c r="I188" t="s">
        <v>48</v>
      </c>
      <c r="J188" t="s">
        <v>53</v>
      </c>
      <c r="K188" t="s">
        <v>776</v>
      </c>
      <c r="L188">
        <v>40</v>
      </c>
      <c r="M188" t="s">
        <v>649</v>
      </c>
      <c r="N188" t="s">
        <v>310</v>
      </c>
      <c r="O188" t="s">
        <v>1221</v>
      </c>
      <c r="P188">
        <v>0.5</v>
      </c>
      <c r="Q188" t="s">
        <v>800</v>
      </c>
      <c r="R188" t="s">
        <v>1271</v>
      </c>
      <c r="S188" t="s">
        <v>52</v>
      </c>
      <c r="T188" t="s">
        <v>819</v>
      </c>
      <c r="U188" t="s">
        <v>485</v>
      </c>
      <c r="V188" t="s">
        <v>125</v>
      </c>
      <c r="W188" t="s">
        <v>74</v>
      </c>
      <c r="X188" t="s">
        <v>130</v>
      </c>
      <c r="Y188" t="s">
        <v>455</v>
      </c>
      <c r="Z188" t="s">
        <v>455</v>
      </c>
      <c r="AA188" t="s">
        <v>75</v>
      </c>
      <c r="AB188" t="s">
        <v>85</v>
      </c>
      <c r="AC188" t="s">
        <v>104</v>
      </c>
      <c r="AD188" s="2" t="s">
        <v>80</v>
      </c>
      <c r="AE188">
        <v>4.01</v>
      </c>
      <c r="AF188">
        <v>0.62</v>
      </c>
      <c r="AG188">
        <v>4.45</v>
      </c>
      <c r="AH188">
        <v>0.48</v>
      </c>
    </row>
    <row r="189" spans="1:38" x14ac:dyDescent="0.25">
      <c r="A189">
        <v>188</v>
      </c>
      <c r="B189" t="s">
        <v>651</v>
      </c>
      <c r="C189" t="s">
        <v>648</v>
      </c>
      <c r="D189" t="s">
        <v>53</v>
      </c>
      <c r="E189" t="s">
        <v>456</v>
      </c>
      <c r="F189">
        <v>1994</v>
      </c>
      <c r="G189" t="s">
        <v>457</v>
      </c>
      <c r="H189" t="s">
        <v>403</v>
      </c>
      <c r="I189" t="s">
        <v>48</v>
      </c>
      <c r="J189" t="s">
        <v>53</v>
      </c>
      <c r="K189" t="s">
        <v>646</v>
      </c>
      <c r="L189">
        <v>40</v>
      </c>
      <c r="M189" t="s">
        <v>649</v>
      </c>
      <c r="N189" t="s">
        <v>310</v>
      </c>
      <c r="O189" t="s">
        <v>1221</v>
      </c>
      <c r="P189">
        <v>0.5</v>
      </c>
      <c r="Q189" t="s">
        <v>775</v>
      </c>
      <c r="R189" t="s">
        <v>775</v>
      </c>
      <c r="S189" t="s">
        <v>52</v>
      </c>
      <c r="T189" t="s">
        <v>819</v>
      </c>
      <c r="U189" t="s">
        <v>485</v>
      </c>
      <c r="V189" t="s">
        <v>125</v>
      </c>
      <c r="W189" t="s">
        <v>74</v>
      </c>
      <c r="X189" t="s">
        <v>130</v>
      </c>
      <c r="Y189" t="s">
        <v>455</v>
      </c>
      <c r="Z189" t="s">
        <v>455</v>
      </c>
      <c r="AA189" t="s">
        <v>75</v>
      </c>
      <c r="AB189" t="s">
        <v>85</v>
      </c>
      <c r="AC189" t="s">
        <v>104</v>
      </c>
      <c r="AD189" s="2"/>
      <c r="AE189">
        <v>4.5599999999999996</v>
      </c>
      <c r="AF189">
        <v>0.69</v>
      </c>
      <c r="AG189">
        <v>4.18</v>
      </c>
      <c r="AH189">
        <v>0.53</v>
      </c>
    </row>
    <row r="190" spans="1:38" x14ac:dyDescent="0.25">
      <c r="A190">
        <v>189</v>
      </c>
      <c r="B190" t="s">
        <v>650</v>
      </c>
      <c r="C190" t="s">
        <v>648</v>
      </c>
      <c r="D190" t="s">
        <v>53</v>
      </c>
      <c r="E190" t="s">
        <v>456</v>
      </c>
      <c r="F190">
        <v>1994</v>
      </c>
      <c r="G190" t="s">
        <v>457</v>
      </c>
      <c r="H190" t="s">
        <v>403</v>
      </c>
      <c r="I190" t="s">
        <v>48</v>
      </c>
      <c r="J190" t="s">
        <v>53</v>
      </c>
      <c r="K190" t="s">
        <v>646</v>
      </c>
      <c r="L190">
        <v>40</v>
      </c>
      <c r="M190" t="s">
        <v>649</v>
      </c>
      <c r="N190" t="s">
        <v>310</v>
      </c>
      <c r="O190" t="s">
        <v>1221</v>
      </c>
      <c r="P190">
        <v>0.5</v>
      </c>
      <c r="Q190" t="s">
        <v>775</v>
      </c>
      <c r="R190" t="s">
        <v>775</v>
      </c>
      <c r="S190" t="s">
        <v>52</v>
      </c>
      <c r="T190" t="s">
        <v>819</v>
      </c>
      <c r="U190" t="s">
        <v>485</v>
      </c>
      <c r="V190" t="s">
        <v>125</v>
      </c>
      <c r="W190" t="s">
        <v>74</v>
      </c>
      <c r="X190" t="s">
        <v>130</v>
      </c>
      <c r="Y190" t="s">
        <v>455</v>
      </c>
      <c r="Z190" t="s">
        <v>455</v>
      </c>
      <c r="AA190" t="s">
        <v>75</v>
      </c>
      <c r="AB190" t="s">
        <v>85</v>
      </c>
      <c r="AC190" t="s">
        <v>104</v>
      </c>
      <c r="AD190" s="2"/>
      <c r="AE190">
        <v>4.8099999999999996</v>
      </c>
      <c r="AF190">
        <v>0.56999999999999995</v>
      </c>
      <c r="AG190">
        <v>4.45</v>
      </c>
      <c r="AH190">
        <v>0.48</v>
      </c>
    </row>
    <row r="191" spans="1:38" x14ac:dyDescent="0.25">
      <c r="A191">
        <v>190</v>
      </c>
      <c r="B191" t="s">
        <v>887</v>
      </c>
      <c r="C191" t="s">
        <v>648</v>
      </c>
      <c r="D191" t="s">
        <v>53</v>
      </c>
      <c r="E191" t="s">
        <v>456</v>
      </c>
      <c r="F191">
        <v>1994</v>
      </c>
      <c r="G191" t="s">
        <v>457</v>
      </c>
      <c r="H191" t="s">
        <v>403</v>
      </c>
      <c r="I191" t="s">
        <v>48</v>
      </c>
      <c r="J191" t="s">
        <v>53</v>
      </c>
      <c r="K191" t="s">
        <v>776</v>
      </c>
      <c r="L191">
        <v>40</v>
      </c>
      <c r="M191" t="s">
        <v>649</v>
      </c>
      <c r="N191" t="s">
        <v>310</v>
      </c>
      <c r="O191" t="s">
        <v>1221</v>
      </c>
      <c r="P191">
        <v>0.5</v>
      </c>
      <c r="Q191" t="s">
        <v>799</v>
      </c>
      <c r="R191" t="s">
        <v>1272</v>
      </c>
      <c r="S191" t="s">
        <v>52</v>
      </c>
      <c r="T191" t="s">
        <v>819</v>
      </c>
      <c r="U191" t="s">
        <v>485</v>
      </c>
      <c r="V191" t="s">
        <v>125</v>
      </c>
      <c r="W191" t="s">
        <v>74</v>
      </c>
      <c r="X191" t="s">
        <v>130</v>
      </c>
      <c r="Y191" t="s">
        <v>455</v>
      </c>
      <c r="Z191" t="s">
        <v>455</v>
      </c>
      <c r="AA191" t="s">
        <v>75</v>
      </c>
      <c r="AB191" t="s">
        <v>85</v>
      </c>
      <c r="AC191" t="s">
        <v>104</v>
      </c>
      <c r="AD191" s="2" t="s">
        <v>126</v>
      </c>
      <c r="AE191">
        <v>4.96</v>
      </c>
      <c r="AF191">
        <v>0.79</v>
      </c>
      <c r="AG191">
        <v>4.18</v>
      </c>
      <c r="AH191">
        <v>0.53</v>
      </c>
    </row>
    <row r="192" spans="1:38" x14ac:dyDescent="0.25">
      <c r="A192">
        <v>191</v>
      </c>
      <c r="B192" t="s">
        <v>885</v>
      </c>
      <c r="C192" t="s">
        <v>648</v>
      </c>
      <c r="D192" t="s">
        <v>53</v>
      </c>
      <c r="E192" t="s">
        <v>456</v>
      </c>
      <c r="F192">
        <v>1994</v>
      </c>
      <c r="G192" t="s">
        <v>457</v>
      </c>
      <c r="H192" t="s">
        <v>403</v>
      </c>
      <c r="I192" t="s">
        <v>48</v>
      </c>
      <c r="J192" t="s">
        <v>53</v>
      </c>
      <c r="K192" t="s">
        <v>776</v>
      </c>
      <c r="L192">
        <v>40</v>
      </c>
      <c r="M192" t="s">
        <v>649</v>
      </c>
      <c r="N192" t="s">
        <v>310</v>
      </c>
      <c r="O192" t="s">
        <v>1221</v>
      </c>
      <c r="P192">
        <v>0.5</v>
      </c>
      <c r="Q192" t="s">
        <v>799</v>
      </c>
      <c r="R192" t="s">
        <v>1272</v>
      </c>
      <c r="S192" t="s">
        <v>52</v>
      </c>
      <c r="T192" t="s">
        <v>819</v>
      </c>
      <c r="U192" t="s">
        <v>485</v>
      </c>
      <c r="V192" t="s">
        <v>125</v>
      </c>
      <c r="W192" t="s">
        <v>74</v>
      </c>
      <c r="X192" t="s">
        <v>130</v>
      </c>
      <c r="Y192" t="s">
        <v>455</v>
      </c>
      <c r="Z192" t="s">
        <v>455</v>
      </c>
      <c r="AA192" t="s">
        <v>75</v>
      </c>
      <c r="AB192" t="s">
        <v>85</v>
      </c>
      <c r="AC192" t="s">
        <v>104</v>
      </c>
      <c r="AD192" s="2" t="s">
        <v>126</v>
      </c>
      <c r="AE192">
        <v>5.17</v>
      </c>
      <c r="AF192">
        <v>0.6</v>
      </c>
      <c r="AG192">
        <v>4.45</v>
      </c>
      <c r="AH192">
        <v>0.48</v>
      </c>
    </row>
    <row r="193" spans="1:38" x14ac:dyDescent="0.25">
      <c r="A193">
        <v>192</v>
      </c>
      <c r="B193" t="s">
        <v>1042</v>
      </c>
      <c r="C193" t="s">
        <v>1047</v>
      </c>
      <c r="D193" t="s">
        <v>53</v>
      </c>
      <c r="E193" t="s">
        <v>1047</v>
      </c>
      <c r="F193">
        <v>2024</v>
      </c>
      <c r="G193" t="s">
        <v>1046</v>
      </c>
      <c r="H193" t="s">
        <v>433</v>
      </c>
      <c r="I193" t="s">
        <v>1048</v>
      </c>
      <c r="J193" t="s">
        <v>270</v>
      </c>
      <c r="K193" t="s">
        <v>776</v>
      </c>
      <c r="L193">
        <v>60</v>
      </c>
      <c r="M193" t="s">
        <v>1043</v>
      </c>
      <c r="N193" t="s">
        <v>310</v>
      </c>
      <c r="O193" t="s">
        <v>51</v>
      </c>
      <c r="P193">
        <v>1</v>
      </c>
      <c r="Q193" t="s">
        <v>775</v>
      </c>
      <c r="R193" t="s">
        <v>775</v>
      </c>
      <c r="S193" t="s">
        <v>819</v>
      </c>
      <c r="T193" t="s">
        <v>819</v>
      </c>
      <c r="U193" t="s">
        <v>484</v>
      </c>
      <c r="V193" t="s">
        <v>258</v>
      </c>
      <c r="W193" t="s">
        <v>74</v>
      </c>
      <c r="X193" t="s">
        <v>130</v>
      </c>
      <c r="Y193" t="s">
        <v>659</v>
      </c>
      <c r="Z193" t="s">
        <v>455</v>
      </c>
      <c r="AA193" t="s">
        <v>455</v>
      </c>
      <c r="AB193" t="s">
        <v>55</v>
      </c>
      <c r="AC193" t="s">
        <v>56</v>
      </c>
      <c r="AD193" s="2"/>
      <c r="AE193">
        <v>4.1500000000000004</v>
      </c>
      <c r="AF193">
        <v>1.53</v>
      </c>
      <c r="AG193">
        <v>3.5</v>
      </c>
      <c r="AH193">
        <v>1.4</v>
      </c>
      <c r="AL193" t="s">
        <v>1045</v>
      </c>
    </row>
    <row r="194" spans="1:38" x14ac:dyDescent="0.25">
      <c r="A194">
        <v>193</v>
      </c>
      <c r="B194" t="s">
        <v>1041</v>
      </c>
      <c r="C194" t="s">
        <v>1047</v>
      </c>
      <c r="D194" t="s">
        <v>53</v>
      </c>
      <c r="E194" t="s">
        <v>1047</v>
      </c>
      <c r="F194">
        <v>2024</v>
      </c>
      <c r="G194" t="s">
        <v>1046</v>
      </c>
      <c r="H194" t="s">
        <v>433</v>
      </c>
      <c r="I194" t="s">
        <v>1048</v>
      </c>
      <c r="J194" t="s">
        <v>270</v>
      </c>
      <c r="K194" t="s">
        <v>776</v>
      </c>
      <c r="L194">
        <v>60</v>
      </c>
      <c r="M194" t="s">
        <v>1043</v>
      </c>
      <c r="N194" t="s">
        <v>310</v>
      </c>
      <c r="O194" t="s">
        <v>51</v>
      </c>
      <c r="P194">
        <v>1</v>
      </c>
      <c r="Q194" t="s">
        <v>775</v>
      </c>
      <c r="R194" t="s">
        <v>775</v>
      </c>
      <c r="S194" t="s">
        <v>819</v>
      </c>
      <c r="T194" t="s">
        <v>819</v>
      </c>
      <c r="U194" t="s">
        <v>484</v>
      </c>
      <c r="V194" t="s">
        <v>258</v>
      </c>
      <c r="W194" t="s">
        <v>74</v>
      </c>
      <c r="X194" t="s">
        <v>130</v>
      </c>
      <c r="Y194" t="s">
        <v>659</v>
      </c>
      <c r="Z194" t="s">
        <v>455</v>
      </c>
      <c r="AA194" t="s">
        <v>455</v>
      </c>
      <c r="AB194" t="s">
        <v>55</v>
      </c>
      <c r="AC194" t="s">
        <v>56</v>
      </c>
      <c r="AD194" s="2"/>
      <c r="AE194">
        <v>4.17</v>
      </c>
      <c r="AF194">
        <v>1.38</v>
      </c>
      <c r="AG194">
        <v>3.58</v>
      </c>
      <c r="AH194">
        <v>1.26</v>
      </c>
      <c r="AL194" t="s">
        <v>1044</v>
      </c>
    </row>
    <row r="195" spans="1:38" x14ac:dyDescent="0.25">
      <c r="A195">
        <v>194</v>
      </c>
      <c r="B195" t="s">
        <v>1049</v>
      </c>
      <c r="C195" t="s">
        <v>1049</v>
      </c>
      <c r="D195" t="s">
        <v>53</v>
      </c>
      <c r="E195" t="s">
        <v>1058</v>
      </c>
      <c r="F195">
        <v>2023</v>
      </c>
      <c r="G195" t="s">
        <v>1054</v>
      </c>
      <c r="H195" t="s">
        <v>1055</v>
      </c>
      <c r="I195" t="s">
        <v>1059</v>
      </c>
      <c r="J195" t="s">
        <v>270</v>
      </c>
      <c r="K195" t="s">
        <v>776</v>
      </c>
      <c r="L195">
        <v>188</v>
      </c>
      <c r="M195" t="s">
        <v>1050</v>
      </c>
      <c r="N195" t="s">
        <v>310</v>
      </c>
      <c r="O195" t="s">
        <v>1186</v>
      </c>
      <c r="P195">
        <v>0.5</v>
      </c>
      <c r="Q195" t="s">
        <v>775</v>
      </c>
      <c r="R195" t="s">
        <v>775</v>
      </c>
      <c r="S195" t="s">
        <v>819</v>
      </c>
      <c r="T195" t="s">
        <v>819</v>
      </c>
      <c r="U195" t="s">
        <v>1051</v>
      </c>
      <c r="V195" t="s">
        <v>258</v>
      </c>
      <c r="W195" t="s">
        <v>74</v>
      </c>
      <c r="X195" t="s">
        <v>54</v>
      </c>
      <c r="Y195" t="s">
        <v>75</v>
      </c>
      <c r="Z195" t="s">
        <v>75</v>
      </c>
      <c r="AA195" t="s">
        <v>75</v>
      </c>
      <c r="AB195" t="s">
        <v>55</v>
      </c>
      <c r="AC195" t="s">
        <v>56</v>
      </c>
      <c r="AD195" s="2"/>
      <c r="AE195">
        <v>4.03</v>
      </c>
      <c r="AF195">
        <v>0.91</v>
      </c>
      <c r="AG195">
        <v>3.72</v>
      </c>
      <c r="AH195">
        <v>0.79</v>
      </c>
      <c r="AK195">
        <v>0.65</v>
      </c>
      <c r="AL195" t="s">
        <v>1056</v>
      </c>
    </row>
    <row r="196" spans="1:38" x14ac:dyDescent="0.25">
      <c r="A196">
        <v>195</v>
      </c>
      <c r="B196" t="s">
        <v>1053</v>
      </c>
      <c r="C196" t="s">
        <v>1057</v>
      </c>
      <c r="D196" t="s">
        <v>270</v>
      </c>
      <c r="E196" t="s">
        <v>1058</v>
      </c>
      <c r="F196">
        <v>2023</v>
      </c>
      <c r="G196" t="s">
        <v>1054</v>
      </c>
      <c r="H196" t="s">
        <v>1055</v>
      </c>
      <c r="I196" t="s">
        <v>1059</v>
      </c>
      <c r="J196" t="s">
        <v>270</v>
      </c>
      <c r="K196" t="s">
        <v>776</v>
      </c>
      <c r="L196">
        <v>164</v>
      </c>
      <c r="M196" t="s">
        <v>1052</v>
      </c>
      <c r="N196" t="s">
        <v>310</v>
      </c>
      <c r="O196" t="s">
        <v>1186</v>
      </c>
      <c r="P196">
        <v>0.5</v>
      </c>
      <c r="Q196" t="s">
        <v>775</v>
      </c>
      <c r="R196" t="s">
        <v>775</v>
      </c>
      <c r="S196" t="s">
        <v>819</v>
      </c>
      <c r="T196" t="s">
        <v>819</v>
      </c>
      <c r="U196" t="s">
        <v>1051</v>
      </c>
      <c r="V196" t="s">
        <v>258</v>
      </c>
      <c r="W196" t="s">
        <v>74</v>
      </c>
      <c r="X196" t="s">
        <v>54</v>
      </c>
      <c r="Y196" t="s">
        <v>75</v>
      </c>
      <c r="Z196" t="s">
        <v>75</v>
      </c>
      <c r="AA196" t="s">
        <v>75</v>
      </c>
      <c r="AB196" t="s">
        <v>55</v>
      </c>
      <c r="AC196" t="s">
        <v>56</v>
      </c>
      <c r="AD196" s="2"/>
      <c r="AE196">
        <v>3.85</v>
      </c>
      <c r="AF196">
        <v>0.85</v>
      </c>
      <c r="AG196">
        <v>3.73</v>
      </c>
      <c r="AH196">
        <v>0.88</v>
      </c>
      <c r="AK196">
        <v>0.17</v>
      </c>
      <c r="AL196" t="s">
        <v>1056</v>
      </c>
    </row>
    <row r="197" spans="1:38" x14ac:dyDescent="0.25">
      <c r="A197">
        <v>196</v>
      </c>
      <c r="B197" t="s">
        <v>1061</v>
      </c>
      <c r="C197" t="s">
        <v>1061</v>
      </c>
      <c r="D197" t="s">
        <v>53</v>
      </c>
      <c r="E197" t="s">
        <v>1061</v>
      </c>
      <c r="F197">
        <v>2024</v>
      </c>
      <c r="G197" t="s">
        <v>1063</v>
      </c>
      <c r="H197" t="s">
        <v>972</v>
      </c>
      <c r="I197" t="s">
        <v>1064</v>
      </c>
      <c r="J197" t="s">
        <v>270</v>
      </c>
      <c r="K197" t="s">
        <v>776</v>
      </c>
      <c r="L197">
        <v>130</v>
      </c>
      <c r="M197" t="s">
        <v>705</v>
      </c>
      <c r="N197" t="s">
        <v>310</v>
      </c>
      <c r="O197" t="s">
        <v>1062</v>
      </c>
      <c r="S197" t="s">
        <v>819</v>
      </c>
      <c r="T197" t="s">
        <v>819</v>
      </c>
      <c r="U197" t="s">
        <v>101</v>
      </c>
      <c r="V197" t="s">
        <v>258</v>
      </c>
      <c r="W197" t="s">
        <v>74</v>
      </c>
      <c r="X197" t="s">
        <v>54</v>
      </c>
      <c r="Y197" t="s">
        <v>103</v>
      </c>
      <c r="Z197" t="s">
        <v>75</v>
      </c>
      <c r="AA197" t="s">
        <v>75</v>
      </c>
      <c r="AB197" t="s">
        <v>55</v>
      </c>
      <c r="AC197" t="s">
        <v>56</v>
      </c>
      <c r="AD197" s="2" t="s">
        <v>271</v>
      </c>
      <c r="AE197">
        <v>3.67</v>
      </c>
      <c r="AF197">
        <v>0.64</v>
      </c>
      <c r="AG197">
        <v>3.31</v>
      </c>
      <c r="AH197">
        <v>0.76</v>
      </c>
      <c r="AL197" t="s">
        <v>1056</v>
      </c>
    </row>
    <row r="198" spans="1:38" x14ac:dyDescent="0.25">
      <c r="A198">
        <v>197</v>
      </c>
      <c r="B198" t="s">
        <v>1066</v>
      </c>
      <c r="C198" t="s">
        <v>1066</v>
      </c>
      <c r="D198" t="s">
        <v>270</v>
      </c>
      <c r="E198" t="s">
        <v>1065</v>
      </c>
      <c r="F198">
        <v>2022</v>
      </c>
      <c r="G198" t="s">
        <v>458</v>
      </c>
      <c r="H198" t="s">
        <v>228</v>
      </c>
      <c r="I198" t="s">
        <v>434</v>
      </c>
      <c r="J198" t="s">
        <v>270</v>
      </c>
      <c r="K198" t="s">
        <v>646</v>
      </c>
      <c r="L198">
        <v>65</v>
      </c>
      <c r="M198" t="s">
        <v>603</v>
      </c>
      <c r="N198" t="s">
        <v>310</v>
      </c>
      <c r="O198" t="s">
        <v>1186</v>
      </c>
      <c r="P198">
        <v>0.5</v>
      </c>
      <c r="Q198" t="s">
        <v>775</v>
      </c>
      <c r="R198" t="s">
        <v>775</v>
      </c>
      <c r="S198" t="s">
        <v>819</v>
      </c>
      <c r="T198" t="s">
        <v>819</v>
      </c>
      <c r="U198" t="s">
        <v>101</v>
      </c>
      <c r="V198" t="s">
        <v>53</v>
      </c>
      <c r="W198" t="s">
        <v>74</v>
      </c>
      <c r="X198" t="s">
        <v>54</v>
      </c>
      <c r="Y198" t="s">
        <v>313</v>
      </c>
      <c r="Z198" t="s">
        <v>75</v>
      </c>
      <c r="AA198" t="s">
        <v>75</v>
      </c>
      <c r="AB198" t="s">
        <v>55</v>
      </c>
      <c r="AC198" t="s">
        <v>56</v>
      </c>
      <c r="AD198" s="2"/>
      <c r="AE198">
        <v>4.1500000000000004</v>
      </c>
      <c r="AF198">
        <v>0.73</v>
      </c>
      <c r="AG198">
        <v>3.44</v>
      </c>
      <c r="AH198">
        <v>0.54</v>
      </c>
      <c r="AI198" t="s">
        <v>601</v>
      </c>
      <c r="AK198">
        <v>7.0000000000000007E-2</v>
      </c>
      <c r="AL198" t="s">
        <v>602</v>
      </c>
    </row>
    <row r="199" spans="1:38" x14ac:dyDescent="0.25">
      <c r="A199">
        <v>198</v>
      </c>
      <c r="B199" t="s">
        <v>1067</v>
      </c>
      <c r="C199" t="s">
        <v>1067</v>
      </c>
      <c r="D199" t="s">
        <v>270</v>
      </c>
      <c r="E199" t="s">
        <v>1065</v>
      </c>
      <c r="F199">
        <v>2022</v>
      </c>
      <c r="G199" t="s">
        <v>458</v>
      </c>
      <c r="H199" t="s">
        <v>228</v>
      </c>
      <c r="I199" t="s">
        <v>434</v>
      </c>
      <c r="J199" t="s">
        <v>270</v>
      </c>
      <c r="K199" t="s">
        <v>646</v>
      </c>
      <c r="L199">
        <v>113</v>
      </c>
      <c r="M199" t="s">
        <v>604</v>
      </c>
      <c r="N199" t="s">
        <v>310</v>
      </c>
      <c r="O199" t="s">
        <v>1186</v>
      </c>
      <c r="P199">
        <v>0.5</v>
      </c>
      <c r="Q199" t="s">
        <v>775</v>
      </c>
      <c r="R199" t="s">
        <v>775</v>
      </c>
      <c r="S199" t="s">
        <v>819</v>
      </c>
      <c r="T199" t="s">
        <v>819</v>
      </c>
      <c r="U199" t="s">
        <v>101</v>
      </c>
      <c r="V199" t="s">
        <v>53</v>
      </c>
      <c r="W199" t="s">
        <v>74</v>
      </c>
      <c r="X199" t="s">
        <v>54</v>
      </c>
      <c r="Y199" t="s">
        <v>313</v>
      </c>
      <c r="Z199" t="s">
        <v>75</v>
      </c>
      <c r="AA199" t="s">
        <v>75</v>
      </c>
      <c r="AB199" t="s">
        <v>55</v>
      </c>
      <c r="AC199" t="s">
        <v>56</v>
      </c>
      <c r="AD199" s="2"/>
      <c r="AE199">
        <v>4.1500000000000004</v>
      </c>
      <c r="AF199">
        <v>0.6</v>
      </c>
      <c r="AG199">
        <v>3.61</v>
      </c>
      <c r="AH199">
        <v>0.54</v>
      </c>
      <c r="AI199" t="s">
        <v>605</v>
      </c>
      <c r="AK199">
        <v>0.08</v>
      </c>
      <c r="AL199" t="s">
        <v>413</v>
      </c>
    </row>
    <row r="200" spans="1:38" x14ac:dyDescent="0.25">
      <c r="A200">
        <v>199</v>
      </c>
      <c r="B200" t="s">
        <v>1068</v>
      </c>
      <c r="C200" t="s">
        <v>1068</v>
      </c>
      <c r="D200" t="s">
        <v>53</v>
      </c>
      <c r="E200" t="s">
        <v>1077</v>
      </c>
      <c r="F200">
        <v>2025</v>
      </c>
      <c r="G200" t="s">
        <v>1078</v>
      </c>
      <c r="H200" t="s">
        <v>187</v>
      </c>
      <c r="I200" t="s">
        <v>1048</v>
      </c>
      <c r="J200" t="s">
        <v>270</v>
      </c>
      <c r="K200" t="s">
        <v>776</v>
      </c>
      <c r="L200">
        <v>90</v>
      </c>
      <c r="M200" t="s">
        <v>1069</v>
      </c>
      <c r="N200" t="s">
        <v>310</v>
      </c>
      <c r="O200" t="s">
        <v>1186</v>
      </c>
      <c r="P200">
        <v>0.5</v>
      </c>
      <c r="Q200" t="s">
        <v>775</v>
      </c>
      <c r="R200" t="s">
        <v>775</v>
      </c>
      <c r="S200" t="s">
        <v>819</v>
      </c>
      <c r="T200" t="s">
        <v>819</v>
      </c>
      <c r="U200" t="s">
        <v>271</v>
      </c>
      <c r="V200" t="s">
        <v>53</v>
      </c>
      <c r="W200" t="s">
        <v>74</v>
      </c>
      <c r="X200" t="s">
        <v>54</v>
      </c>
      <c r="Y200" t="s">
        <v>313</v>
      </c>
      <c r="Z200" t="s">
        <v>75</v>
      </c>
      <c r="AA200" t="s">
        <v>75</v>
      </c>
      <c r="AB200" t="s">
        <v>55</v>
      </c>
      <c r="AC200" t="s">
        <v>56</v>
      </c>
      <c r="AD200" s="2"/>
      <c r="AI200" t="s">
        <v>1070</v>
      </c>
      <c r="AJ200" t="s">
        <v>1071</v>
      </c>
    </row>
    <row r="201" spans="1:38" x14ac:dyDescent="0.25">
      <c r="A201">
        <v>200</v>
      </c>
      <c r="B201" t="s">
        <v>1076</v>
      </c>
      <c r="C201" t="s">
        <v>1076</v>
      </c>
      <c r="D201" t="s">
        <v>270</v>
      </c>
      <c r="E201" t="s">
        <v>1077</v>
      </c>
      <c r="F201">
        <v>2025</v>
      </c>
      <c r="G201" t="s">
        <v>1078</v>
      </c>
      <c r="H201" t="s">
        <v>187</v>
      </c>
      <c r="I201" t="s">
        <v>1048</v>
      </c>
      <c r="J201" t="s">
        <v>270</v>
      </c>
      <c r="K201" t="s">
        <v>776</v>
      </c>
      <c r="L201">
        <v>65</v>
      </c>
      <c r="M201" t="s">
        <v>1072</v>
      </c>
      <c r="N201" t="s">
        <v>310</v>
      </c>
      <c r="O201" t="s">
        <v>1186</v>
      </c>
      <c r="P201">
        <v>0.5</v>
      </c>
      <c r="Q201" t="s">
        <v>775</v>
      </c>
      <c r="R201" t="s">
        <v>775</v>
      </c>
      <c r="S201" t="s">
        <v>819</v>
      </c>
      <c r="T201" t="s">
        <v>819</v>
      </c>
      <c r="U201" t="s">
        <v>271</v>
      </c>
      <c r="V201" t="s">
        <v>53</v>
      </c>
      <c r="W201" t="s">
        <v>74</v>
      </c>
      <c r="X201" t="s">
        <v>54</v>
      </c>
      <c r="Y201" t="s">
        <v>313</v>
      </c>
      <c r="Z201" t="s">
        <v>75</v>
      </c>
      <c r="AA201" t="s">
        <v>75</v>
      </c>
      <c r="AB201" t="s">
        <v>55</v>
      </c>
      <c r="AC201" t="s">
        <v>56</v>
      </c>
      <c r="AD201" s="2"/>
      <c r="AI201" t="s">
        <v>1074</v>
      </c>
      <c r="AJ201" t="s">
        <v>1075</v>
      </c>
      <c r="AL201" t="s">
        <v>1073</v>
      </c>
    </row>
    <row r="202" spans="1:38" x14ac:dyDescent="0.25">
      <c r="A202">
        <v>201</v>
      </c>
      <c r="B202" t="s">
        <v>461</v>
      </c>
      <c r="C202" t="s">
        <v>461</v>
      </c>
      <c r="D202" t="s">
        <v>270</v>
      </c>
      <c r="E202" t="s">
        <v>459</v>
      </c>
      <c r="F202">
        <v>2003</v>
      </c>
      <c r="G202" t="s">
        <v>460</v>
      </c>
      <c r="H202" t="s">
        <v>171</v>
      </c>
      <c r="I202" t="s">
        <v>48</v>
      </c>
      <c r="J202" t="s">
        <v>53</v>
      </c>
      <c r="K202" t="s">
        <v>646</v>
      </c>
      <c r="L202">
        <v>15</v>
      </c>
      <c r="M202" t="s">
        <v>462</v>
      </c>
      <c r="N202" t="s">
        <v>310</v>
      </c>
      <c r="O202" t="s">
        <v>1186</v>
      </c>
      <c r="P202">
        <v>1</v>
      </c>
      <c r="S202" t="s">
        <v>819</v>
      </c>
      <c r="T202" t="s">
        <v>819</v>
      </c>
      <c r="U202" t="s">
        <v>463</v>
      </c>
      <c r="V202" t="s">
        <v>464</v>
      </c>
      <c r="W202" t="s">
        <v>74</v>
      </c>
      <c r="X202" t="s">
        <v>131</v>
      </c>
      <c r="Y202" t="s">
        <v>455</v>
      </c>
      <c r="Z202" t="s">
        <v>75</v>
      </c>
      <c r="AA202" t="s">
        <v>75</v>
      </c>
      <c r="AB202" t="s">
        <v>85</v>
      </c>
      <c r="AC202" t="s">
        <v>76</v>
      </c>
      <c r="AD202" s="2" t="s">
        <v>126</v>
      </c>
      <c r="AI202" t="s">
        <v>465</v>
      </c>
    </row>
    <row r="203" spans="1:38" x14ac:dyDescent="0.25">
      <c r="A203">
        <v>202</v>
      </c>
      <c r="B203" t="s">
        <v>470</v>
      </c>
      <c r="C203" t="s">
        <v>466</v>
      </c>
      <c r="D203" t="s">
        <v>270</v>
      </c>
      <c r="E203" t="s">
        <v>466</v>
      </c>
      <c r="F203">
        <v>2005</v>
      </c>
      <c r="G203" t="s">
        <v>467</v>
      </c>
      <c r="H203" t="s">
        <v>468</v>
      </c>
      <c r="I203" t="s">
        <v>48</v>
      </c>
      <c r="J203" t="s">
        <v>53</v>
      </c>
      <c r="K203" t="s">
        <v>776</v>
      </c>
      <c r="L203">
        <v>12</v>
      </c>
      <c r="M203" t="s">
        <v>469</v>
      </c>
      <c r="N203" t="s">
        <v>310</v>
      </c>
      <c r="O203" t="s">
        <v>1186</v>
      </c>
      <c r="P203">
        <v>0.5</v>
      </c>
      <c r="Q203" t="s">
        <v>800</v>
      </c>
      <c r="R203" t="s">
        <v>1275</v>
      </c>
      <c r="S203" t="s">
        <v>774</v>
      </c>
      <c r="T203" t="s">
        <v>52</v>
      </c>
      <c r="U203" t="s">
        <v>471</v>
      </c>
      <c r="V203" t="s">
        <v>53</v>
      </c>
      <c r="W203" t="s">
        <v>74</v>
      </c>
      <c r="X203" t="s">
        <v>54</v>
      </c>
      <c r="Y203" t="s">
        <v>472</v>
      </c>
      <c r="Z203" t="s">
        <v>472</v>
      </c>
      <c r="AA203" t="s">
        <v>472</v>
      </c>
      <c r="AB203" t="s">
        <v>85</v>
      </c>
      <c r="AC203" t="s">
        <v>473</v>
      </c>
      <c r="AD203" s="2"/>
      <c r="AE203">
        <v>0.57999999999999996</v>
      </c>
      <c r="AG203">
        <v>0.28999999999999998</v>
      </c>
      <c r="AL203" t="s">
        <v>1222</v>
      </c>
    </row>
    <row r="204" spans="1:38" x14ac:dyDescent="0.25">
      <c r="A204">
        <v>203</v>
      </c>
      <c r="B204" t="s">
        <v>889</v>
      </c>
      <c r="C204" t="s">
        <v>466</v>
      </c>
      <c r="D204" t="s">
        <v>270</v>
      </c>
      <c r="E204" t="s">
        <v>466</v>
      </c>
      <c r="F204">
        <v>2005</v>
      </c>
      <c r="G204" t="s">
        <v>467</v>
      </c>
      <c r="H204" t="s">
        <v>468</v>
      </c>
      <c r="I204" t="s">
        <v>48</v>
      </c>
      <c r="J204" t="s">
        <v>53</v>
      </c>
      <c r="K204" t="s">
        <v>776</v>
      </c>
      <c r="L204">
        <v>12</v>
      </c>
      <c r="M204" t="s">
        <v>469</v>
      </c>
      <c r="N204" t="s">
        <v>310</v>
      </c>
      <c r="O204" t="s">
        <v>1186</v>
      </c>
      <c r="P204">
        <v>0.5</v>
      </c>
      <c r="Q204" t="s">
        <v>799</v>
      </c>
      <c r="R204" t="s">
        <v>1276</v>
      </c>
      <c r="S204" t="s">
        <v>774</v>
      </c>
      <c r="T204" t="s">
        <v>52</v>
      </c>
      <c r="U204" t="s">
        <v>471</v>
      </c>
      <c r="V204" t="s">
        <v>53</v>
      </c>
      <c r="W204" t="s">
        <v>74</v>
      </c>
      <c r="X204" t="s">
        <v>54</v>
      </c>
      <c r="Y204" t="s">
        <v>472</v>
      </c>
      <c r="Z204" t="s">
        <v>472</v>
      </c>
      <c r="AA204" t="s">
        <v>472</v>
      </c>
      <c r="AB204" t="s">
        <v>85</v>
      </c>
      <c r="AC204" t="s">
        <v>473</v>
      </c>
      <c r="AD204" s="2"/>
      <c r="AE204">
        <v>0.8</v>
      </c>
      <c r="AG204">
        <v>0.28999999999999998</v>
      </c>
      <c r="AL204" t="s">
        <v>1222</v>
      </c>
    </row>
    <row r="205" spans="1:38" x14ac:dyDescent="0.25">
      <c r="A205">
        <v>204</v>
      </c>
      <c r="B205" t="s">
        <v>1223</v>
      </c>
      <c r="C205" t="s">
        <v>466</v>
      </c>
      <c r="D205" t="s">
        <v>270</v>
      </c>
      <c r="E205" t="s">
        <v>466</v>
      </c>
      <c r="F205">
        <v>2005</v>
      </c>
      <c r="G205" t="s">
        <v>467</v>
      </c>
      <c r="H205" t="s">
        <v>468</v>
      </c>
      <c r="I205" t="s">
        <v>48</v>
      </c>
      <c r="J205" t="s">
        <v>53</v>
      </c>
      <c r="K205" t="s">
        <v>646</v>
      </c>
      <c r="L205">
        <v>12</v>
      </c>
      <c r="M205" t="s">
        <v>469</v>
      </c>
      <c r="N205" t="s">
        <v>310</v>
      </c>
      <c r="O205" t="s">
        <v>1186</v>
      </c>
      <c r="P205">
        <v>0.5</v>
      </c>
      <c r="Q205" t="s">
        <v>775</v>
      </c>
      <c r="R205" t="s">
        <v>775</v>
      </c>
      <c r="S205" t="s">
        <v>53</v>
      </c>
      <c r="T205" t="s">
        <v>52</v>
      </c>
      <c r="U205" t="s">
        <v>471</v>
      </c>
      <c r="V205" t="s">
        <v>53</v>
      </c>
      <c r="W205" t="s">
        <v>74</v>
      </c>
      <c r="X205" t="s">
        <v>54</v>
      </c>
      <c r="Y205" t="s">
        <v>472</v>
      </c>
      <c r="Z205" t="s">
        <v>472</v>
      </c>
      <c r="AA205" t="s">
        <v>472</v>
      </c>
      <c r="AB205" t="s">
        <v>85</v>
      </c>
      <c r="AC205" t="s">
        <v>473</v>
      </c>
      <c r="AD205" s="2"/>
      <c r="AE205">
        <v>0.53</v>
      </c>
      <c r="AG205">
        <v>0.28999999999999998</v>
      </c>
      <c r="AL205" t="s">
        <v>1222</v>
      </c>
    </row>
    <row r="206" spans="1:38" x14ac:dyDescent="0.25">
      <c r="A206">
        <v>205</v>
      </c>
      <c r="B206" t="s">
        <v>890</v>
      </c>
      <c r="C206" t="s">
        <v>474</v>
      </c>
      <c r="D206" t="s">
        <v>270</v>
      </c>
      <c r="E206" t="s">
        <v>474</v>
      </c>
      <c r="F206">
        <v>2006</v>
      </c>
      <c r="G206" t="s">
        <v>475</v>
      </c>
      <c r="H206" t="s">
        <v>476</v>
      </c>
      <c r="I206" t="s">
        <v>48</v>
      </c>
      <c r="J206" t="s">
        <v>53</v>
      </c>
      <c r="K206" t="s">
        <v>646</v>
      </c>
      <c r="L206">
        <v>32</v>
      </c>
      <c r="M206" t="s">
        <v>647</v>
      </c>
      <c r="N206" t="s">
        <v>310</v>
      </c>
      <c r="O206" t="s">
        <v>1186</v>
      </c>
      <c r="P206">
        <v>0.5</v>
      </c>
      <c r="Q206" t="s">
        <v>775</v>
      </c>
      <c r="R206" t="s">
        <v>775</v>
      </c>
      <c r="S206" t="s">
        <v>819</v>
      </c>
      <c r="T206" t="s">
        <v>819</v>
      </c>
      <c r="U206" t="s">
        <v>463</v>
      </c>
      <c r="V206" t="s">
        <v>464</v>
      </c>
      <c r="W206" t="s">
        <v>74</v>
      </c>
      <c r="Y206" t="s">
        <v>455</v>
      </c>
      <c r="Z206" t="s">
        <v>75</v>
      </c>
      <c r="AA206" t="s">
        <v>75</v>
      </c>
      <c r="AB206" t="s">
        <v>85</v>
      </c>
      <c r="AC206" t="s">
        <v>76</v>
      </c>
      <c r="AD206" s="2"/>
      <c r="AE206">
        <v>0.74</v>
      </c>
      <c r="AG206">
        <v>0.48</v>
      </c>
      <c r="AI206" t="s">
        <v>296</v>
      </c>
    </row>
    <row r="207" spans="1:38" x14ac:dyDescent="0.25">
      <c r="A207">
        <v>206</v>
      </c>
      <c r="B207" t="s">
        <v>1079</v>
      </c>
      <c r="C207" t="s">
        <v>1085</v>
      </c>
      <c r="D207" t="s">
        <v>53</v>
      </c>
      <c r="E207" t="s">
        <v>1085</v>
      </c>
      <c r="F207">
        <v>2023</v>
      </c>
      <c r="G207" t="s">
        <v>1086</v>
      </c>
      <c r="H207" t="s">
        <v>1087</v>
      </c>
      <c r="I207" t="s">
        <v>48</v>
      </c>
      <c r="J207" t="s">
        <v>53</v>
      </c>
      <c r="K207" t="s">
        <v>776</v>
      </c>
      <c r="L207">
        <v>1436</v>
      </c>
      <c r="M207" t="s">
        <v>1084</v>
      </c>
      <c r="N207" t="s">
        <v>310</v>
      </c>
      <c r="O207" t="s">
        <v>51</v>
      </c>
      <c r="P207">
        <v>0.5</v>
      </c>
      <c r="Q207" t="s">
        <v>775</v>
      </c>
      <c r="R207" t="s">
        <v>775</v>
      </c>
      <c r="S207" t="s">
        <v>819</v>
      </c>
      <c r="T207" t="s">
        <v>819</v>
      </c>
      <c r="U207" t="s">
        <v>484</v>
      </c>
      <c r="V207" t="s">
        <v>53</v>
      </c>
      <c r="W207" t="s">
        <v>74</v>
      </c>
      <c r="X207" t="s">
        <v>54</v>
      </c>
      <c r="Y207" t="s">
        <v>75</v>
      </c>
      <c r="Z207" t="s">
        <v>75</v>
      </c>
      <c r="AA207" t="s">
        <v>75</v>
      </c>
      <c r="AB207" t="s">
        <v>55</v>
      </c>
      <c r="AC207" t="s">
        <v>56</v>
      </c>
      <c r="AD207" s="2"/>
      <c r="AE207">
        <v>4.22</v>
      </c>
      <c r="AG207">
        <v>3.86</v>
      </c>
    </row>
    <row r="208" spans="1:38" x14ac:dyDescent="0.25">
      <c r="A208">
        <v>207</v>
      </c>
      <c r="B208" t="s">
        <v>1081</v>
      </c>
      <c r="C208" t="s">
        <v>1085</v>
      </c>
      <c r="D208" t="s">
        <v>53</v>
      </c>
      <c r="E208" t="s">
        <v>1085</v>
      </c>
      <c r="F208">
        <v>2023</v>
      </c>
      <c r="G208" t="s">
        <v>1086</v>
      </c>
      <c r="H208" t="s">
        <v>1087</v>
      </c>
      <c r="I208" t="s">
        <v>48</v>
      </c>
      <c r="J208" t="s">
        <v>53</v>
      </c>
      <c r="K208" t="s">
        <v>776</v>
      </c>
      <c r="L208">
        <v>1436</v>
      </c>
      <c r="M208" t="s">
        <v>1084</v>
      </c>
      <c r="N208" t="s">
        <v>310</v>
      </c>
      <c r="O208" t="s">
        <v>1083</v>
      </c>
      <c r="P208">
        <v>0.5</v>
      </c>
      <c r="Q208" t="s">
        <v>775</v>
      </c>
      <c r="R208" t="s">
        <v>775</v>
      </c>
      <c r="S208" t="s">
        <v>819</v>
      </c>
      <c r="T208" t="s">
        <v>819</v>
      </c>
      <c r="U208" t="s">
        <v>484</v>
      </c>
      <c r="V208" t="s">
        <v>53</v>
      </c>
      <c r="W208" t="s">
        <v>74</v>
      </c>
      <c r="X208" t="s">
        <v>54</v>
      </c>
      <c r="Y208" t="s">
        <v>75</v>
      </c>
      <c r="Z208" t="s">
        <v>75</v>
      </c>
      <c r="AA208" t="s">
        <v>75</v>
      </c>
      <c r="AB208" t="s">
        <v>55</v>
      </c>
      <c r="AC208" t="s">
        <v>56</v>
      </c>
      <c r="AD208" s="2"/>
      <c r="AE208">
        <v>4.38</v>
      </c>
      <c r="AG208">
        <v>4.2</v>
      </c>
    </row>
    <row r="209" spans="1:38" x14ac:dyDescent="0.25">
      <c r="A209">
        <v>208</v>
      </c>
      <c r="B209" t="s">
        <v>1080</v>
      </c>
      <c r="C209" t="s">
        <v>1085</v>
      </c>
      <c r="D209" t="s">
        <v>53</v>
      </c>
      <c r="E209" t="s">
        <v>1085</v>
      </c>
      <c r="F209">
        <v>2023</v>
      </c>
      <c r="G209" t="s">
        <v>1086</v>
      </c>
      <c r="H209" t="s">
        <v>1087</v>
      </c>
      <c r="I209" t="s">
        <v>48</v>
      </c>
      <c r="J209" t="s">
        <v>53</v>
      </c>
      <c r="K209" t="s">
        <v>776</v>
      </c>
      <c r="L209">
        <v>1436</v>
      </c>
      <c r="M209" t="s">
        <v>1084</v>
      </c>
      <c r="N209" t="s">
        <v>310</v>
      </c>
      <c r="O209" t="s">
        <v>1082</v>
      </c>
      <c r="P209">
        <v>0.5</v>
      </c>
      <c r="Q209" t="s">
        <v>775</v>
      </c>
      <c r="R209" t="s">
        <v>775</v>
      </c>
      <c r="S209" t="s">
        <v>819</v>
      </c>
      <c r="T209" t="s">
        <v>819</v>
      </c>
      <c r="U209" t="s">
        <v>484</v>
      </c>
      <c r="V209" t="s">
        <v>53</v>
      </c>
      <c r="W209" t="s">
        <v>74</v>
      </c>
      <c r="X209" t="s">
        <v>54</v>
      </c>
      <c r="Y209" t="s">
        <v>75</v>
      </c>
      <c r="Z209" t="s">
        <v>75</v>
      </c>
      <c r="AA209" t="s">
        <v>75</v>
      </c>
      <c r="AB209" t="s">
        <v>55</v>
      </c>
      <c r="AC209" t="s">
        <v>56</v>
      </c>
      <c r="AD209" s="2"/>
      <c r="AE209">
        <v>4.33</v>
      </c>
      <c r="AG209">
        <v>4.1100000000000003</v>
      </c>
    </row>
    <row r="210" spans="1:38" x14ac:dyDescent="0.25">
      <c r="A210">
        <v>209</v>
      </c>
      <c r="B210" t="s">
        <v>479</v>
      </c>
      <c r="C210" t="s">
        <v>479</v>
      </c>
      <c r="D210" t="s">
        <v>53</v>
      </c>
      <c r="E210" t="s">
        <v>479</v>
      </c>
      <c r="F210">
        <v>2012</v>
      </c>
      <c r="G210" t="s">
        <v>480</v>
      </c>
      <c r="H210" t="s">
        <v>481</v>
      </c>
      <c r="I210" t="s">
        <v>234</v>
      </c>
      <c r="J210" t="s">
        <v>53</v>
      </c>
      <c r="K210" t="s">
        <v>646</v>
      </c>
      <c r="L210">
        <v>76</v>
      </c>
      <c r="M210" t="s">
        <v>487</v>
      </c>
      <c r="N210" t="s">
        <v>310</v>
      </c>
      <c r="O210" t="s">
        <v>1224</v>
      </c>
      <c r="Q210" t="s">
        <v>775</v>
      </c>
      <c r="R210" t="s">
        <v>775</v>
      </c>
      <c r="S210" t="s">
        <v>53</v>
      </c>
      <c r="T210" t="s">
        <v>819</v>
      </c>
      <c r="U210" t="s">
        <v>485</v>
      </c>
      <c r="V210" t="s">
        <v>140</v>
      </c>
      <c r="W210" t="s">
        <v>74</v>
      </c>
      <c r="X210" t="s">
        <v>54</v>
      </c>
      <c r="Y210" t="s">
        <v>75</v>
      </c>
      <c r="Z210" t="s">
        <v>75</v>
      </c>
      <c r="AA210" t="s">
        <v>75</v>
      </c>
      <c r="AB210" t="s">
        <v>55</v>
      </c>
      <c r="AC210" t="s">
        <v>56</v>
      </c>
      <c r="AD210" s="2"/>
      <c r="AE210">
        <v>3.84</v>
      </c>
      <c r="AG210">
        <v>3.68</v>
      </c>
    </row>
    <row r="211" spans="1:38" x14ac:dyDescent="0.25">
      <c r="A211">
        <v>210</v>
      </c>
      <c r="B211" t="s">
        <v>488</v>
      </c>
      <c r="C211" t="s">
        <v>488</v>
      </c>
      <c r="D211" t="s">
        <v>53</v>
      </c>
      <c r="E211" t="s">
        <v>488</v>
      </c>
      <c r="F211">
        <v>2020</v>
      </c>
      <c r="G211" t="s">
        <v>489</v>
      </c>
      <c r="H211" t="s">
        <v>187</v>
      </c>
      <c r="I211" t="s">
        <v>48</v>
      </c>
      <c r="J211" t="s">
        <v>270</v>
      </c>
      <c r="K211" t="s">
        <v>646</v>
      </c>
      <c r="L211">
        <v>465</v>
      </c>
      <c r="M211" t="s">
        <v>490</v>
      </c>
      <c r="N211" t="s">
        <v>310</v>
      </c>
      <c r="O211" t="s">
        <v>1225</v>
      </c>
      <c r="P211">
        <v>0.5</v>
      </c>
      <c r="Q211" t="s">
        <v>775</v>
      </c>
      <c r="R211" t="s">
        <v>775</v>
      </c>
      <c r="S211" t="s">
        <v>52</v>
      </c>
      <c r="T211" t="s">
        <v>53</v>
      </c>
      <c r="U211" t="s">
        <v>484</v>
      </c>
      <c r="V211" t="s">
        <v>53</v>
      </c>
      <c r="W211" t="s">
        <v>74</v>
      </c>
      <c r="X211" t="s">
        <v>54</v>
      </c>
      <c r="Y211" t="s">
        <v>75</v>
      </c>
      <c r="Z211" t="s">
        <v>75</v>
      </c>
      <c r="AA211" t="s">
        <v>75</v>
      </c>
      <c r="AB211" t="s">
        <v>55</v>
      </c>
      <c r="AC211" t="s">
        <v>56</v>
      </c>
      <c r="AD211" s="2"/>
      <c r="AE211">
        <v>3.48</v>
      </c>
      <c r="AF211">
        <v>1.5</v>
      </c>
      <c r="AG211">
        <v>3.35</v>
      </c>
      <c r="AH211">
        <v>1.52</v>
      </c>
      <c r="AK211">
        <v>0.94</v>
      </c>
      <c r="AL211" t="s">
        <v>761</v>
      </c>
    </row>
    <row r="212" spans="1:38" x14ac:dyDescent="0.25">
      <c r="A212">
        <v>211</v>
      </c>
      <c r="B212" t="s">
        <v>693</v>
      </c>
      <c r="C212" t="s">
        <v>493</v>
      </c>
      <c r="D212" t="s">
        <v>53</v>
      </c>
      <c r="E212" t="s">
        <v>494</v>
      </c>
      <c r="F212">
        <v>1995</v>
      </c>
      <c r="G212" t="s">
        <v>491</v>
      </c>
      <c r="H212" t="s">
        <v>492</v>
      </c>
      <c r="I212" t="s">
        <v>48</v>
      </c>
      <c r="J212" t="s">
        <v>53</v>
      </c>
      <c r="K212" t="s">
        <v>646</v>
      </c>
      <c r="L212">
        <v>40</v>
      </c>
      <c r="M212" t="s">
        <v>495</v>
      </c>
      <c r="N212" t="s">
        <v>310</v>
      </c>
      <c r="O212" t="s">
        <v>1186</v>
      </c>
      <c r="P212">
        <v>0.5</v>
      </c>
      <c r="Q212" t="s">
        <v>775</v>
      </c>
      <c r="R212" t="s">
        <v>775</v>
      </c>
      <c r="S212" t="s">
        <v>52</v>
      </c>
      <c r="T212" t="s">
        <v>819</v>
      </c>
      <c r="U212" t="s">
        <v>485</v>
      </c>
      <c r="V212" t="s">
        <v>125</v>
      </c>
      <c r="W212" t="s">
        <v>74</v>
      </c>
      <c r="X212" t="s">
        <v>130</v>
      </c>
      <c r="Y212" t="s">
        <v>455</v>
      </c>
      <c r="Z212" t="s">
        <v>455</v>
      </c>
      <c r="AA212" t="s">
        <v>455</v>
      </c>
      <c r="AB212" t="s">
        <v>85</v>
      </c>
      <c r="AC212" t="s">
        <v>104</v>
      </c>
      <c r="AD212" s="2"/>
      <c r="AE212">
        <v>4.7300000000000004</v>
      </c>
      <c r="AF212">
        <v>0.52</v>
      </c>
      <c r="AG212">
        <v>4.3499999999999996</v>
      </c>
      <c r="AH212">
        <v>0.57999999999999996</v>
      </c>
    </row>
    <row r="213" spans="1:38" x14ac:dyDescent="0.25">
      <c r="A213">
        <v>212</v>
      </c>
      <c r="B213" t="s">
        <v>692</v>
      </c>
      <c r="C213" t="s">
        <v>493</v>
      </c>
      <c r="D213" t="s">
        <v>53</v>
      </c>
      <c r="E213" t="s">
        <v>494</v>
      </c>
      <c r="F213">
        <v>1995</v>
      </c>
      <c r="G213" t="s">
        <v>491</v>
      </c>
      <c r="H213" t="s">
        <v>492</v>
      </c>
      <c r="I213" t="s">
        <v>48</v>
      </c>
      <c r="J213" t="s">
        <v>53</v>
      </c>
      <c r="K213" t="s">
        <v>646</v>
      </c>
      <c r="L213">
        <v>40</v>
      </c>
      <c r="M213" t="s">
        <v>495</v>
      </c>
      <c r="N213" t="s">
        <v>310</v>
      </c>
      <c r="O213" t="s">
        <v>1186</v>
      </c>
      <c r="P213">
        <v>0.5</v>
      </c>
      <c r="Q213" t="s">
        <v>775</v>
      </c>
      <c r="R213" t="s">
        <v>775</v>
      </c>
      <c r="S213" t="s">
        <v>52</v>
      </c>
      <c r="T213" t="s">
        <v>819</v>
      </c>
      <c r="U213" t="s">
        <v>485</v>
      </c>
      <c r="V213" t="s">
        <v>125</v>
      </c>
      <c r="W213" t="s">
        <v>74</v>
      </c>
      <c r="X213" t="s">
        <v>130</v>
      </c>
      <c r="Y213" t="s">
        <v>455</v>
      </c>
      <c r="Z213" t="s">
        <v>455</v>
      </c>
      <c r="AA213" t="s">
        <v>455</v>
      </c>
      <c r="AB213" t="s">
        <v>85</v>
      </c>
      <c r="AC213" t="s">
        <v>104</v>
      </c>
      <c r="AD213" s="2"/>
      <c r="AE213">
        <v>4.47</v>
      </c>
      <c r="AF213">
        <v>0.49</v>
      </c>
      <c r="AG213">
        <v>4.25</v>
      </c>
      <c r="AH213">
        <v>0.43</v>
      </c>
    </row>
    <row r="214" spans="1:38" x14ac:dyDescent="0.25">
      <c r="A214">
        <v>213</v>
      </c>
      <c r="B214" t="s">
        <v>896</v>
      </c>
      <c r="C214" t="s">
        <v>891</v>
      </c>
      <c r="D214" t="s">
        <v>53</v>
      </c>
      <c r="E214" t="s">
        <v>494</v>
      </c>
      <c r="F214">
        <v>1995</v>
      </c>
      <c r="G214" t="s">
        <v>491</v>
      </c>
      <c r="H214" t="s">
        <v>492</v>
      </c>
      <c r="I214" t="s">
        <v>48</v>
      </c>
      <c r="J214" t="s">
        <v>53</v>
      </c>
      <c r="K214" t="s">
        <v>776</v>
      </c>
      <c r="L214">
        <v>40</v>
      </c>
      <c r="M214" t="s">
        <v>898</v>
      </c>
      <c r="N214" t="s">
        <v>310</v>
      </c>
      <c r="O214" t="s">
        <v>1186</v>
      </c>
      <c r="P214">
        <v>0.5</v>
      </c>
      <c r="Q214" t="s">
        <v>800</v>
      </c>
      <c r="R214" t="s">
        <v>1277</v>
      </c>
      <c r="S214" t="s">
        <v>774</v>
      </c>
      <c r="T214" t="s">
        <v>819</v>
      </c>
      <c r="U214" t="s">
        <v>485</v>
      </c>
      <c r="V214" t="s">
        <v>125</v>
      </c>
      <c r="W214" t="s">
        <v>74</v>
      </c>
      <c r="X214" t="s">
        <v>130</v>
      </c>
      <c r="Y214" t="s">
        <v>455</v>
      </c>
      <c r="Z214" t="s">
        <v>455</v>
      </c>
      <c r="AA214" t="s">
        <v>455</v>
      </c>
      <c r="AB214" t="s">
        <v>85</v>
      </c>
      <c r="AC214" t="s">
        <v>104</v>
      </c>
      <c r="AD214" s="2"/>
      <c r="AE214">
        <v>4.17</v>
      </c>
      <c r="AF214">
        <v>0.94</v>
      </c>
      <c r="AG214">
        <v>4.18</v>
      </c>
      <c r="AH214">
        <v>0.53</v>
      </c>
    </row>
    <row r="215" spans="1:38" x14ac:dyDescent="0.25">
      <c r="A215">
        <v>214</v>
      </c>
      <c r="B215" t="s">
        <v>893</v>
      </c>
      <c r="C215" t="s">
        <v>891</v>
      </c>
      <c r="D215" t="s">
        <v>53</v>
      </c>
      <c r="E215" t="s">
        <v>494</v>
      </c>
      <c r="F215">
        <v>1995</v>
      </c>
      <c r="G215" t="s">
        <v>491</v>
      </c>
      <c r="H215" t="s">
        <v>492</v>
      </c>
      <c r="I215" t="s">
        <v>48</v>
      </c>
      <c r="J215" t="s">
        <v>53</v>
      </c>
      <c r="K215" t="s">
        <v>776</v>
      </c>
      <c r="L215">
        <v>40</v>
      </c>
      <c r="M215" t="s">
        <v>898</v>
      </c>
      <c r="N215" t="s">
        <v>310</v>
      </c>
      <c r="O215" t="s">
        <v>1186</v>
      </c>
      <c r="P215">
        <v>0.5</v>
      </c>
      <c r="Q215" t="s">
        <v>800</v>
      </c>
      <c r="R215" t="s">
        <v>1277</v>
      </c>
      <c r="S215" t="s">
        <v>774</v>
      </c>
      <c r="T215" t="s">
        <v>819</v>
      </c>
      <c r="U215" t="s">
        <v>485</v>
      </c>
      <c r="V215" t="s">
        <v>125</v>
      </c>
      <c r="W215" t="s">
        <v>74</v>
      </c>
      <c r="X215" t="s">
        <v>130</v>
      </c>
      <c r="Y215" t="s">
        <v>455</v>
      </c>
      <c r="Z215" t="s">
        <v>455</v>
      </c>
      <c r="AA215" t="s">
        <v>455</v>
      </c>
      <c r="AB215" t="s">
        <v>85</v>
      </c>
      <c r="AC215" t="s">
        <v>104</v>
      </c>
      <c r="AD215" s="2"/>
      <c r="AE215">
        <v>4.01</v>
      </c>
      <c r="AF215">
        <v>0.62</v>
      </c>
      <c r="AG215">
        <v>4.45</v>
      </c>
      <c r="AH215">
        <v>0.47</v>
      </c>
    </row>
    <row r="216" spans="1:38" x14ac:dyDescent="0.25">
      <c r="A216">
        <v>215</v>
      </c>
      <c r="B216" t="s">
        <v>895</v>
      </c>
      <c r="C216" t="s">
        <v>891</v>
      </c>
      <c r="D216" t="s">
        <v>53</v>
      </c>
      <c r="E216" t="s">
        <v>494</v>
      </c>
      <c r="F216">
        <v>1995</v>
      </c>
      <c r="G216" t="s">
        <v>491</v>
      </c>
      <c r="H216" t="s">
        <v>492</v>
      </c>
      <c r="I216" t="s">
        <v>48</v>
      </c>
      <c r="J216" t="s">
        <v>53</v>
      </c>
      <c r="K216" t="s">
        <v>776</v>
      </c>
      <c r="L216">
        <v>40</v>
      </c>
      <c r="M216" t="s">
        <v>898</v>
      </c>
      <c r="N216" t="s">
        <v>310</v>
      </c>
      <c r="O216" t="s">
        <v>1186</v>
      </c>
      <c r="P216">
        <v>0.5</v>
      </c>
      <c r="Q216" t="s">
        <v>799</v>
      </c>
      <c r="R216" t="s">
        <v>1278</v>
      </c>
      <c r="S216" t="s">
        <v>774</v>
      </c>
      <c r="T216" t="s">
        <v>819</v>
      </c>
      <c r="U216" t="s">
        <v>485</v>
      </c>
      <c r="V216" t="s">
        <v>125</v>
      </c>
      <c r="W216" t="s">
        <v>74</v>
      </c>
      <c r="X216" t="s">
        <v>130</v>
      </c>
      <c r="Y216" t="s">
        <v>455</v>
      </c>
      <c r="Z216" t="s">
        <v>455</v>
      </c>
      <c r="AA216" t="s">
        <v>455</v>
      </c>
      <c r="AB216" t="s">
        <v>85</v>
      </c>
      <c r="AC216" t="s">
        <v>104</v>
      </c>
      <c r="AD216" s="2"/>
      <c r="AE216">
        <v>4.95</v>
      </c>
      <c r="AF216">
        <v>0.79</v>
      </c>
      <c r="AG216">
        <v>4.18</v>
      </c>
      <c r="AH216">
        <v>0.53</v>
      </c>
    </row>
    <row r="217" spans="1:38" x14ac:dyDescent="0.25">
      <c r="A217">
        <v>216</v>
      </c>
      <c r="B217" t="s">
        <v>892</v>
      </c>
      <c r="C217" t="s">
        <v>891</v>
      </c>
      <c r="D217" t="s">
        <v>53</v>
      </c>
      <c r="E217" t="s">
        <v>494</v>
      </c>
      <c r="F217">
        <v>1995</v>
      </c>
      <c r="G217" t="s">
        <v>491</v>
      </c>
      <c r="H217" t="s">
        <v>492</v>
      </c>
      <c r="I217" t="s">
        <v>48</v>
      </c>
      <c r="J217" t="s">
        <v>53</v>
      </c>
      <c r="K217" t="s">
        <v>776</v>
      </c>
      <c r="L217">
        <v>40</v>
      </c>
      <c r="M217" t="s">
        <v>898</v>
      </c>
      <c r="N217" t="s">
        <v>310</v>
      </c>
      <c r="O217" t="s">
        <v>1186</v>
      </c>
      <c r="P217">
        <v>0.5</v>
      </c>
      <c r="Q217" t="s">
        <v>799</v>
      </c>
      <c r="R217" t="s">
        <v>1278</v>
      </c>
      <c r="S217" t="s">
        <v>774</v>
      </c>
      <c r="T217" t="s">
        <v>819</v>
      </c>
      <c r="U217" t="s">
        <v>485</v>
      </c>
      <c r="V217" t="s">
        <v>125</v>
      </c>
      <c r="W217" t="s">
        <v>74</v>
      </c>
      <c r="X217" t="s">
        <v>130</v>
      </c>
      <c r="Y217" t="s">
        <v>455</v>
      </c>
      <c r="Z217" t="s">
        <v>455</v>
      </c>
      <c r="AA217" t="s">
        <v>455</v>
      </c>
      <c r="AB217" t="s">
        <v>85</v>
      </c>
      <c r="AC217" t="s">
        <v>104</v>
      </c>
      <c r="AD217" s="2"/>
      <c r="AE217">
        <v>5.17</v>
      </c>
      <c r="AF217">
        <v>0.6</v>
      </c>
      <c r="AG217">
        <v>4.45</v>
      </c>
      <c r="AH217">
        <v>0.47</v>
      </c>
    </row>
    <row r="218" spans="1:38" x14ac:dyDescent="0.25">
      <c r="A218">
        <v>217</v>
      </c>
      <c r="B218" t="s">
        <v>897</v>
      </c>
      <c r="C218" t="s">
        <v>891</v>
      </c>
      <c r="D218" t="s">
        <v>53</v>
      </c>
      <c r="E218" t="s">
        <v>494</v>
      </c>
      <c r="F218">
        <v>1995</v>
      </c>
      <c r="G218" t="s">
        <v>491</v>
      </c>
      <c r="H218" t="s">
        <v>492</v>
      </c>
      <c r="I218" t="s">
        <v>48</v>
      </c>
      <c r="J218" t="s">
        <v>53</v>
      </c>
      <c r="K218" t="s">
        <v>776</v>
      </c>
      <c r="L218">
        <v>40</v>
      </c>
      <c r="M218" t="s">
        <v>898</v>
      </c>
      <c r="N218" t="s">
        <v>310</v>
      </c>
      <c r="O218" t="s">
        <v>1186</v>
      </c>
      <c r="P218">
        <v>0.5</v>
      </c>
      <c r="Q218" t="s">
        <v>775</v>
      </c>
      <c r="R218" t="s">
        <v>775</v>
      </c>
      <c r="S218" t="s">
        <v>774</v>
      </c>
      <c r="T218" t="s">
        <v>819</v>
      </c>
      <c r="U218" t="s">
        <v>485</v>
      </c>
      <c r="V218" t="s">
        <v>125</v>
      </c>
      <c r="W218" t="s">
        <v>74</v>
      </c>
      <c r="X218" t="s">
        <v>130</v>
      </c>
      <c r="Y218" t="s">
        <v>455</v>
      </c>
      <c r="Z218" t="s">
        <v>455</v>
      </c>
      <c r="AA218" t="s">
        <v>455</v>
      </c>
      <c r="AB218" t="s">
        <v>85</v>
      </c>
      <c r="AC218" t="s">
        <v>104</v>
      </c>
      <c r="AD218" s="2"/>
      <c r="AE218">
        <v>4.5599999999999996</v>
      </c>
      <c r="AF218">
        <v>0.69</v>
      </c>
      <c r="AG218">
        <v>4.18</v>
      </c>
      <c r="AH218">
        <v>0.53</v>
      </c>
    </row>
    <row r="219" spans="1:38" x14ac:dyDescent="0.25">
      <c r="A219">
        <v>218</v>
      </c>
      <c r="B219" t="s">
        <v>894</v>
      </c>
      <c r="C219" t="s">
        <v>891</v>
      </c>
      <c r="D219" t="s">
        <v>53</v>
      </c>
      <c r="E219" t="s">
        <v>494</v>
      </c>
      <c r="F219">
        <v>1995</v>
      </c>
      <c r="G219" t="s">
        <v>491</v>
      </c>
      <c r="H219" t="s">
        <v>492</v>
      </c>
      <c r="I219" t="s">
        <v>48</v>
      </c>
      <c r="J219" t="s">
        <v>53</v>
      </c>
      <c r="K219" t="s">
        <v>776</v>
      </c>
      <c r="L219">
        <v>40</v>
      </c>
      <c r="M219" t="s">
        <v>898</v>
      </c>
      <c r="N219" t="s">
        <v>310</v>
      </c>
      <c r="O219" t="s">
        <v>1186</v>
      </c>
      <c r="P219">
        <v>0.5</v>
      </c>
      <c r="Q219" t="s">
        <v>775</v>
      </c>
      <c r="R219" t="s">
        <v>775</v>
      </c>
      <c r="S219" t="s">
        <v>774</v>
      </c>
      <c r="T219" t="s">
        <v>819</v>
      </c>
      <c r="U219" t="s">
        <v>485</v>
      </c>
      <c r="V219" t="s">
        <v>125</v>
      </c>
      <c r="W219" t="s">
        <v>74</v>
      </c>
      <c r="X219" t="s">
        <v>130</v>
      </c>
      <c r="Y219" t="s">
        <v>455</v>
      </c>
      <c r="Z219" t="s">
        <v>455</v>
      </c>
      <c r="AA219" t="s">
        <v>455</v>
      </c>
      <c r="AB219" t="s">
        <v>85</v>
      </c>
      <c r="AC219" t="s">
        <v>104</v>
      </c>
      <c r="AD219" s="2"/>
      <c r="AE219">
        <v>4.8099999999999996</v>
      </c>
      <c r="AF219">
        <v>0.56999999999999995</v>
      </c>
      <c r="AG219">
        <v>4.45</v>
      </c>
      <c r="AH219">
        <v>0.47</v>
      </c>
    </row>
    <row r="220" spans="1:38" x14ac:dyDescent="0.25">
      <c r="A220">
        <v>219</v>
      </c>
      <c r="B220" t="s">
        <v>517</v>
      </c>
      <c r="C220" t="s">
        <v>496</v>
      </c>
      <c r="D220" t="s">
        <v>53</v>
      </c>
      <c r="E220" t="s">
        <v>496</v>
      </c>
      <c r="F220">
        <v>2007</v>
      </c>
      <c r="G220" t="s">
        <v>515</v>
      </c>
      <c r="H220" t="s">
        <v>187</v>
      </c>
      <c r="I220" t="s">
        <v>234</v>
      </c>
      <c r="J220" t="s">
        <v>270</v>
      </c>
      <c r="K220" t="s">
        <v>646</v>
      </c>
      <c r="L220">
        <v>54</v>
      </c>
      <c r="M220" t="s">
        <v>235</v>
      </c>
      <c r="N220" t="s">
        <v>310</v>
      </c>
      <c r="O220" t="s">
        <v>1186</v>
      </c>
      <c r="P220">
        <v>0.5</v>
      </c>
      <c r="Q220" t="s">
        <v>775</v>
      </c>
      <c r="R220" t="s">
        <v>775</v>
      </c>
      <c r="S220" t="s">
        <v>819</v>
      </c>
      <c r="T220" t="s">
        <v>819</v>
      </c>
      <c r="U220" t="s">
        <v>485</v>
      </c>
      <c r="V220" t="s">
        <v>518</v>
      </c>
      <c r="W220" t="s">
        <v>74</v>
      </c>
      <c r="X220" t="s">
        <v>54</v>
      </c>
      <c r="Y220" t="s">
        <v>399</v>
      </c>
      <c r="Z220" t="s">
        <v>399</v>
      </c>
      <c r="AA220" t="s">
        <v>75</v>
      </c>
      <c r="AB220" t="s">
        <v>85</v>
      </c>
      <c r="AC220" t="s">
        <v>56</v>
      </c>
      <c r="AD220" s="2" t="s">
        <v>80</v>
      </c>
      <c r="AE220">
        <v>3.64</v>
      </c>
      <c r="AF220">
        <v>0.35</v>
      </c>
      <c r="AG220">
        <v>3.61</v>
      </c>
      <c r="AH220">
        <v>0.32</v>
      </c>
      <c r="AK220">
        <v>0.55000000000000004</v>
      </c>
      <c r="AL220" t="s">
        <v>514</v>
      </c>
    </row>
    <row r="221" spans="1:38" x14ac:dyDescent="0.25">
      <c r="A221">
        <v>220</v>
      </c>
      <c r="B221" t="s">
        <v>516</v>
      </c>
      <c r="C221" t="s">
        <v>496</v>
      </c>
      <c r="D221" t="s">
        <v>53</v>
      </c>
      <c r="E221" t="s">
        <v>496</v>
      </c>
      <c r="F221">
        <v>2007</v>
      </c>
      <c r="G221" t="s">
        <v>515</v>
      </c>
      <c r="H221" t="s">
        <v>187</v>
      </c>
      <c r="I221" t="s">
        <v>234</v>
      </c>
      <c r="J221" t="s">
        <v>270</v>
      </c>
      <c r="K221" t="s">
        <v>646</v>
      </c>
      <c r="L221">
        <v>54</v>
      </c>
      <c r="M221" t="s">
        <v>235</v>
      </c>
      <c r="N221" t="s">
        <v>310</v>
      </c>
      <c r="O221" t="s">
        <v>1186</v>
      </c>
      <c r="P221">
        <v>0.5</v>
      </c>
      <c r="Q221" t="s">
        <v>775</v>
      </c>
      <c r="R221" t="s">
        <v>775</v>
      </c>
      <c r="S221" t="s">
        <v>819</v>
      </c>
      <c r="T221" t="s">
        <v>819</v>
      </c>
      <c r="U221" t="s">
        <v>485</v>
      </c>
      <c r="V221" t="s">
        <v>518</v>
      </c>
      <c r="W221" t="s">
        <v>74</v>
      </c>
      <c r="X221" t="s">
        <v>54</v>
      </c>
      <c r="Y221" t="s">
        <v>399</v>
      </c>
      <c r="Z221" t="s">
        <v>399</v>
      </c>
      <c r="AA221" t="s">
        <v>75</v>
      </c>
      <c r="AB221" t="s">
        <v>85</v>
      </c>
      <c r="AC221" t="s">
        <v>56</v>
      </c>
      <c r="AD221" s="2" t="s">
        <v>126</v>
      </c>
      <c r="AE221">
        <v>3.69</v>
      </c>
      <c r="AF221">
        <v>0.34</v>
      </c>
      <c r="AG221">
        <v>3.68</v>
      </c>
      <c r="AH221">
        <v>0.32</v>
      </c>
      <c r="AK221">
        <v>0.54</v>
      </c>
      <c r="AL221" t="s">
        <v>514</v>
      </c>
    </row>
    <row r="222" spans="1:38" x14ac:dyDescent="0.25">
      <c r="A222">
        <v>221</v>
      </c>
      <c r="B222" t="s">
        <v>520</v>
      </c>
      <c r="C222" t="s">
        <v>500</v>
      </c>
      <c r="D222" t="s">
        <v>53</v>
      </c>
      <c r="E222" t="s">
        <v>500</v>
      </c>
      <c r="F222">
        <v>2011</v>
      </c>
      <c r="G222" t="s">
        <v>501</v>
      </c>
      <c r="H222" t="s">
        <v>187</v>
      </c>
      <c r="I222" t="s">
        <v>234</v>
      </c>
      <c r="J222" t="s">
        <v>270</v>
      </c>
      <c r="K222" t="s">
        <v>646</v>
      </c>
      <c r="L222">
        <v>139</v>
      </c>
      <c r="M222" t="s">
        <v>502</v>
      </c>
      <c r="N222" t="s">
        <v>310</v>
      </c>
      <c r="O222" t="s">
        <v>1186</v>
      </c>
      <c r="P222">
        <v>0.5</v>
      </c>
      <c r="Q222" t="s">
        <v>775</v>
      </c>
      <c r="R222" t="s">
        <v>775</v>
      </c>
      <c r="S222" t="s">
        <v>52</v>
      </c>
      <c r="T222" t="s">
        <v>819</v>
      </c>
      <c r="U222" t="s">
        <v>236</v>
      </c>
      <c r="V222" t="s">
        <v>504</v>
      </c>
      <c r="W222" t="s">
        <v>74</v>
      </c>
      <c r="X222" t="s">
        <v>54</v>
      </c>
      <c r="Y222" t="s">
        <v>75</v>
      </c>
      <c r="Z222" t="s">
        <v>75</v>
      </c>
      <c r="AA222" t="s">
        <v>75</v>
      </c>
      <c r="AB222" t="s">
        <v>55</v>
      </c>
      <c r="AC222" t="s">
        <v>473</v>
      </c>
      <c r="AD222" s="2" t="s">
        <v>80</v>
      </c>
      <c r="AE222">
        <v>3.54</v>
      </c>
      <c r="AF222">
        <v>0.78</v>
      </c>
      <c r="AG222">
        <v>2.97</v>
      </c>
      <c r="AH222">
        <v>0.47</v>
      </c>
      <c r="AK222">
        <v>0.1</v>
      </c>
      <c r="AL222" t="s">
        <v>514</v>
      </c>
    </row>
    <row r="223" spans="1:38" x14ac:dyDescent="0.25">
      <c r="A223">
        <v>222</v>
      </c>
      <c r="B223" t="s">
        <v>519</v>
      </c>
      <c r="C223" t="s">
        <v>500</v>
      </c>
      <c r="D223" t="s">
        <v>53</v>
      </c>
      <c r="E223" t="s">
        <v>500</v>
      </c>
      <c r="F223">
        <v>2011</v>
      </c>
      <c r="G223" t="s">
        <v>501</v>
      </c>
      <c r="H223" t="s">
        <v>187</v>
      </c>
      <c r="I223" t="s">
        <v>234</v>
      </c>
      <c r="J223" t="s">
        <v>270</v>
      </c>
      <c r="K223" t="s">
        <v>646</v>
      </c>
      <c r="L223">
        <v>139</v>
      </c>
      <c r="M223" t="s">
        <v>502</v>
      </c>
      <c r="N223" t="s">
        <v>310</v>
      </c>
      <c r="O223" t="s">
        <v>1186</v>
      </c>
      <c r="P223">
        <v>0.5</v>
      </c>
      <c r="Q223" t="s">
        <v>775</v>
      </c>
      <c r="R223" t="s">
        <v>775</v>
      </c>
      <c r="S223" t="s">
        <v>52</v>
      </c>
      <c r="T223" t="s">
        <v>819</v>
      </c>
      <c r="U223" t="s">
        <v>236</v>
      </c>
      <c r="V223" t="s">
        <v>504</v>
      </c>
      <c r="W223" t="s">
        <v>74</v>
      </c>
      <c r="X223" t="s">
        <v>54</v>
      </c>
      <c r="Y223" t="s">
        <v>75</v>
      </c>
      <c r="Z223" t="s">
        <v>75</v>
      </c>
      <c r="AA223" t="s">
        <v>75</v>
      </c>
      <c r="AB223" t="s">
        <v>55</v>
      </c>
      <c r="AC223" t="s">
        <v>473</v>
      </c>
      <c r="AD223" s="2" t="s">
        <v>126</v>
      </c>
      <c r="AE223">
        <v>3.59</v>
      </c>
      <c r="AF223">
        <v>0.74</v>
      </c>
      <c r="AG223">
        <v>3.06</v>
      </c>
      <c r="AH223">
        <v>0.55000000000000004</v>
      </c>
      <c r="AK223">
        <v>0.24</v>
      </c>
      <c r="AL223" t="s">
        <v>514</v>
      </c>
    </row>
    <row r="224" spans="1:38" x14ac:dyDescent="0.25">
      <c r="A224">
        <v>223</v>
      </c>
      <c r="B224" t="s">
        <v>522</v>
      </c>
      <c r="C224" t="s">
        <v>505</v>
      </c>
      <c r="D224" t="s">
        <v>53</v>
      </c>
      <c r="E224" t="s">
        <v>505</v>
      </c>
      <c r="F224">
        <v>2012</v>
      </c>
      <c r="G224" t="s">
        <v>506</v>
      </c>
      <c r="H224" t="s">
        <v>187</v>
      </c>
      <c r="I224" t="s">
        <v>234</v>
      </c>
      <c r="J224" t="s">
        <v>270</v>
      </c>
      <c r="K224" t="s">
        <v>646</v>
      </c>
      <c r="L224">
        <v>267</v>
      </c>
      <c r="M224" t="s">
        <v>235</v>
      </c>
      <c r="N224" t="s">
        <v>310</v>
      </c>
      <c r="O224" t="s">
        <v>1186</v>
      </c>
      <c r="P224">
        <v>0.5</v>
      </c>
      <c r="Q224" t="s">
        <v>775</v>
      </c>
      <c r="R224" t="s">
        <v>775</v>
      </c>
      <c r="S224" t="s">
        <v>52</v>
      </c>
      <c r="T224" t="s">
        <v>819</v>
      </c>
      <c r="U224" t="s">
        <v>236</v>
      </c>
      <c r="V224" t="s">
        <v>504</v>
      </c>
      <c r="W224" t="s">
        <v>74</v>
      </c>
      <c r="X224" t="s">
        <v>54</v>
      </c>
      <c r="Y224" t="s">
        <v>75</v>
      </c>
      <c r="Z224" t="s">
        <v>75</v>
      </c>
      <c r="AA224" t="s">
        <v>75</v>
      </c>
      <c r="AB224" t="s">
        <v>55</v>
      </c>
      <c r="AC224" t="s">
        <v>473</v>
      </c>
      <c r="AD224" s="2" t="s">
        <v>80</v>
      </c>
      <c r="AE224">
        <v>3.35</v>
      </c>
      <c r="AF224">
        <v>0.77</v>
      </c>
      <c r="AG224">
        <v>2.95</v>
      </c>
      <c r="AH224">
        <v>0.49</v>
      </c>
      <c r="AK224">
        <v>0.25</v>
      </c>
      <c r="AL224" t="s">
        <v>514</v>
      </c>
    </row>
    <row r="225" spans="1:38" x14ac:dyDescent="0.25">
      <c r="A225">
        <v>224</v>
      </c>
      <c r="B225" t="s">
        <v>521</v>
      </c>
      <c r="C225" t="s">
        <v>505</v>
      </c>
      <c r="D225" t="s">
        <v>53</v>
      </c>
      <c r="E225" t="s">
        <v>505</v>
      </c>
      <c r="F225">
        <v>2012</v>
      </c>
      <c r="G225" t="s">
        <v>506</v>
      </c>
      <c r="H225" t="s">
        <v>187</v>
      </c>
      <c r="I225" t="s">
        <v>234</v>
      </c>
      <c r="J225" t="s">
        <v>270</v>
      </c>
      <c r="K225" t="s">
        <v>646</v>
      </c>
      <c r="L225">
        <v>267</v>
      </c>
      <c r="M225" t="s">
        <v>235</v>
      </c>
      <c r="N225" t="s">
        <v>310</v>
      </c>
      <c r="O225" t="s">
        <v>1186</v>
      </c>
      <c r="P225">
        <v>0.5</v>
      </c>
      <c r="Q225" t="s">
        <v>775</v>
      </c>
      <c r="R225" t="s">
        <v>775</v>
      </c>
      <c r="S225" t="s">
        <v>52</v>
      </c>
      <c r="T225" t="s">
        <v>819</v>
      </c>
      <c r="U225" t="s">
        <v>236</v>
      </c>
      <c r="V225" t="s">
        <v>504</v>
      </c>
      <c r="W225" t="s">
        <v>74</v>
      </c>
      <c r="X225" t="s">
        <v>54</v>
      </c>
      <c r="Y225" t="s">
        <v>75</v>
      </c>
      <c r="Z225" t="s">
        <v>75</v>
      </c>
      <c r="AA225" t="s">
        <v>75</v>
      </c>
      <c r="AB225" t="s">
        <v>55</v>
      </c>
      <c r="AC225" t="s">
        <v>473</v>
      </c>
      <c r="AD225" s="2" t="s">
        <v>126</v>
      </c>
      <c r="AE225">
        <v>3.42</v>
      </c>
      <c r="AF225">
        <v>0.69</v>
      </c>
      <c r="AG225">
        <v>3.04</v>
      </c>
      <c r="AH225">
        <v>0.54</v>
      </c>
      <c r="AK225">
        <v>0.13</v>
      </c>
      <c r="AL225" t="s">
        <v>514</v>
      </c>
    </row>
    <row r="226" spans="1:38" x14ac:dyDescent="0.25">
      <c r="A226">
        <v>225</v>
      </c>
      <c r="B226" t="s">
        <v>524</v>
      </c>
      <c r="C226" t="s">
        <v>507</v>
      </c>
      <c r="D226" t="s">
        <v>53</v>
      </c>
      <c r="E226" t="s">
        <v>508</v>
      </c>
      <c r="F226">
        <v>2014</v>
      </c>
      <c r="G226" t="s">
        <v>509</v>
      </c>
      <c r="H226" t="s">
        <v>442</v>
      </c>
      <c r="I226" t="s">
        <v>234</v>
      </c>
      <c r="J226" t="s">
        <v>270</v>
      </c>
      <c r="K226" t="s">
        <v>646</v>
      </c>
      <c r="L226">
        <v>85</v>
      </c>
      <c r="M226" t="s">
        <v>510</v>
      </c>
      <c r="N226" t="s">
        <v>310</v>
      </c>
      <c r="O226" t="s">
        <v>1186</v>
      </c>
      <c r="P226">
        <v>0.5</v>
      </c>
      <c r="Q226" t="s">
        <v>775</v>
      </c>
      <c r="R226" t="s">
        <v>775</v>
      </c>
      <c r="S226" t="s">
        <v>52</v>
      </c>
      <c r="T226" t="s">
        <v>52</v>
      </c>
      <c r="U226" t="s">
        <v>485</v>
      </c>
      <c r="V226" t="s">
        <v>237</v>
      </c>
      <c r="W226" t="s">
        <v>74</v>
      </c>
      <c r="X226" t="s">
        <v>54</v>
      </c>
      <c r="Y226" t="s">
        <v>399</v>
      </c>
      <c r="Z226" t="s">
        <v>399</v>
      </c>
      <c r="AA226" t="s">
        <v>75</v>
      </c>
      <c r="AB226" t="s">
        <v>85</v>
      </c>
      <c r="AC226" t="s">
        <v>56</v>
      </c>
      <c r="AD226" s="2" t="s">
        <v>80</v>
      </c>
      <c r="AE226">
        <v>3.56</v>
      </c>
      <c r="AF226">
        <v>0.37</v>
      </c>
      <c r="AG226">
        <v>3.58</v>
      </c>
      <c r="AH226">
        <v>0.35</v>
      </c>
      <c r="AK226">
        <v>0.48</v>
      </c>
      <c r="AL226" t="s">
        <v>514</v>
      </c>
    </row>
    <row r="227" spans="1:38" x14ac:dyDescent="0.25">
      <c r="A227">
        <v>226</v>
      </c>
      <c r="B227" t="s">
        <v>523</v>
      </c>
      <c r="C227" t="s">
        <v>507</v>
      </c>
      <c r="D227" t="s">
        <v>53</v>
      </c>
      <c r="E227" t="s">
        <v>508</v>
      </c>
      <c r="F227">
        <v>2014</v>
      </c>
      <c r="G227" t="s">
        <v>509</v>
      </c>
      <c r="H227" t="s">
        <v>442</v>
      </c>
      <c r="I227" t="s">
        <v>234</v>
      </c>
      <c r="J227" t="s">
        <v>270</v>
      </c>
      <c r="K227" t="s">
        <v>646</v>
      </c>
      <c r="L227">
        <v>85</v>
      </c>
      <c r="M227" t="s">
        <v>510</v>
      </c>
      <c r="N227" t="s">
        <v>310</v>
      </c>
      <c r="O227" t="s">
        <v>1186</v>
      </c>
      <c r="P227">
        <v>0.5</v>
      </c>
      <c r="Q227" t="s">
        <v>775</v>
      </c>
      <c r="R227" t="s">
        <v>775</v>
      </c>
      <c r="S227" t="s">
        <v>52</v>
      </c>
      <c r="T227" t="s">
        <v>52</v>
      </c>
      <c r="U227" t="s">
        <v>485</v>
      </c>
      <c r="V227" t="s">
        <v>237</v>
      </c>
      <c r="W227" t="s">
        <v>74</v>
      </c>
      <c r="X227" t="s">
        <v>54</v>
      </c>
      <c r="Y227" t="s">
        <v>399</v>
      </c>
      <c r="Z227" t="s">
        <v>399</v>
      </c>
      <c r="AA227" t="s">
        <v>75</v>
      </c>
      <c r="AB227" t="s">
        <v>85</v>
      </c>
      <c r="AC227" t="s">
        <v>56</v>
      </c>
      <c r="AD227" s="2" t="s">
        <v>126</v>
      </c>
      <c r="AE227">
        <v>3.6</v>
      </c>
      <c r="AF227">
        <v>0.41</v>
      </c>
      <c r="AG227">
        <v>3.61</v>
      </c>
      <c r="AH227">
        <v>0.44</v>
      </c>
      <c r="AK227">
        <v>0.55000000000000004</v>
      </c>
      <c r="AL227" t="s">
        <v>514</v>
      </c>
    </row>
    <row r="228" spans="1:38" x14ac:dyDescent="0.25">
      <c r="A228">
        <v>227</v>
      </c>
      <c r="B228" t="s">
        <v>526</v>
      </c>
      <c r="C228" t="s">
        <v>507</v>
      </c>
      <c r="D228" t="s">
        <v>53</v>
      </c>
      <c r="E228" t="s">
        <v>508</v>
      </c>
      <c r="F228">
        <v>2014</v>
      </c>
      <c r="G228" t="s">
        <v>509</v>
      </c>
      <c r="H228" t="s">
        <v>442</v>
      </c>
      <c r="I228" t="s">
        <v>234</v>
      </c>
      <c r="J228" t="s">
        <v>270</v>
      </c>
      <c r="K228" t="s">
        <v>646</v>
      </c>
      <c r="L228">
        <v>85</v>
      </c>
      <c r="M228" t="s">
        <v>510</v>
      </c>
      <c r="N228" t="s">
        <v>310</v>
      </c>
      <c r="O228" t="s">
        <v>1186</v>
      </c>
      <c r="P228">
        <v>0.5</v>
      </c>
      <c r="Q228" t="s">
        <v>775</v>
      </c>
      <c r="R228" t="s">
        <v>775</v>
      </c>
      <c r="S228" t="s">
        <v>52</v>
      </c>
      <c r="T228" t="s">
        <v>52</v>
      </c>
      <c r="U228" t="s">
        <v>485</v>
      </c>
      <c r="V228" t="s">
        <v>140</v>
      </c>
      <c r="W228" t="s">
        <v>74</v>
      </c>
      <c r="X228" t="s">
        <v>54</v>
      </c>
      <c r="Y228" t="s">
        <v>399</v>
      </c>
      <c r="Z228" t="s">
        <v>399</v>
      </c>
      <c r="AA228" t="s">
        <v>75</v>
      </c>
      <c r="AB228" t="s">
        <v>85</v>
      </c>
      <c r="AC228" t="s">
        <v>56</v>
      </c>
      <c r="AD228" s="2" t="s">
        <v>80</v>
      </c>
      <c r="AE228">
        <v>3.74</v>
      </c>
      <c r="AF228">
        <v>0.32</v>
      </c>
      <c r="AG228">
        <v>3.59</v>
      </c>
      <c r="AH228">
        <v>0.39</v>
      </c>
      <c r="AK228">
        <v>0.52</v>
      </c>
      <c r="AL228" t="s">
        <v>514</v>
      </c>
    </row>
    <row r="229" spans="1:38" x14ac:dyDescent="0.25">
      <c r="A229">
        <v>228</v>
      </c>
      <c r="B229" t="s">
        <v>525</v>
      </c>
      <c r="C229" t="s">
        <v>507</v>
      </c>
      <c r="D229" t="s">
        <v>53</v>
      </c>
      <c r="E229" t="s">
        <v>508</v>
      </c>
      <c r="F229">
        <v>2014</v>
      </c>
      <c r="G229" t="s">
        <v>509</v>
      </c>
      <c r="H229" t="s">
        <v>442</v>
      </c>
      <c r="I229" t="s">
        <v>234</v>
      </c>
      <c r="J229" t="s">
        <v>270</v>
      </c>
      <c r="K229" t="s">
        <v>646</v>
      </c>
      <c r="L229">
        <v>85</v>
      </c>
      <c r="M229" t="s">
        <v>510</v>
      </c>
      <c r="N229" t="s">
        <v>310</v>
      </c>
      <c r="O229" t="s">
        <v>1186</v>
      </c>
      <c r="P229">
        <v>0.5</v>
      </c>
      <c r="Q229" t="s">
        <v>775</v>
      </c>
      <c r="R229" t="s">
        <v>775</v>
      </c>
      <c r="S229" t="s">
        <v>52</v>
      </c>
      <c r="T229" t="s">
        <v>52</v>
      </c>
      <c r="U229" t="s">
        <v>485</v>
      </c>
      <c r="V229" t="s">
        <v>140</v>
      </c>
      <c r="W229" t="s">
        <v>74</v>
      </c>
      <c r="X229" t="s">
        <v>54</v>
      </c>
      <c r="Y229" t="s">
        <v>399</v>
      </c>
      <c r="Z229" t="s">
        <v>399</v>
      </c>
      <c r="AA229" t="s">
        <v>75</v>
      </c>
      <c r="AB229" t="s">
        <v>85</v>
      </c>
      <c r="AC229" t="s">
        <v>56</v>
      </c>
      <c r="AD229" s="2" t="s">
        <v>126</v>
      </c>
      <c r="AE229">
        <v>3.79</v>
      </c>
      <c r="AF229">
        <v>0.37</v>
      </c>
      <c r="AG229">
        <v>3.66</v>
      </c>
      <c r="AH229">
        <v>0.35</v>
      </c>
      <c r="AK229">
        <v>0.56999999999999995</v>
      </c>
      <c r="AL229" t="s">
        <v>514</v>
      </c>
    </row>
    <row r="230" spans="1:38" x14ac:dyDescent="0.25">
      <c r="A230">
        <v>229</v>
      </c>
      <c r="B230" t="s">
        <v>536</v>
      </c>
      <c r="C230" t="s">
        <v>511</v>
      </c>
      <c r="D230" t="s">
        <v>53</v>
      </c>
      <c r="E230" t="s">
        <v>508</v>
      </c>
      <c r="F230">
        <v>2014</v>
      </c>
      <c r="G230" t="s">
        <v>509</v>
      </c>
      <c r="H230" t="s">
        <v>442</v>
      </c>
      <c r="I230" t="s">
        <v>234</v>
      </c>
      <c r="J230" t="s">
        <v>270</v>
      </c>
      <c r="K230" t="s">
        <v>646</v>
      </c>
      <c r="L230">
        <v>33</v>
      </c>
      <c r="M230" t="s">
        <v>512</v>
      </c>
      <c r="N230" t="s">
        <v>310</v>
      </c>
      <c r="O230" t="s">
        <v>1186</v>
      </c>
      <c r="P230">
        <v>0.5</v>
      </c>
      <c r="Q230" t="s">
        <v>775</v>
      </c>
      <c r="R230" t="s">
        <v>775</v>
      </c>
      <c r="S230" t="s">
        <v>52</v>
      </c>
      <c r="T230" t="s">
        <v>52</v>
      </c>
      <c r="U230" t="s">
        <v>236</v>
      </c>
      <c r="V230" t="s">
        <v>237</v>
      </c>
      <c r="W230" t="s">
        <v>74</v>
      </c>
      <c r="X230" t="s">
        <v>54</v>
      </c>
      <c r="Y230" t="s">
        <v>103</v>
      </c>
      <c r="Z230" t="s">
        <v>103</v>
      </c>
      <c r="AA230" t="s">
        <v>75</v>
      </c>
      <c r="AB230" t="s">
        <v>85</v>
      </c>
      <c r="AC230" t="s">
        <v>56</v>
      </c>
      <c r="AD230" s="2" t="s">
        <v>80</v>
      </c>
      <c r="AE230">
        <v>3.76</v>
      </c>
      <c r="AF230">
        <v>0.45</v>
      </c>
      <c r="AG230">
        <v>3.59</v>
      </c>
      <c r="AH230">
        <v>0.28999999999999998</v>
      </c>
      <c r="AK230">
        <v>0.2</v>
      </c>
      <c r="AL230" t="s">
        <v>514</v>
      </c>
    </row>
    <row r="231" spans="1:38" x14ac:dyDescent="0.25">
      <c r="A231">
        <v>230</v>
      </c>
      <c r="B231" t="s">
        <v>535</v>
      </c>
      <c r="C231" t="s">
        <v>511</v>
      </c>
      <c r="D231" t="s">
        <v>53</v>
      </c>
      <c r="E231" t="s">
        <v>508</v>
      </c>
      <c r="F231">
        <v>2014</v>
      </c>
      <c r="G231" t="s">
        <v>509</v>
      </c>
      <c r="H231" t="s">
        <v>442</v>
      </c>
      <c r="I231" t="s">
        <v>234</v>
      </c>
      <c r="J231" t="s">
        <v>270</v>
      </c>
      <c r="K231" t="s">
        <v>646</v>
      </c>
      <c r="L231">
        <v>33</v>
      </c>
      <c r="M231" t="s">
        <v>512</v>
      </c>
      <c r="N231" t="s">
        <v>310</v>
      </c>
      <c r="O231" t="s">
        <v>1186</v>
      </c>
      <c r="P231">
        <v>0.5</v>
      </c>
      <c r="Q231" t="s">
        <v>775</v>
      </c>
      <c r="R231" t="s">
        <v>775</v>
      </c>
      <c r="S231" t="s">
        <v>52</v>
      </c>
      <c r="T231" t="s">
        <v>52</v>
      </c>
      <c r="U231" t="s">
        <v>236</v>
      </c>
      <c r="V231" t="s">
        <v>237</v>
      </c>
      <c r="W231" t="s">
        <v>74</v>
      </c>
      <c r="X231" t="s">
        <v>54</v>
      </c>
      <c r="Y231" t="s">
        <v>103</v>
      </c>
      <c r="Z231" t="s">
        <v>103</v>
      </c>
      <c r="AA231" t="s">
        <v>75</v>
      </c>
      <c r="AB231" t="s">
        <v>85</v>
      </c>
      <c r="AC231" t="s">
        <v>56</v>
      </c>
      <c r="AD231" s="2" t="s">
        <v>126</v>
      </c>
      <c r="AE231">
        <v>3.72</v>
      </c>
      <c r="AF231">
        <v>0.43</v>
      </c>
      <c r="AG231">
        <v>3.61</v>
      </c>
      <c r="AH231">
        <v>0.38</v>
      </c>
      <c r="AI231" t="s">
        <v>239</v>
      </c>
      <c r="AK231">
        <v>0.09</v>
      </c>
      <c r="AL231" t="s">
        <v>514</v>
      </c>
    </row>
    <row r="232" spans="1:38" x14ac:dyDescent="0.25">
      <c r="A232">
        <v>231</v>
      </c>
      <c r="B232" t="s">
        <v>534</v>
      </c>
      <c r="C232" t="s">
        <v>511</v>
      </c>
      <c r="D232" t="s">
        <v>53</v>
      </c>
      <c r="E232" t="s">
        <v>508</v>
      </c>
      <c r="F232">
        <v>2014</v>
      </c>
      <c r="G232" t="s">
        <v>509</v>
      </c>
      <c r="H232" t="s">
        <v>442</v>
      </c>
      <c r="I232" t="s">
        <v>234</v>
      </c>
      <c r="J232" t="s">
        <v>270</v>
      </c>
      <c r="K232" t="s">
        <v>646</v>
      </c>
      <c r="L232">
        <v>33</v>
      </c>
      <c r="M232" t="s">
        <v>512</v>
      </c>
      <c r="N232" t="s">
        <v>310</v>
      </c>
      <c r="O232" t="s">
        <v>1186</v>
      </c>
      <c r="P232">
        <v>0.5</v>
      </c>
      <c r="Q232" t="s">
        <v>775</v>
      </c>
      <c r="R232" t="s">
        <v>775</v>
      </c>
      <c r="S232" t="s">
        <v>52</v>
      </c>
      <c r="T232" t="s">
        <v>52</v>
      </c>
      <c r="U232" t="s">
        <v>485</v>
      </c>
      <c r="V232" t="s">
        <v>237</v>
      </c>
      <c r="W232" t="s">
        <v>74</v>
      </c>
      <c r="X232" t="s">
        <v>54</v>
      </c>
      <c r="Y232" t="s">
        <v>103</v>
      </c>
      <c r="Z232" t="s">
        <v>103</v>
      </c>
      <c r="AA232" t="s">
        <v>75</v>
      </c>
      <c r="AB232" t="s">
        <v>85</v>
      </c>
      <c r="AC232" t="s">
        <v>56</v>
      </c>
      <c r="AD232" s="2" t="s">
        <v>80</v>
      </c>
      <c r="AE232">
        <v>3.46</v>
      </c>
      <c r="AF232">
        <v>0.35</v>
      </c>
      <c r="AG232">
        <v>3.53</v>
      </c>
      <c r="AH232">
        <v>0.35</v>
      </c>
      <c r="AK232">
        <v>0.46</v>
      </c>
      <c r="AL232" t="s">
        <v>514</v>
      </c>
    </row>
    <row r="233" spans="1:38" x14ac:dyDescent="0.25">
      <c r="A233">
        <v>232</v>
      </c>
      <c r="B233" t="s">
        <v>533</v>
      </c>
      <c r="C233" t="s">
        <v>511</v>
      </c>
      <c r="D233" t="s">
        <v>53</v>
      </c>
      <c r="E233" t="s">
        <v>508</v>
      </c>
      <c r="F233">
        <v>2014</v>
      </c>
      <c r="G233" t="s">
        <v>509</v>
      </c>
      <c r="H233" t="s">
        <v>442</v>
      </c>
      <c r="I233" t="s">
        <v>234</v>
      </c>
      <c r="J233" t="s">
        <v>270</v>
      </c>
      <c r="K233" t="s">
        <v>646</v>
      </c>
      <c r="L233">
        <v>33</v>
      </c>
      <c r="M233" t="s">
        <v>512</v>
      </c>
      <c r="N233" t="s">
        <v>310</v>
      </c>
      <c r="O233" t="s">
        <v>1186</v>
      </c>
      <c r="P233">
        <v>0.5</v>
      </c>
      <c r="Q233" t="s">
        <v>775</v>
      </c>
      <c r="R233" t="s">
        <v>775</v>
      </c>
      <c r="S233" t="s">
        <v>52</v>
      </c>
      <c r="T233" t="s">
        <v>52</v>
      </c>
      <c r="U233" t="s">
        <v>485</v>
      </c>
      <c r="V233" t="s">
        <v>237</v>
      </c>
      <c r="W233" t="s">
        <v>74</v>
      </c>
      <c r="X233" t="s">
        <v>54</v>
      </c>
      <c r="Y233" t="s">
        <v>103</v>
      </c>
      <c r="Z233" t="s">
        <v>103</v>
      </c>
      <c r="AA233" t="s">
        <v>75</v>
      </c>
      <c r="AB233" t="s">
        <v>85</v>
      </c>
      <c r="AC233" t="s">
        <v>56</v>
      </c>
      <c r="AD233" s="2" t="s">
        <v>126</v>
      </c>
      <c r="AE233">
        <v>3.61</v>
      </c>
      <c r="AF233">
        <v>0.33</v>
      </c>
      <c r="AG233">
        <v>3.57</v>
      </c>
      <c r="AH233">
        <v>0.36</v>
      </c>
      <c r="AK233">
        <v>0.56000000000000005</v>
      </c>
      <c r="AL233" t="s">
        <v>514</v>
      </c>
    </row>
    <row r="234" spans="1:38" x14ac:dyDescent="0.25">
      <c r="A234">
        <v>233</v>
      </c>
      <c r="B234" t="s">
        <v>538</v>
      </c>
      <c r="C234" t="s">
        <v>528</v>
      </c>
      <c r="D234" t="s">
        <v>270</v>
      </c>
      <c r="E234" t="s">
        <v>531</v>
      </c>
      <c r="F234">
        <v>2017</v>
      </c>
      <c r="G234" t="s">
        <v>529</v>
      </c>
      <c r="H234" t="s">
        <v>530</v>
      </c>
      <c r="I234" t="s">
        <v>234</v>
      </c>
      <c r="J234" t="s">
        <v>270</v>
      </c>
      <c r="K234" t="s">
        <v>646</v>
      </c>
      <c r="L234">
        <v>33</v>
      </c>
      <c r="M234" t="s">
        <v>532</v>
      </c>
      <c r="N234" t="s">
        <v>310</v>
      </c>
      <c r="O234" t="s">
        <v>1186</v>
      </c>
      <c r="P234">
        <v>0.5</v>
      </c>
      <c r="Q234" t="s">
        <v>775</v>
      </c>
      <c r="R234" t="s">
        <v>775</v>
      </c>
      <c r="S234" t="s">
        <v>52</v>
      </c>
      <c r="T234" t="s">
        <v>819</v>
      </c>
      <c r="U234" t="s">
        <v>236</v>
      </c>
      <c r="V234" t="s">
        <v>140</v>
      </c>
      <c r="W234" t="s">
        <v>74</v>
      </c>
      <c r="X234" t="s">
        <v>54</v>
      </c>
      <c r="Y234" t="s">
        <v>103</v>
      </c>
      <c r="Z234" t="s">
        <v>103</v>
      </c>
      <c r="AA234" t="s">
        <v>75</v>
      </c>
      <c r="AB234" t="s">
        <v>85</v>
      </c>
      <c r="AC234" t="s">
        <v>56</v>
      </c>
      <c r="AD234" s="2" t="s">
        <v>80</v>
      </c>
      <c r="AE234">
        <v>3.78</v>
      </c>
      <c r="AF234">
        <v>0.3</v>
      </c>
      <c r="AG234">
        <v>3.58</v>
      </c>
      <c r="AH234">
        <v>0.32</v>
      </c>
      <c r="AK234">
        <v>0.7</v>
      </c>
      <c r="AL234" t="s">
        <v>514</v>
      </c>
    </row>
    <row r="235" spans="1:38" x14ac:dyDescent="0.25">
      <c r="A235">
        <v>234</v>
      </c>
      <c r="B235" t="s">
        <v>537</v>
      </c>
      <c r="C235" t="s">
        <v>528</v>
      </c>
      <c r="D235" t="s">
        <v>270</v>
      </c>
      <c r="E235" t="s">
        <v>531</v>
      </c>
      <c r="F235">
        <v>2017</v>
      </c>
      <c r="G235" t="s">
        <v>529</v>
      </c>
      <c r="H235" t="s">
        <v>530</v>
      </c>
      <c r="I235" t="s">
        <v>234</v>
      </c>
      <c r="J235" t="s">
        <v>270</v>
      </c>
      <c r="K235" t="s">
        <v>646</v>
      </c>
      <c r="L235">
        <v>33</v>
      </c>
      <c r="M235" t="s">
        <v>532</v>
      </c>
      <c r="N235" t="s">
        <v>310</v>
      </c>
      <c r="O235" t="s">
        <v>1186</v>
      </c>
      <c r="P235">
        <v>0.5</v>
      </c>
      <c r="Q235" t="s">
        <v>775</v>
      </c>
      <c r="R235" t="s">
        <v>775</v>
      </c>
      <c r="S235" t="s">
        <v>52</v>
      </c>
      <c r="T235" t="s">
        <v>819</v>
      </c>
      <c r="U235" t="s">
        <v>236</v>
      </c>
      <c r="V235" t="s">
        <v>140</v>
      </c>
      <c r="W235" t="s">
        <v>74</v>
      </c>
      <c r="X235" t="s">
        <v>54</v>
      </c>
      <c r="Y235" t="s">
        <v>103</v>
      </c>
      <c r="Z235" t="s">
        <v>103</v>
      </c>
      <c r="AA235" t="s">
        <v>75</v>
      </c>
      <c r="AB235" t="s">
        <v>85</v>
      </c>
      <c r="AC235" t="s">
        <v>56</v>
      </c>
      <c r="AD235" s="2" t="s">
        <v>126</v>
      </c>
      <c r="AE235">
        <v>3.77</v>
      </c>
      <c r="AF235">
        <v>0.33</v>
      </c>
      <c r="AG235">
        <v>3.51</v>
      </c>
      <c r="AH235">
        <v>0.35</v>
      </c>
      <c r="AK235">
        <v>0.66</v>
      </c>
      <c r="AL235" t="s">
        <v>514</v>
      </c>
    </row>
    <row r="236" spans="1:38" x14ac:dyDescent="0.25">
      <c r="A236">
        <v>235</v>
      </c>
      <c r="B236" t="s">
        <v>593</v>
      </c>
      <c r="C236" t="s">
        <v>540</v>
      </c>
      <c r="D236" t="s">
        <v>270</v>
      </c>
      <c r="E236" t="s">
        <v>531</v>
      </c>
      <c r="F236">
        <v>2017</v>
      </c>
      <c r="G236" t="s">
        <v>529</v>
      </c>
      <c r="H236" t="s">
        <v>530</v>
      </c>
      <c r="I236" t="s">
        <v>234</v>
      </c>
      <c r="J236" t="s">
        <v>270</v>
      </c>
      <c r="K236" t="s">
        <v>646</v>
      </c>
      <c r="L236">
        <v>98</v>
      </c>
      <c r="M236" t="s">
        <v>541</v>
      </c>
      <c r="N236" t="s">
        <v>310</v>
      </c>
      <c r="O236" t="s">
        <v>1186</v>
      </c>
      <c r="P236">
        <v>0.5</v>
      </c>
      <c r="Q236" t="s">
        <v>775</v>
      </c>
      <c r="R236" t="s">
        <v>775</v>
      </c>
      <c r="S236" t="s">
        <v>52</v>
      </c>
      <c r="T236" t="s">
        <v>819</v>
      </c>
      <c r="U236" t="s">
        <v>236</v>
      </c>
      <c r="V236" t="s">
        <v>53</v>
      </c>
      <c r="W236" t="s">
        <v>74</v>
      </c>
      <c r="X236" t="s">
        <v>54</v>
      </c>
      <c r="Y236" t="s">
        <v>75</v>
      </c>
      <c r="Z236" t="s">
        <v>75</v>
      </c>
      <c r="AA236" t="s">
        <v>75</v>
      </c>
      <c r="AB236" t="s">
        <v>55</v>
      </c>
      <c r="AC236" t="s">
        <v>56</v>
      </c>
      <c r="AD236" s="2" t="s">
        <v>80</v>
      </c>
      <c r="AE236">
        <v>4.1399999999999997</v>
      </c>
      <c r="AF236">
        <v>0.68</v>
      </c>
      <c r="AG236">
        <v>3.66</v>
      </c>
      <c r="AH236">
        <v>0.49</v>
      </c>
      <c r="AK236">
        <v>0.44</v>
      </c>
      <c r="AL236" t="s">
        <v>514</v>
      </c>
    </row>
    <row r="237" spans="1:38" x14ac:dyDescent="0.25">
      <c r="A237">
        <v>236</v>
      </c>
      <c r="B237" t="s">
        <v>539</v>
      </c>
      <c r="C237" t="s">
        <v>540</v>
      </c>
      <c r="D237" t="s">
        <v>270</v>
      </c>
      <c r="E237" t="s">
        <v>531</v>
      </c>
      <c r="F237">
        <v>2017</v>
      </c>
      <c r="G237" t="s">
        <v>529</v>
      </c>
      <c r="H237" t="s">
        <v>530</v>
      </c>
      <c r="I237" t="s">
        <v>234</v>
      </c>
      <c r="J237" t="s">
        <v>270</v>
      </c>
      <c r="K237" t="s">
        <v>646</v>
      </c>
      <c r="L237">
        <v>98</v>
      </c>
      <c r="M237" t="s">
        <v>541</v>
      </c>
      <c r="N237" t="s">
        <v>310</v>
      </c>
      <c r="O237" t="s">
        <v>1186</v>
      </c>
      <c r="P237">
        <v>0.5</v>
      </c>
      <c r="Q237" t="s">
        <v>775</v>
      </c>
      <c r="R237" t="s">
        <v>775</v>
      </c>
      <c r="S237" t="s">
        <v>52</v>
      </c>
      <c r="T237" t="s">
        <v>819</v>
      </c>
      <c r="U237" t="s">
        <v>236</v>
      </c>
      <c r="V237" t="s">
        <v>53</v>
      </c>
      <c r="W237" t="s">
        <v>74</v>
      </c>
      <c r="X237" t="s">
        <v>54</v>
      </c>
      <c r="Y237" t="s">
        <v>75</v>
      </c>
      <c r="Z237" t="s">
        <v>75</v>
      </c>
      <c r="AA237" t="s">
        <v>75</v>
      </c>
      <c r="AB237" t="s">
        <v>55</v>
      </c>
      <c r="AC237" t="s">
        <v>56</v>
      </c>
      <c r="AD237" s="2" t="s">
        <v>126</v>
      </c>
      <c r="AE237">
        <v>4.2300000000000004</v>
      </c>
      <c r="AF237">
        <v>0.7</v>
      </c>
      <c r="AG237">
        <v>3.71</v>
      </c>
      <c r="AH237">
        <v>0.44</v>
      </c>
      <c r="AK237">
        <v>0.43</v>
      </c>
      <c r="AL237" t="s">
        <v>514</v>
      </c>
    </row>
    <row r="238" spans="1:38" x14ac:dyDescent="0.25">
      <c r="A238">
        <v>237</v>
      </c>
      <c r="B238" t="s">
        <v>547</v>
      </c>
      <c r="C238" t="s">
        <v>542</v>
      </c>
      <c r="D238" t="s">
        <v>53</v>
      </c>
      <c r="E238" t="s">
        <v>545</v>
      </c>
      <c r="F238">
        <v>2018</v>
      </c>
      <c r="G238" t="s">
        <v>543</v>
      </c>
      <c r="H238" t="s">
        <v>242</v>
      </c>
      <c r="I238" t="s">
        <v>544</v>
      </c>
      <c r="J238" t="s">
        <v>270</v>
      </c>
      <c r="K238" t="s">
        <v>646</v>
      </c>
      <c r="L238">
        <v>73</v>
      </c>
      <c r="M238" t="s">
        <v>546</v>
      </c>
      <c r="N238" t="s">
        <v>310</v>
      </c>
      <c r="O238" t="s">
        <v>1186</v>
      </c>
      <c r="P238">
        <v>0.5</v>
      </c>
      <c r="Q238" t="s">
        <v>775</v>
      </c>
      <c r="R238" t="s">
        <v>775</v>
      </c>
      <c r="S238" t="s">
        <v>52</v>
      </c>
      <c r="T238" t="s">
        <v>819</v>
      </c>
      <c r="U238" t="s">
        <v>236</v>
      </c>
      <c r="V238" t="s">
        <v>258</v>
      </c>
      <c r="W238" t="s">
        <v>74</v>
      </c>
      <c r="X238" t="s">
        <v>54</v>
      </c>
      <c r="Y238" t="s">
        <v>75</v>
      </c>
      <c r="Z238" t="s">
        <v>75</v>
      </c>
      <c r="AA238" t="s">
        <v>75</v>
      </c>
      <c r="AB238" t="s">
        <v>55</v>
      </c>
      <c r="AC238" t="s">
        <v>56</v>
      </c>
      <c r="AD238" s="2" t="s">
        <v>80</v>
      </c>
      <c r="AE238">
        <v>3.03</v>
      </c>
      <c r="AF238">
        <v>0.83</v>
      </c>
      <c r="AG238">
        <v>2.74</v>
      </c>
      <c r="AH238">
        <v>0.46</v>
      </c>
      <c r="AK238">
        <v>0.48</v>
      </c>
      <c r="AL238" t="s">
        <v>514</v>
      </c>
    </row>
    <row r="239" spans="1:38" x14ac:dyDescent="0.25">
      <c r="A239">
        <v>238</v>
      </c>
      <c r="B239" t="s">
        <v>548</v>
      </c>
      <c r="C239" t="s">
        <v>542</v>
      </c>
      <c r="D239" t="s">
        <v>53</v>
      </c>
      <c r="E239" t="s">
        <v>545</v>
      </c>
      <c r="F239">
        <v>2018</v>
      </c>
      <c r="G239" t="s">
        <v>543</v>
      </c>
      <c r="H239" t="s">
        <v>242</v>
      </c>
      <c r="I239" t="s">
        <v>544</v>
      </c>
      <c r="J239" t="s">
        <v>270</v>
      </c>
      <c r="K239" t="s">
        <v>646</v>
      </c>
      <c r="L239">
        <v>73</v>
      </c>
      <c r="M239" t="s">
        <v>546</v>
      </c>
      <c r="N239" t="s">
        <v>310</v>
      </c>
      <c r="O239" t="s">
        <v>1186</v>
      </c>
      <c r="P239">
        <v>0.5</v>
      </c>
      <c r="Q239" t="s">
        <v>775</v>
      </c>
      <c r="R239" t="s">
        <v>775</v>
      </c>
      <c r="S239" t="s">
        <v>52</v>
      </c>
      <c r="T239" t="s">
        <v>819</v>
      </c>
      <c r="U239" t="s">
        <v>236</v>
      </c>
      <c r="V239" t="s">
        <v>258</v>
      </c>
      <c r="W239" t="s">
        <v>74</v>
      </c>
      <c r="X239" t="s">
        <v>54</v>
      </c>
      <c r="Y239" t="s">
        <v>75</v>
      </c>
      <c r="Z239" t="s">
        <v>75</v>
      </c>
      <c r="AA239" t="s">
        <v>75</v>
      </c>
      <c r="AB239" t="s">
        <v>55</v>
      </c>
      <c r="AC239" t="s">
        <v>56</v>
      </c>
      <c r="AD239" s="2" t="s">
        <v>126</v>
      </c>
      <c r="AE239">
        <v>4.4000000000000004</v>
      </c>
      <c r="AF239">
        <v>0.55000000000000004</v>
      </c>
      <c r="AG239">
        <v>4.1399999999999997</v>
      </c>
      <c r="AH239">
        <v>0.38</v>
      </c>
      <c r="AK239">
        <v>0.23</v>
      </c>
      <c r="AL239" t="s">
        <v>514</v>
      </c>
    </row>
    <row r="240" spans="1:38" x14ac:dyDescent="0.25">
      <c r="A240">
        <v>239</v>
      </c>
      <c r="B240" t="s">
        <v>554</v>
      </c>
      <c r="C240" t="s">
        <v>549</v>
      </c>
      <c r="D240" t="s">
        <v>53</v>
      </c>
      <c r="E240" t="s">
        <v>545</v>
      </c>
      <c r="F240">
        <v>2018</v>
      </c>
      <c r="G240" t="s">
        <v>543</v>
      </c>
      <c r="H240" t="s">
        <v>242</v>
      </c>
      <c r="I240" t="s">
        <v>234</v>
      </c>
      <c r="J240" t="s">
        <v>270</v>
      </c>
      <c r="K240" t="s">
        <v>646</v>
      </c>
      <c r="L240">
        <v>79</v>
      </c>
      <c r="M240" t="s">
        <v>550</v>
      </c>
      <c r="N240" t="s">
        <v>310</v>
      </c>
      <c r="O240" t="s">
        <v>1186</v>
      </c>
      <c r="P240">
        <v>0.5</v>
      </c>
      <c r="Q240" t="s">
        <v>775</v>
      </c>
      <c r="R240" t="s">
        <v>775</v>
      </c>
      <c r="S240" t="s">
        <v>52</v>
      </c>
      <c r="T240" t="s">
        <v>819</v>
      </c>
      <c r="U240" t="s">
        <v>236</v>
      </c>
      <c r="V240" t="s">
        <v>125</v>
      </c>
      <c r="W240" t="s">
        <v>74</v>
      </c>
      <c r="X240" t="s">
        <v>54</v>
      </c>
      <c r="Y240" t="s">
        <v>75</v>
      </c>
      <c r="Z240" t="s">
        <v>75</v>
      </c>
      <c r="AA240" t="s">
        <v>75</v>
      </c>
      <c r="AB240" t="s">
        <v>85</v>
      </c>
      <c r="AC240" t="s">
        <v>76</v>
      </c>
      <c r="AD240" s="2" t="s">
        <v>80</v>
      </c>
      <c r="AE240" s="4">
        <v>0.45</v>
      </c>
      <c r="AF240" s="4">
        <v>0.17</v>
      </c>
      <c r="AG240" s="4">
        <v>0.36</v>
      </c>
      <c r="AH240" s="4">
        <v>0.17</v>
      </c>
      <c r="AK240">
        <v>0.06</v>
      </c>
      <c r="AL240" t="s">
        <v>514</v>
      </c>
    </row>
    <row r="241" spans="1:38" x14ac:dyDescent="0.25">
      <c r="A241">
        <v>240</v>
      </c>
      <c r="B241" t="s">
        <v>553</v>
      </c>
      <c r="C241" t="s">
        <v>549</v>
      </c>
      <c r="D241" t="s">
        <v>53</v>
      </c>
      <c r="E241" t="s">
        <v>545</v>
      </c>
      <c r="F241">
        <v>2018</v>
      </c>
      <c r="G241" t="s">
        <v>543</v>
      </c>
      <c r="H241" t="s">
        <v>242</v>
      </c>
      <c r="I241" t="s">
        <v>234</v>
      </c>
      <c r="J241" t="s">
        <v>270</v>
      </c>
      <c r="K241" t="s">
        <v>646</v>
      </c>
      <c r="L241">
        <v>79</v>
      </c>
      <c r="M241" t="s">
        <v>550</v>
      </c>
      <c r="N241" t="s">
        <v>310</v>
      </c>
      <c r="O241" t="s">
        <v>1186</v>
      </c>
      <c r="P241">
        <v>0.5</v>
      </c>
      <c r="Q241" t="s">
        <v>775</v>
      </c>
      <c r="R241" t="s">
        <v>775</v>
      </c>
      <c r="S241" t="s">
        <v>52</v>
      </c>
      <c r="T241" t="s">
        <v>819</v>
      </c>
      <c r="U241" t="s">
        <v>236</v>
      </c>
      <c r="V241" t="s">
        <v>125</v>
      </c>
      <c r="W241" t="s">
        <v>74</v>
      </c>
      <c r="X241" t="s">
        <v>54</v>
      </c>
      <c r="Y241" t="s">
        <v>75</v>
      </c>
      <c r="Z241" t="s">
        <v>75</v>
      </c>
      <c r="AA241" t="s">
        <v>75</v>
      </c>
      <c r="AB241" t="s">
        <v>85</v>
      </c>
      <c r="AC241" t="s">
        <v>76</v>
      </c>
      <c r="AD241" s="2" t="s">
        <v>126</v>
      </c>
      <c r="AE241" s="4">
        <v>0.7</v>
      </c>
      <c r="AF241" s="4">
        <v>0.17</v>
      </c>
      <c r="AG241" s="4">
        <v>0.57999999999999996</v>
      </c>
      <c r="AH241" s="4">
        <v>0.18</v>
      </c>
      <c r="AK241">
        <v>0.01</v>
      </c>
      <c r="AL241" t="s">
        <v>514</v>
      </c>
    </row>
    <row r="242" spans="1:38" x14ac:dyDescent="0.25">
      <c r="A242">
        <v>241</v>
      </c>
      <c r="B242" t="s">
        <v>551</v>
      </c>
      <c r="C242" t="s">
        <v>549</v>
      </c>
      <c r="D242" t="s">
        <v>53</v>
      </c>
      <c r="E242" t="s">
        <v>545</v>
      </c>
      <c r="F242">
        <v>2018</v>
      </c>
      <c r="G242" t="s">
        <v>543</v>
      </c>
      <c r="H242" t="s">
        <v>242</v>
      </c>
      <c r="I242" t="s">
        <v>234</v>
      </c>
      <c r="J242" t="s">
        <v>270</v>
      </c>
      <c r="K242" t="s">
        <v>646</v>
      </c>
      <c r="L242">
        <v>79</v>
      </c>
      <c r="M242" t="s">
        <v>550</v>
      </c>
      <c r="N242" t="s">
        <v>310</v>
      </c>
      <c r="O242" t="s">
        <v>1186</v>
      </c>
      <c r="P242">
        <v>0.5</v>
      </c>
      <c r="Q242" t="s">
        <v>775</v>
      </c>
      <c r="R242" t="s">
        <v>775</v>
      </c>
      <c r="S242" t="s">
        <v>52</v>
      </c>
      <c r="T242" t="s">
        <v>819</v>
      </c>
      <c r="U242" t="s">
        <v>236</v>
      </c>
      <c r="V242" t="s">
        <v>53</v>
      </c>
      <c r="W242" t="s">
        <v>74</v>
      </c>
      <c r="X242" t="s">
        <v>54</v>
      </c>
      <c r="Y242" t="s">
        <v>75</v>
      </c>
      <c r="Z242" t="s">
        <v>75</v>
      </c>
      <c r="AA242" t="s">
        <v>75</v>
      </c>
      <c r="AB242" t="s">
        <v>85</v>
      </c>
      <c r="AC242" t="s">
        <v>76</v>
      </c>
      <c r="AD242" s="2" t="s">
        <v>80</v>
      </c>
      <c r="AE242">
        <v>0.51</v>
      </c>
      <c r="AF242">
        <v>0.2</v>
      </c>
      <c r="AG242">
        <v>0.37</v>
      </c>
      <c r="AH242">
        <v>0.16</v>
      </c>
      <c r="AK242">
        <v>0.08</v>
      </c>
      <c r="AL242" t="s">
        <v>514</v>
      </c>
    </row>
    <row r="243" spans="1:38" x14ac:dyDescent="0.25">
      <c r="A243">
        <v>242</v>
      </c>
      <c r="B243" t="s">
        <v>552</v>
      </c>
      <c r="C243" t="s">
        <v>549</v>
      </c>
      <c r="D243" t="s">
        <v>53</v>
      </c>
      <c r="E243" t="s">
        <v>545</v>
      </c>
      <c r="F243">
        <v>2018</v>
      </c>
      <c r="G243" t="s">
        <v>543</v>
      </c>
      <c r="H243" t="s">
        <v>242</v>
      </c>
      <c r="I243" t="s">
        <v>234</v>
      </c>
      <c r="J243" t="s">
        <v>270</v>
      </c>
      <c r="K243" t="s">
        <v>646</v>
      </c>
      <c r="L243">
        <v>79</v>
      </c>
      <c r="M243" t="s">
        <v>550</v>
      </c>
      <c r="N243" t="s">
        <v>310</v>
      </c>
      <c r="O243" t="s">
        <v>1186</v>
      </c>
      <c r="P243">
        <v>0.5</v>
      </c>
      <c r="Q243" t="s">
        <v>775</v>
      </c>
      <c r="R243" t="s">
        <v>775</v>
      </c>
      <c r="S243" t="s">
        <v>52</v>
      </c>
      <c r="T243" t="s">
        <v>819</v>
      </c>
      <c r="U243" t="s">
        <v>236</v>
      </c>
      <c r="V243" t="s">
        <v>53</v>
      </c>
      <c r="W243" t="s">
        <v>74</v>
      </c>
      <c r="X243" t="s">
        <v>54</v>
      </c>
      <c r="Y243" t="s">
        <v>75</v>
      </c>
      <c r="Z243" t="s">
        <v>75</v>
      </c>
      <c r="AA243" t="s">
        <v>75</v>
      </c>
      <c r="AB243" t="s">
        <v>85</v>
      </c>
      <c r="AC243" t="s">
        <v>76</v>
      </c>
      <c r="AD243" s="2" t="s">
        <v>126</v>
      </c>
      <c r="AE243">
        <v>0.62</v>
      </c>
      <c r="AF243">
        <v>0.15</v>
      </c>
      <c r="AG243">
        <v>0.73</v>
      </c>
      <c r="AH243">
        <v>0.15</v>
      </c>
      <c r="AK243">
        <v>0.14000000000000001</v>
      </c>
      <c r="AL243" t="s">
        <v>514</v>
      </c>
    </row>
    <row r="244" spans="1:38" x14ac:dyDescent="0.25">
      <c r="A244">
        <v>243</v>
      </c>
      <c r="B244" t="s">
        <v>557</v>
      </c>
      <c r="C244" t="s">
        <v>557</v>
      </c>
      <c r="D244" t="s">
        <v>53</v>
      </c>
      <c r="E244" t="s">
        <v>555</v>
      </c>
      <c r="F244">
        <v>2020</v>
      </c>
      <c r="G244" t="s">
        <v>556</v>
      </c>
      <c r="H244" t="s">
        <v>247</v>
      </c>
      <c r="I244" t="s">
        <v>559</v>
      </c>
      <c r="J244" t="s">
        <v>270</v>
      </c>
      <c r="K244" t="s">
        <v>646</v>
      </c>
      <c r="L244">
        <v>91</v>
      </c>
      <c r="M244" t="s">
        <v>558</v>
      </c>
      <c r="N244" t="s">
        <v>310</v>
      </c>
      <c r="O244" t="s">
        <v>560</v>
      </c>
      <c r="Q244" t="s">
        <v>775</v>
      </c>
      <c r="R244" t="s">
        <v>775</v>
      </c>
      <c r="S244" t="s">
        <v>819</v>
      </c>
      <c r="T244" t="s">
        <v>819</v>
      </c>
      <c r="U244" t="s">
        <v>484</v>
      </c>
      <c r="V244" t="s">
        <v>258</v>
      </c>
      <c r="W244" t="s">
        <v>74</v>
      </c>
      <c r="X244" t="s">
        <v>54</v>
      </c>
      <c r="Y244" t="s">
        <v>75</v>
      </c>
      <c r="Z244" t="s">
        <v>75</v>
      </c>
      <c r="AA244" t="s">
        <v>75</v>
      </c>
      <c r="AB244" t="s">
        <v>55</v>
      </c>
      <c r="AC244" t="s">
        <v>56</v>
      </c>
      <c r="AD244" s="2"/>
      <c r="AE244" s="4">
        <v>4.28</v>
      </c>
      <c r="AF244" s="4">
        <v>0.56000000000000005</v>
      </c>
      <c r="AG244" s="4">
        <v>4.1100000000000003</v>
      </c>
      <c r="AH244" s="4">
        <v>0.46</v>
      </c>
      <c r="AI244" t="s">
        <v>346</v>
      </c>
      <c r="AK244">
        <v>0.61</v>
      </c>
      <c r="AL244" t="s">
        <v>561</v>
      </c>
    </row>
    <row r="245" spans="1:38" x14ac:dyDescent="0.25">
      <c r="A245">
        <v>244</v>
      </c>
      <c r="B245" t="s">
        <v>562</v>
      </c>
      <c r="C245" t="s">
        <v>562</v>
      </c>
      <c r="D245" t="s">
        <v>53</v>
      </c>
      <c r="E245" t="s">
        <v>555</v>
      </c>
      <c r="F245">
        <v>2020</v>
      </c>
      <c r="G245" t="s">
        <v>556</v>
      </c>
      <c r="H245" t="s">
        <v>247</v>
      </c>
      <c r="I245" t="s">
        <v>234</v>
      </c>
      <c r="J245" t="s">
        <v>270</v>
      </c>
      <c r="K245" t="s">
        <v>646</v>
      </c>
      <c r="L245">
        <v>64</v>
      </c>
      <c r="M245" t="s">
        <v>558</v>
      </c>
      <c r="N245" t="s">
        <v>310</v>
      </c>
      <c r="O245" t="s">
        <v>248</v>
      </c>
      <c r="Q245" t="s">
        <v>775</v>
      </c>
      <c r="R245" t="s">
        <v>775</v>
      </c>
      <c r="S245" t="s">
        <v>819</v>
      </c>
      <c r="T245" t="s">
        <v>819</v>
      </c>
      <c r="U245" t="s">
        <v>484</v>
      </c>
      <c r="V245" t="s">
        <v>53</v>
      </c>
      <c r="W245" t="s">
        <v>74</v>
      </c>
      <c r="X245" t="s">
        <v>54</v>
      </c>
      <c r="Y245" t="s">
        <v>75</v>
      </c>
      <c r="Z245" t="s">
        <v>75</v>
      </c>
      <c r="AA245" t="s">
        <v>75</v>
      </c>
      <c r="AB245" t="s">
        <v>85</v>
      </c>
      <c r="AC245" t="s">
        <v>56</v>
      </c>
      <c r="AD245" s="2"/>
      <c r="AE245" s="4">
        <v>3.73</v>
      </c>
      <c r="AF245" s="4">
        <v>0.52</v>
      </c>
      <c r="AG245" s="4">
        <v>3.48</v>
      </c>
      <c r="AH245" s="4">
        <v>0.43</v>
      </c>
      <c r="AI245" t="s">
        <v>563</v>
      </c>
      <c r="AK245">
        <v>0.44</v>
      </c>
      <c r="AL245" t="s">
        <v>561</v>
      </c>
    </row>
    <row r="246" spans="1:38" x14ac:dyDescent="0.25">
      <c r="A246">
        <v>245</v>
      </c>
      <c r="B246" t="s">
        <v>565</v>
      </c>
      <c r="C246" t="s">
        <v>564</v>
      </c>
      <c r="D246" t="s">
        <v>53</v>
      </c>
      <c r="E246" t="s">
        <v>555</v>
      </c>
      <c r="F246">
        <v>2020</v>
      </c>
      <c r="G246" t="s">
        <v>556</v>
      </c>
      <c r="H246" t="s">
        <v>247</v>
      </c>
      <c r="I246" t="s">
        <v>234</v>
      </c>
      <c r="J246" t="s">
        <v>270</v>
      </c>
      <c r="K246" t="s">
        <v>646</v>
      </c>
      <c r="L246">
        <v>80</v>
      </c>
      <c r="M246" t="s">
        <v>566</v>
      </c>
      <c r="N246" t="s">
        <v>310</v>
      </c>
      <c r="O246" t="s">
        <v>248</v>
      </c>
      <c r="Q246" t="s">
        <v>775</v>
      </c>
      <c r="R246" t="s">
        <v>775</v>
      </c>
      <c r="S246" t="s">
        <v>819</v>
      </c>
      <c r="T246" t="s">
        <v>819</v>
      </c>
      <c r="U246" t="s">
        <v>484</v>
      </c>
      <c r="V246" t="s">
        <v>53</v>
      </c>
      <c r="W246" t="s">
        <v>74</v>
      </c>
      <c r="X246" t="s">
        <v>54</v>
      </c>
      <c r="Y246" t="s">
        <v>75</v>
      </c>
      <c r="Z246" t="s">
        <v>75</v>
      </c>
      <c r="AA246" t="s">
        <v>75</v>
      </c>
      <c r="AB246" t="s">
        <v>85</v>
      </c>
      <c r="AC246" t="s">
        <v>56</v>
      </c>
      <c r="AD246" s="2"/>
      <c r="AE246" s="4">
        <v>3.91</v>
      </c>
      <c r="AF246" s="4">
        <v>0.71</v>
      </c>
      <c r="AG246" s="4">
        <v>3.37</v>
      </c>
      <c r="AH246" s="4">
        <v>0.54</v>
      </c>
      <c r="AI246" t="s">
        <v>567</v>
      </c>
      <c r="AK246">
        <v>0.12</v>
      </c>
      <c r="AL246" t="s">
        <v>561</v>
      </c>
    </row>
    <row r="247" spans="1:38" x14ac:dyDescent="0.25">
      <c r="A247">
        <v>246</v>
      </c>
      <c r="B247" t="s">
        <v>575</v>
      </c>
      <c r="C247" t="s">
        <v>568</v>
      </c>
      <c r="D247" t="s">
        <v>53</v>
      </c>
      <c r="E247" t="s">
        <v>569</v>
      </c>
      <c r="F247">
        <v>2021</v>
      </c>
      <c r="G247" t="s">
        <v>570</v>
      </c>
      <c r="H247" t="s">
        <v>207</v>
      </c>
      <c r="I247" t="s">
        <v>234</v>
      </c>
      <c r="J247" t="s">
        <v>270</v>
      </c>
      <c r="K247" t="s">
        <v>646</v>
      </c>
      <c r="L247">
        <v>34</v>
      </c>
      <c r="M247" t="s">
        <v>571</v>
      </c>
      <c r="N247" t="s">
        <v>310</v>
      </c>
      <c r="O247" t="s">
        <v>1186</v>
      </c>
      <c r="P247">
        <v>0.5</v>
      </c>
      <c r="Q247" t="s">
        <v>775</v>
      </c>
      <c r="R247" t="s">
        <v>775</v>
      </c>
      <c r="S247" t="s">
        <v>52</v>
      </c>
      <c r="T247" t="s">
        <v>819</v>
      </c>
      <c r="U247" t="s">
        <v>572</v>
      </c>
      <c r="V247" t="s">
        <v>573</v>
      </c>
      <c r="W247" t="s">
        <v>74</v>
      </c>
      <c r="X247" t="s">
        <v>54</v>
      </c>
      <c r="Y247" t="s">
        <v>75</v>
      </c>
      <c r="Z247" t="s">
        <v>75</v>
      </c>
      <c r="AA247" t="s">
        <v>75</v>
      </c>
      <c r="AB247" t="s">
        <v>85</v>
      </c>
      <c r="AC247" t="s">
        <v>76</v>
      </c>
      <c r="AD247" s="2" t="s">
        <v>80</v>
      </c>
      <c r="AE247">
        <v>0.65</v>
      </c>
      <c r="AF247">
        <v>0.21</v>
      </c>
      <c r="AG247">
        <v>0.55000000000000004</v>
      </c>
      <c r="AH247">
        <v>0.15</v>
      </c>
      <c r="AK247">
        <v>-0.14000000000000001</v>
      </c>
      <c r="AL247" t="s">
        <v>514</v>
      </c>
    </row>
    <row r="248" spans="1:38" x14ac:dyDescent="0.25">
      <c r="A248">
        <v>247</v>
      </c>
      <c r="B248" t="s">
        <v>574</v>
      </c>
      <c r="C248" t="s">
        <v>568</v>
      </c>
      <c r="D248" t="s">
        <v>53</v>
      </c>
      <c r="E248" t="s">
        <v>569</v>
      </c>
      <c r="F248">
        <v>2021</v>
      </c>
      <c r="G248" t="s">
        <v>570</v>
      </c>
      <c r="H248" t="s">
        <v>207</v>
      </c>
      <c r="I248" t="s">
        <v>234</v>
      </c>
      <c r="J248" t="s">
        <v>270</v>
      </c>
      <c r="K248" t="s">
        <v>646</v>
      </c>
      <c r="L248">
        <v>34</v>
      </c>
      <c r="M248" t="s">
        <v>571</v>
      </c>
      <c r="N248" t="s">
        <v>310</v>
      </c>
      <c r="O248" t="s">
        <v>1186</v>
      </c>
      <c r="P248">
        <v>0.5</v>
      </c>
      <c r="Q248" t="s">
        <v>775</v>
      </c>
      <c r="R248" t="s">
        <v>775</v>
      </c>
      <c r="S248" t="s">
        <v>52</v>
      </c>
      <c r="T248" t="s">
        <v>819</v>
      </c>
      <c r="U248" t="s">
        <v>572</v>
      </c>
      <c r="V248" t="s">
        <v>573</v>
      </c>
      <c r="W248" t="s">
        <v>74</v>
      </c>
      <c r="X248" t="s">
        <v>54</v>
      </c>
      <c r="Y248" t="s">
        <v>75</v>
      </c>
      <c r="Z248" t="s">
        <v>75</v>
      </c>
      <c r="AA248" t="s">
        <v>75</v>
      </c>
      <c r="AB248" t="s">
        <v>85</v>
      </c>
      <c r="AC248" t="s">
        <v>76</v>
      </c>
      <c r="AD248" s="2" t="s">
        <v>126</v>
      </c>
      <c r="AE248">
        <v>0.56000000000000005</v>
      </c>
      <c r="AF248">
        <v>0.22</v>
      </c>
      <c r="AG248">
        <v>0.46</v>
      </c>
      <c r="AH248">
        <v>0.12</v>
      </c>
      <c r="AK248">
        <v>0.19</v>
      </c>
      <c r="AL248" t="s">
        <v>514</v>
      </c>
    </row>
    <row r="249" spans="1:38" x14ac:dyDescent="0.25">
      <c r="A249">
        <v>248</v>
      </c>
      <c r="B249" t="s">
        <v>577</v>
      </c>
      <c r="C249" t="s">
        <v>568</v>
      </c>
      <c r="D249" t="s">
        <v>53</v>
      </c>
      <c r="E249" t="s">
        <v>569</v>
      </c>
      <c r="F249">
        <v>2021</v>
      </c>
      <c r="G249" t="s">
        <v>570</v>
      </c>
      <c r="H249" t="s">
        <v>207</v>
      </c>
      <c r="I249" t="s">
        <v>234</v>
      </c>
      <c r="J249" t="s">
        <v>270</v>
      </c>
      <c r="K249" t="s">
        <v>646</v>
      </c>
      <c r="L249">
        <v>36</v>
      </c>
      <c r="M249" t="s">
        <v>571</v>
      </c>
      <c r="N249" t="s">
        <v>310</v>
      </c>
      <c r="O249" t="s">
        <v>1186</v>
      </c>
      <c r="P249">
        <v>0.5</v>
      </c>
      <c r="Q249" t="s">
        <v>775</v>
      </c>
      <c r="R249" t="s">
        <v>775</v>
      </c>
      <c r="S249" t="s">
        <v>52</v>
      </c>
      <c r="T249" t="s">
        <v>819</v>
      </c>
      <c r="U249" t="s">
        <v>572</v>
      </c>
      <c r="V249" t="s">
        <v>573</v>
      </c>
      <c r="W249" t="s">
        <v>74</v>
      </c>
      <c r="X249" t="s">
        <v>54</v>
      </c>
      <c r="Y249" t="s">
        <v>75</v>
      </c>
      <c r="Z249" t="s">
        <v>594</v>
      </c>
      <c r="AA249" t="s">
        <v>594</v>
      </c>
      <c r="AB249" t="s">
        <v>85</v>
      </c>
      <c r="AC249" t="s">
        <v>76</v>
      </c>
      <c r="AD249" s="2" t="s">
        <v>80</v>
      </c>
      <c r="AE249">
        <v>0.66</v>
      </c>
      <c r="AF249">
        <v>0.17</v>
      </c>
      <c r="AG249">
        <v>0.56000000000000005</v>
      </c>
      <c r="AH249">
        <v>0.13</v>
      </c>
      <c r="AK249">
        <v>0.08</v>
      </c>
      <c r="AL249" t="s">
        <v>514</v>
      </c>
    </row>
    <row r="250" spans="1:38" x14ac:dyDescent="0.25">
      <c r="A250">
        <v>249</v>
      </c>
      <c r="B250" t="s">
        <v>576</v>
      </c>
      <c r="C250" t="s">
        <v>568</v>
      </c>
      <c r="D250" t="s">
        <v>53</v>
      </c>
      <c r="E250" t="s">
        <v>569</v>
      </c>
      <c r="F250">
        <v>2021</v>
      </c>
      <c r="G250" t="s">
        <v>570</v>
      </c>
      <c r="H250" t="s">
        <v>207</v>
      </c>
      <c r="I250" t="s">
        <v>234</v>
      </c>
      <c r="J250" t="s">
        <v>270</v>
      </c>
      <c r="K250" t="s">
        <v>646</v>
      </c>
      <c r="L250">
        <v>36</v>
      </c>
      <c r="M250" t="s">
        <v>571</v>
      </c>
      <c r="N250" t="s">
        <v>310</v>
      </c>
      <c r="O250" t="s">
        <v>1186</v>
      </c>
      <c r="P250">
        <v>0.5</v>
      </c>
      <c r="Q250" t="s">
        <v>775</v>
      </c>
      <c r="R250" t="s">
        <v>775</v>
      </c>
      <c r="S250" t="s">
        <v>52</v>
      </c>
      <c r="T250" t="s">
        <v>819</v>
      </c>
      <c r="U250" t="s">
        <v>572</v>
      </c>
      <c r="V250" t="s">
        <v>573</v>
      </c>
      <c r="W250" t="s">
        <v>74</v>
      </c>
      <c r="X250" t="s">
        <v>54</v>
      </c>
      <c r="Y250" t="s">
        <v>75</v>
      </c>
      <c r="Z250" t="s">
        <v>594</v>
      </c>
      <c r="AA250" t="s">
        <v>594</v>
      </c>
      <c r="AB250" t="s">
        <v>85</v>
      </c>
      <c r="AC250" t="s">
        <v>76</v>
      </c>
      <c r="AD250" s="2" t="s">
        <v>126</v>
      </c>
      <c r="AE250">
        <v>0.57999999999999996</v>
      </c>
      <c r="AF250">
        <v>0.2</v>
      </c>
      <c r="AG250">
        <v>0.46</v>
      </c>
      <c r="AH250">
        <v>0.2</v>
      </c>
      <c r="AK250">
        <v>0.28999999999999998</v>
      </c>
      <c r="AL250" t="s">
        <v>514</v>
      </c>
    </row>
    <row r="251" spans="1:38" x14ac:dyDescent="0.25">
      <c r="A251">
        <v>250</v>
      </c>
      <c r="B251" t="s">
        <v>581</v>
      </c>
      <c r="C251" t="s">
        <v>578</v>
      </c>
      <c r="D251" t="s">
        <v>53</v>
      </c>
      <c r="E251" t="s">
        <v>569</v>
      </c>
      <c r="F251">
        <v>2021</v>
      </c>
      <c r="G251" t="s">
        <v>570</v>
      </c>
      <c r="H251" t="s">
        <v>207</v>
      </c>
      <c r="I251" t="s">
        <v>234</v>
      </c>
      <c r="J251" t="s">
        <v>270</v>
      </c>
      <c r="K251" t="s">
        <v>646</v>
      </c>
      <c r="L251">
        <v>75</v>
      </c>
      <c r="M251" t="s">
        <v>579</v>
      </c>
      <c r="N251" t="s">
        <v>310</v>
      </c>
      <c r="O251" t="s">
        <v>1186</v>
      </c>
      <c r="P251">
        <v>0.5</v>
      </c>
      <c r="Q251" t="s">
        <v>775</v>
      </c>
      <c r="R251" t="s">
        <v>775</v>
      </c>
      <c r="S251" t="s">
        <v>52</v>
      </c>
      <c r="T251" t="s">
        <v>819</v>
      </c>
      <c r="U251" t="s">
        <v>236</v>
      </c>
      <c r="V251" t="s">
        <v>573</v>
      </c>
      <c r="W251" t="s">
        <v>74</v>
      </c>
      <c r="X251" t="s">
        <v>130</v>
      </c>
      <c r="Y251" t="s">
        <v>399</v>
      </c>
      <c r="Z251" t="s">
        <v>399</v>
      </c>
      <c r="AA251" t="s">
        <v>399</v>
      </c>
      <c r="AB251" t="s">
        <v>85</v>
      </c>
      <c r="AC251" t="s">
        <v>76</v>
      </c>
      <c r="AD251" s="2" t="s">
        <v>80</v>
      </c>
      <c r="AE251">
        <v>0.43</v>
      </c>
      <c r="AF251">
        <v>0.16</v>
      </c>
      <c r="AG251">
        <v>0.36</v>
      </c>
      <c r="AH251">
        <v>0.12</v>
      </c>
      <c r="AK251">
        <v>0.33</v>
      </c>
      <c r="AL251" t="s">
        <v>514</v>
      </c>
    </row>
    <row r="252" spans="1:38" x14ac:dyDescent="0.25">
      <c r="A252">
        <v>251</v>
      </c>
      <c r="B252" t="s">
        <v>580</v>
      </c>
      <c r="C252" t="s">
        <v>578</v>
      </c>
      <c r="D252" t="s">
        <v>53</v>
      </c>
      <c r="E252" t="s">
        <v>569</v>
      </c>
      <c r="F252">
        <v>2021</v>
      </c>
      <c r="G252" t="s">
        <v>570</v>
      </c>
      <c r="H252" t="s">
        <v>207</v>
      </c>
      <c r="I252" t="s">
        <v>234</v>
      </c>
      <c r="J252" t="s">
        <v>270</v>
      </c>
      <c r="K252" t="s">
        <v>646</v>
      </c>
      <c r="L252">
        <v>75</v>
      </c>
      <c r="M252" t="s">
        <v>579</v>
      </c>
      <c r="N252" t="s">
        <v>310</v>
      </c>
      <c r="O252" t="s">
        <v>1186</v>
      </c>
      <c r="P252">
        <v>0.5</v>
      </c>
      <c r="Q252" t="s">
        <v>775</v>
      </c>
      <c r="R252" t="s">
        <v>775</v>
      </c>
      <c r="S252" t="s">
        <v>52</v>
      </c>
      <c r="T252" t="s">
        <v>819</v>
      </c>
      <c r="U252" t="s">
        <v>236</v>
      </c>
      <c r="V252" t="s">
        <v>573</v>
      </c>
      <c r="W252" t="s">
        <v>74</v>
      </c>
      <c r="X252" t="s">
        <v>130</v>
      </c>
      <c r="Y252" t="s">
        <v>399</v>
      </c>
      <c r="Z252" t="s">
        <v>399</v>
      </c>
      <c r="AA252" t="s">
        <v>399</v>
      </c>
      <c r="AB252" t="s">
        <v>85</v>
      </c>
      <c r="AC252" t="s">
        <v>76</v>
      </c>
      <c r="AD252" s="2" t="s">
        <v>126</v>
      </c>
      <c r="AE252">
        <v>0.68</v>
      </c>
      <c r="AF252">
        <v>0.11</v>
      </c>
      <c r="AG252">
        <v>0.63</v>
      </c>
      <c r="AH252">
        <v>0.12</v>
      </c>
      <c r="AK252">
        <v>0.32</v>
      </c>
      <c r="AL252" t="s">
        <v>514</v>
      </c>
    </row>
    <row r="253" spans="1:38" x14ac:dyDescent="0.25">
      <c r="A253">
        <v>252</v>
      </c>
      <c r="B253" t="s">
        <v>583</v>
      </c>
      <c r="C253" t="s">
        <v>578</v>
      </c>
      <c r="D253" t="s">
        <v>53</v>
      </c>
      <c r="E253" t="s">
        <v>569</v>
      </c>
      <c r="F253">
        <v>2021</v>
      </c>
      <c r="G253" t="s">
        <v>570</v>
      </c>
      <c r="H253" t="s">
        <v>207</v>
      </c>
      <c r="I253" t="s">
        <v>234</v>
      </c>
      <c r="J253" t="s">
        <v>270</v>
      </c>
      <c r="K253" t="s">
        <v>646</v>
      </c>
      <c r="L253">
        <v>74</v>
      </c>
      <c r="M253" t="s">
        <v>579</v>
      </c>
      <c r="N253" t="s">
        <v>310</v>
      </c>
      <c r="O253" t="s">
        <v>1186</v>
      </c>
      <c r="P253">
        <v>0.5</v>
      </c>
      <c r="Q253" t="s">
        <v>775</v>
      </c>
      <c r="R253" t="s">
        <v>775</v>
      </c>
      <c r="S253" t="s">
        <v>52</v>
      </c>
      <c r="T253" t="s">
        <v>819</v>
      </c>
      <c r="U253" t="s">
        <v>236</v>
      </c>
      <c r="V253" t="s">
        <v>573</v>
      </c>
      <c r="W253" t="s">
        <v>74</v>
      </c>
      <c r="X253" t="s">
        <v>130</v>
      </c>
      <c r="Y253" t="s">
        <v>399</v>
      </c>
      <c r="Z253" t="s">
        <v>399</v>
      </c>
      <c r="AA253" t="s">
        <v>399</v>
      </c>
      <c r="AB253" t="s">
        <v>85</v>
      </c>
      <c r="AC253" t="s">
        <v>76</v>
      </c>
      <c r="AD253" s="2" t="s">
        <v>80</v>
      </c>
      <c r="AE253">
        <v>0.47</v>
      </c>
      <c r="AF253">
        <v>0.16</v>
      </c>
      <c r="AG253">
        <v>0.42</v>
      </c>
      <c r="AH253">
        <v>0.12</v>
      </c>
      <c r="AK253">
        <v>0.36</v>
      </c>
      <c r="AL253" t="s">
        <v>514</v>
      </c>
    </row>
    <row r="254" spans="1:38" x14ac:dyDescent="0.25">
      <c r="A254">
        <v>253</v>
      </c>
      <c r="B254" t="s">
        <v>582</v>
      </c>
      <c r="C254" t="s">
        <v>578</v>
      </c>
      <c r="D254" t="s">
        <v>53</v>
      </c>
      <c r="E254" t="s">
        <v>569</v>
      </c>
      <c r="F254">
        <v>2021</v>
      </c>
      <c r="G254" t="s">
        <v>570</v>
      </c>
      <c r="H254" t="s">
        <v>207</v>
      </c>
      <c r="I254" t="s">
        <v>234</v>
      </c>
      <c r="J254" t="s">
        <v>270</v>
      </c>
      <c r="K254" t="s">
        <v>646</v>
      </c>
      <c r="L254">
        <v>74</v>
      </c>
      <c r="M254" t="s">
        <v>579</v>
      </c>
      <c r="N254" t="s">
        <v>310</v>
      </c>
      <c r="O254" t="s">
        <v>1186</v>
      </c>
      <c r="P254">
        <v>0.5</v>
      </c>
      <c r="Q254" t="s">
        <v>775</v>
      </c>
      <c r="R254" t="s">
        <v>775</v>
      </c>
      <c r="S254" t="s">
        <v>52</v>
      </c>
      <c r="T254" t="s">
        <v>819</v>
      </c>
      <c r="U254" t="s">
        <v>236</v>
      </c>
      <c r="V254" t="s">
        <v>573</v>
      </c>
      <c r="W254" t="s">
        <v>74</v>
      </c>
      <c r="X254" t="s">
        <v>130</v>
      </c>
      <c r="Y254" t="s">
        <v>399</v>
      </c>
      <c r="Z254" t="s">
        <v>399</v>
      </c>
      <c r="AA254" t="s">
        <v>399</v>
      </c>
      <c r="AB254" t="s">
        <v>85</v>
      </c>
      <c r="AC254" t="s">
        <v>76</v>
      </c>
      <c r="AD254" s="2" t="s">
        <v>126</v>
      </c>
      <c r="AE254">
        <v>0.7</v>
      </c>
      <c r="AF254">
        <v>0.11</v>
      </c>
      <c r="AG254">
        <v>0.66</v>
      </c>
      <c r="AH254">
        <v>0.13</v>
      </c>
      <c r="AK254">
        <v>0.39</v>
      </c>
      <c r="AL254" t="s">
        <v>514</v>
      </c>
    </row>
    <row r="255" spans="1:38" x14ac:dyDescent="0.25">
      <c r="A255">
        <v>254</v>
      </c>
      <c r="B255" t="s">
        <v>585</v>
      </c>
      <c r="C255" t="s">
        <v>588</v>
      </c>
      <c r="D255" t="s">
        <v>53</v>
      </c>
      <c r="E255" t="s">
        <v>569</v>
      </c>
      <c r="F255">
        <v>2021</v>
      </c>
      <c r="G255" t="s">
        <v>570</v>
      </c>
      <c r="H255" t="s">
        <v>207</v>
      </c>
      <c r="I255" t="s">
        <v>234</v>
      </c>
      <c r="J255" t="s">
        <v>270</v>
      </c>
      <c r="K255" t="s">
        <v>646</v>
      </c>
      <c r="L255">
        <v>50</v>
      </c>
      <c r="M255" t="s">
        <v>579</v>
      </c>
      <c r="N255" t="s">
        <v>310</v>
      </c>
      <c r="O255" t="s">
        <v>1186</v>
      </c>
      <c r="P255">
        <v>0.5</v>
      </c>
      <c r="Q255" t="s">
        <v>775</v>
      </c>
      <c r="R255" t="s">
        <v>775</v>
      </c>
      <c r="S255" t="s">
        <v>52</v>
      </c>
      <c r="T255" t="s">
        <v>819</v>
      </c>
      <c r="U255" t="s">
        <v>236</v>
      </c>
      <c r="V255" t="s">
        <v>573</v>
      </c>
      <c r="W255" t="s">
        <v>589</v>
      </c>
      <c r="Y255" t="s">
        <v>75</v>
      </c>
      <c r="Z255" t="s">
        <v>399</v>
      </c>
      <c r="AA255" t="s">
        <v>399</v>
      </c>
      <c r="AB255" t="s">
        <v>85</v>
      </c>
      <c r="AC255" t="s">
        <v>76</v>
      </c>
      <c r="AD255" s="2" t="s">
        <v>80</v>
      </c>
      <c r="AE255">
        <v>0.49</v>
      </c>
      <c r="AF255">
        <v>0.2</v>
      </c>
      <c r="AG255">
        <v>0.33</v>
      </c>
      <c r="AH255">
        <v>0.15</v>
      </c>
      <c r="AK255">
        <v>-0.01</v>
      </c>
      <c r="AL255" t="s">
        <v>514</v>
      </c>
    </row>
    <row r="256" spans="1:38" x14ac:dyDescent="0.25">
      <c r="A256">
        <v>255</v>
      </c>
      <c r="B256" t="s">
        <v>584</v>
      </c>
      <c r="C256" t="s">
        <v>588</v>
      </c>
      <c r="D256" t="s">
        <v>53</v>
      </c>
      <c r="E256" t="s">
        <v>569</v>
      </c>
      <c r="F256">
        <v>2021</v>
      </c>
      <c r="G256" t="s">
        <v>570</v>
      </c>
      <c r="H256" t="s">
        <v>207</v>
      </c>
      <c r="I256" t="s">
        <v>234</v>
      </c>
      <c r="J256" t="s">
        <v>270</v>
      </c>
      <c r="K256" t="s">
        <v>646</v>
      </c>
      <c r="L256">
        <v>50</v>
      </c>
      <c r="M256" t="s">
        <v>579</v>
      </c>
      <c r="N256" t="s">
        <v>310</v>
      </c>
      <c r="O256" t="s">
        <v>1186</v>
      </c>
      <c r="P256">
        <v>0.5</v>
      </c>
      <c r="Q256" t="s">
        <v>775</v>
      </c>
      <c r="R256" t="s">
        <v>775</v>
      </c>
      <c r="S256" t="s">
        <v>52</v>
      </c>
      <c r="T256" t="s">
        <v>819</v>
      </c>
      <c r="U256" t="s">
        <v>236</v>
      </c>
      <c r="V256" t="s">
        <v>573</v>
      </c>
      <c r="W256" t="s">
        <v>589</v>
      </c>
      <c r="Y256" t="s">
        <v>75</v>
      </c>
      <c r="Z256" t="s">
        <v>399</v>
      </c>
      <c r="AA256" t="s">
        <v>399</v>
      </c>
      <c r="AB256" t="s">
        <v>85</v>
      </c>
      <c r="AC256" t="s">
        <v>76</v>
      </c>
      <c r="AD256" s="2" t="s">
        <v>126</v>
      </c>
      <c r="AE256">
        <v>0.7</v>
      </c>
      <c r="AF256">
        <v>0.13</v>
      </c>
      <c r="AG256">
        <v>0.56999999999999995</v>
      </c>
      <c r="AH256">
        <v>0.16</v>
      </c>
      <c r="AK256">
        <v>0.16</v>
      </c>
      <c r="AL256" t="s">
        <v>514</v>
      </c>
    </row>
    <row r="257" spans="1:38" x14ac:dyDescent="0.25">
      <c r="A257">
        <v>256</v>
      </c>
      <c r="B257" t="s">
        <v>587</v>
      </c>
      <c r="C257" t="s">
        <v>588</v>
      </c>
      <c r="D257" t="s">
        <v>53</v>
      </c>
      <c r="E257" t="s">
        <v>569</v>
      </c>
      <c r="F257">
        <v>2021</v>
      </c>
      <c r="G257" t="s">
        <v>570</v>
      </c>
      <c r="H257" t="s">
        <v>207</v>
      </c>
      <c r="I257" t="s">
        <v>234</v>
      </c>
      <c r="J257" t="s">
        <v>270</v>
      </c>
      <c r="K257" t="s">
        <v>646</v>
      </c>
      <c r="L257">
        <v>48</v>
      </c>
      <c r="M257" t="s">
        <v>579</v>
      </c>
      <c r="N257" t="s">
        <v>310</v>
      </c>
      <c r="O257" t="s">
        <v>1186</v>
      </c>
      <c r="P257">
        <v>0.5</v>
      </c>
      <c r="Q257" t="s">
        <v>775</v>
      </c>
      <c r="R257" t="s">
        <v>775</v>
      </c>
      <c r="S257" t="s">
        <v>52</v>
      </c>
      <c r="T257" t="s">
        <v>819</v>
      </c>
      <c r="U257" t="s">
        <v>236</v>
      </c>
      <c r="V257" t="s">
        <v>573</v>
      </c>
      <c r="W257" t="s">
        <v>589</v>
      </c>
      <c r="Y257" t="s">
        <v>75</v>
      </c>
      <c r="Z257" t="s">
        <v>399</v>
      </c>
      <c r="AA257" t="s">
        <v>399</v>
      </c>
      <c r="AB257" t="s">
        <v>85</v>
      </c>
      <c r="AC257" t="s">
        <v>76</v>
      </c>
      <c r="AD257" s="2" t="s">
        <v>80</v>
      </c>
      <c r="AE257">
        <v>0.48</v>
      </c>
      <c r="AF257">
        <v>0.12</v>
      </c>
      <c r="AG257">
        <v>0.4</v>
      </c>
      <c r="AH257">
        <v>0.16</v>
      </c>
      <c r="AK257">
        <v>0.44</v>
      </c>
      <c r="AL257" t="s">
        <v>514</v>
      </c>
    </row>
    <row r="258" spans="1:38" x14ac:dyDescent="0.25">
      <c r="A258">
        <v>257</v>
      </c>
      <c r="B258" t="s">
        <v>586</v>
      </c>
      <c r="C258" t="s">
        <v>588</v>
      </c>
      <c r="D258" t="s">
        <v>53</v>
      </c>
      <c r="E258" t="s">
        <v>569</v>
      </c>
      <c r="F258">
        <v>2021</v>
      </c>
      <c r="G258" t="s">
        <v>570</v>
      </c>
      <c r="H258" t="s">
        <v>207</v>
      </c>
      <c r="I258" t="s">
        <v>234</v>
      </c>
      <c r="J258" t="s">
        <v>270</v>
      </c>
      <c r="K258" t="s">
        <v>646</v>
      </c>
      <c r="L258">
        <v>48</v>
      </c>
      <c r="M258" t="s">
        <v>579</v>
      </c>
      <c r="N258" t="s">
        <v>310</v>
      </c>
      <c r="O258" t="s">
        <v>1186</v>
      </c>
      <c r="P258">
        <v>0.5</v>
      </c>
      <c r="Q258" t="s">
        <v>775</v>
      </c>
      <c r="R258" t="s">
        <v>775</v>
      </c>
      <c r="S258" t="s">
        <v>52</v>
      </c>
      <c r="T258" t="s">
        <v>819</v>
      </c>
      <c r="U258" t="s">
        <v>236</v>
      </c>
      <c r="V258" t="s">
        <v>573</v>
      </c>
      <c r="W258" t="s">
        <v>589</v>
      </c>
      <c r="Y258" t="s">
        <v>75</v>
      </c>
      <c r="Z258" t="s">
        <v>399</v>
      </c>
      <c r="AA258" t="s">
        <v>399</v>
      </c>
      <c r="AB258" t="s">
        <v>85</v>
      </c>
      <c r="AC258" t="s">
        <v>76</v>
      </c>
      <c r="AD258" s="2" t="s">
        <v>126</v>
      </c>
      <c r="AE258">
        <v>0.72</v>
      </c>
      <c r="AF258">
        <v>0.16</v>
      </c>
      <c r="AG258">
        <v>0.6</v>
      </c>
      <c r="AH258">
        <v>0.14000000000000001</v>
      </c>
      <c r="AK258">
        <v>0.33</v>
      </c>
      <c r="AL258" t="s">
        <v>514</v>
      </c>
    </row>
    <row r="259" spans="1:38" x14ac:dyDescent="0.25">
      <c r="A259">
        <v>258</v>
      </c>
      <c r="B259" t="s">
        <v>1088</v>
      </c>
      <c r="C259" t="s">
        <v>1088</v>
      </c>
      <c r="D259" t="s">
        <v>53</v>
      </c>
      <c r="E259" t="s">
        <v>1098</v>
      </c>
      <c r="F259">
        <v>2025</v>
      </c>
      <c r="G259" t="s">
        <v>1097</v>
      </c>
      <c r="H259" t="s">
        <v>228</v>
      </c>
      <c r="I259" t="s">
        <v>234</v>
      </c>
      <c r="J259" t="s">
        <v>270</v>
      </c>
      <c r="K259" t="s">
        <v>776</v>
      </c>
      <c r="L259">
        <v>64</v>
      </c>
      <c r="M259" t="s">
        <v>1089</v>
      </c>
      <c r="N259" t="s">
        <v>310</v>
      </c>
      <c r="O259" t="s">
        <v>51</v>
      </c>
      <c r="P259">
        <v>0.5</v>
      </c>
      <c r="Q259" t="s">
        <v>775</v>
      </c>
      <c r="R259" t="s">
        <v>775</v>
      </c>
      <c r="S259" t="s">
        <v>52</v>
      </c>
      <c r="T259" t="s">
        <v>819</v>
      </c>
      <c r="U259" t="s">
        <v>236</v>
      </c>
      <c r="V259" t="s">
        <v>140</v>
      </c>
      <c r="W259" t="s">
        <v>74</v>
      </c>
      <c r="X259" t="s">
        <v>54</v>
      </c>
      <c r="Y259" t="s">
        <v>103</v>
      </c>
      <c r="Z259" t="s">
        <v>75</v>
      </c>
      <c r="AA259" t="s">
        <v>75</v>
      </c>
      <c r="AB259" t="s">
        <v>85</v>
      </c>
      <c r="AC259" t="s">
        <v>56</v>
      </c>
      <c r="AD259" s="2"/>
      <c r="AI259" t="s">
        <v>1090</v>
      </c>
      <c r="AJ259" t="s">
        <v>1091</v>
      </c>
    </row>
    <row r="260" spans="1:38" x14ac:dyDescent="0.25">
      <c r="A260">
        <v>259</v>
      </c>
      <c r="B260" t="s">
        <v>1092</v>
      </c>
      <c r="C260" t="s">
        <v>1092</v>
      </c>
      <c r="D260" t="s">
        <v>53</v>
      </c>
      <c r="E260" t="s">
        <v>1098</v>
      </c>
      <c r="F260">
        <v>2025</v>
      </c>
      <c r="G260" t="s">
        <v>1097</v>
      </c>
      <c r="H260" t="s">
        <v>228</v>
      </c>
      <c r="I260" t="s">
        <v>234</v>
      </c>
      <c r="J260" t="s">
        <v>270</v>
      </c>
      <c r="K260" t="s">
        <v>776</v>
      </c>
      <c r="L260">
        <v>64</v>
      </c>
      <c r="M260" t="s">
        <v>1089</v>
      </c>
      <c r="N260" t="s">
        <v>310</v>
      </c>
      <c r="O260" t="s">
        <v>51</v>
      </c>
      <c r="P260">
        <v>0.5</v>
      </c>
      <c r="Q260" t="s">
        <v>775</v>
      </c>
      <c r="R260" t="s">
        <v>775</v>
      </c>
      <c r="S260" t="s">
        <v>52</v>
      </c>
      <c r="T260" t="s">
        <v>819</v>
      </c>
      <c r="U260" t="s">
        <v>236</v>
      </c>
      <c r="V260" t="s">
        <v>140</v>
      </c>
      <c r="W260" t="s">
        <v>74</v>
      </c>
      <c r="X260" t="s">
        <v>54</v>
      </c>
      <c r="Y260" t="s">
        <v>103</v>
      </c>
      <c r="Z260" t="s">
        <v>75</v>
      </c>
      <c r="AA260" t="s">
        <v>75</v>
      </c>
      <c r="AB260" t="s">
        <v>85</v>
      </c>
      <c r="AC260" t="s">
        <v>56</v>
      </c>
      <c r="AD260" s="2"/>
      <c r="AI260" t="s">
        <v>1093</v>
      </c>
      <c r="AJ260" t="s">
        <v>1094</v>
      </c>
    </row>
    <row r="261" spans="1:38" x14ac:dyDescent="0.25">
      <c r="A261">
        <v>260</v>
      </c>
      <c r="B261" t="s">
        <v>1095</v>
      </c>
      <c r="C261" t="s">
        <v>1095</v>
      </c>
      <c r="D261" t="s">
        <v>53</v>
      </c>
      <c r="E261" t="s">
        <v>1098</v>
      </c>
      <c r="F261">
        <v>2025</v>
      </c>
      <c r="G261" t="s">
        <v>1097</v>
      </c>
      <c r="H261" t="s">
        <v>228</v>
      </c>
      <c r="I261" t="s">
        <v>234</v>
      </c>
      <c r="J261" t="s">
        <v>270</v>
      </c>
      <c r="K261" t="s">
        <v>776</v>
      </c>
      <c r="L261">
        <v>65</v>
      </c>
      <c r="M261" t="s">
        <v>1089</v>
      </c>
      <c r="N261" t="s">
        <v>310</v>
      </c>
      <c r="O261" t="s">
        <v>51</v>
      </c>
      <c r="P261">
        <v>0.5</v>
      </c>
      <c r="Q261" t="s">
        <v>775</v>
      </c>
      <c r="R261" t="s">
        <v>775</v>
      </c>
      <c r="S261" t="s">
        <v>52</v>
      </c>
      <c r="T261" t="s">
        <v>819</v>
      </c>
      <c r="U261" t="s">
        <v>236</v>
      </c>
      <c r="V261" t="s">
        <v>140</v>
      </c>
      <c r="W261" t="s">
        <v>74</v>
      </c>
      <c r="X261" t="s">
        <v>54</v>
      </c>
      <c r="Y261" t="s">
        <v>103</v>
      </c>
      <c r="Z261" t="s">
        <v>75</v>
      </c>
      <c r="AA261" t="s">
        <v>75</v>
      </c>
      <c r="AB261" t="s">
        <v>55</v>
      </c>
      <c r="AC261" t="s">
        <v>76</v>
      </c>
      <c r="AD261" s="2"/>
      <c r="AI261" t="s">
        <v>1074</v>
      </c>
      <c r="AJ261" t="s">
        <v>1096</v>
      </c>
    </row>
    <row r="262" spans="1:38" x14ac:dyDescent="0.25">
      <c r="A262">
        <v>261</v>
      </c>
      <c r="B262" t="s">
        <v>597</v>
      </c>
      <c r="C262" t="s">
        <v>597</v>
      </c>
      <c r="D262" t="s">
        <v>53</v>
      </c>
      <c r="E262" t="s">
        <v>595</v>
      </c>
      <c r="F262">
        <v>2020</v>
      </c>
      <c r="G262" t="s">
        <v>596</v>
      </c>
      <c r="H262" t="s">
        <v>442</v>
      </c>
      <c r="I262" t="s">
        <v>48</v>
      </c>
      <c r="J262" t="s">
        <v>270</v>
      </c>
      <c r="K262" t="s">
        <v>646</v>
      </c>
      <c r="L262">
        <v>89</v>
      </c>
      <c r="M262" t="s">
        <v>598</v>
      </c>
      <c r="N262" t="s">
        <v>310</v>
      </c>
      <c r="O262" t="s">
        <v>1226</v>
      </c>
      <c r="P262">
        <v>0.5</v>
      </c>
      <c r="Q262" t="s">
        <v>775</v>
      </c>
      <c r="R262" t="s">
        <v>775</v>
      </c>
      <c r="S262" t="s">
        <v>819</v>
      </c>
      <c r="T262" t="s">
        <v>819</v>
      </c>
      <c r="U262" t="s">
        <v>101</v>
      </c>
      <c r="V262" t="s">
        <v>599</v>
      </c>
      <c r="W262" t="s">
        <v>74</v>
      </c>
      <c r="X262" t="s">
        <v>54</v>
      </c>
      <c r="Y262" t="s">
        <v>103</v>
      </c>
      <c r="Z262" t="s">
        <v>75</v>
      </c>
      <c r="AA262" t="s">
        <v>75</v>
      </c>
      <c r="AB262" t="s">
        <v>55</v>
      </c>
      <c r="AC262" t="s">
        <v>56</v>
      </c>
      <c r="AD262" s="2"/>
      <c r="AE262">
        <v>4.18</v>
      </c>
      <c r="AF262">
        <v>0.66</v>
      </c>
      <c r="AG262">
        <v>3.44</v>
      </c>
      <c r="AH262">
        <v>0.39</v>
      </c>
      <c r="AI262" t="s">
        <v>600</v>
      </c>
      <c r="AK262">
        <v>0.13</v>
      </c>
      <c r="AL262" t="s">
        <v>759</v>
      </c>
    </row>
    <row r="263" spans="1:38" x14ac:dyDescent="0.25">
      <c r="A263">
        <v>262</v>
      </c>
      <c r="B263" t="s">
        <v>781</v>
      </c>
      <c r="C263" t="s">
        <v>781</v>
      </c>
      <c r="D263" t="s">
        <v>53</v>
      </c>
      <c r="E263" t="s">
        <v>779</v>
      </c>
      <c r="F263">
        <v>2022</v>
      </c>
      <c r="G263" t="s">
        <v>712</v>
      </c>
      <c r="H263" t="s">
        <v>713</v>
      </c>
      <c r="I263" t="s">
        <v>234</v>
      </c>
      <c r="J263" t="s">
        <v>270</v>
      </c>
      <c r="K263" t="s">
        <v>776</v>
      </c>
      <c r="L263">
        <v>198</v>
      </c>
      <c r="M263" t="s">
        <v>782</v>
      </c>
      <c r="N263" t="s">
        <v>310</v>
      </c>
      <c r="O263" t="s">
        <v>780</v>
      </c>
      <c r="Q263" t="s">
        <v>775</v>
      </c>
      <c r="R263" t="s">
        <v>775</v>
      </c>
      <c r="S263" t="s">
        <v>100</v>
      </c>
      <c r="T263" t="s">
        <v>53</v>
      </c>
      <c r="U263" t="s">
        <v>101</v>
      </c>
      <c r="V263" t="s">
        <v>53</v>
      </c>
      <c r="W263" t="s">
        <v>74</v>
      </c>
      <c r="X263" t="s">
        <v>54</v>
      </c>
      <c r="Y263" t="s">
        <v>783</v>
      </c>
      <c r="Z263" t="s">
        <v>75</v>
      </c>
      <c r="AA263" t="s">
        <v>75</v>
      </c>
      <c r="AB263" t="s">
        <v>55</v>
      </c>
      <c r="AC263" t="s">
        <v>76</v>
      </c>
      <c r="AD263" s="2" t="s">
        <v>271</v>
      </c>
      <c r="AE263">
        <v>0.74</v>
      </c>
      <c r="AF263">
        <v>0.23</v>
      </c>
      <c r="AG263">
        <v>0.63</v>
      </c>
      <c r="AH263">
        <v>0.25</v>
      </c>
    </row>
    <row r="264" spans="1:38" x14ac:dyDescent="0.25">
      <c r="A264">
        <v>263</v>
      </c>
      <c r="B264" t="s">
        <v>608</v>
      </c>
      <c r="C264" t="s">
        <v>608</v>
      </c>
      <c r="D264" t="s">
        <v>53</v>
      </c>
      <c r="E264" t="s">
        <v>608</v>
      </c>
      <c r="F264">
        <v>2017</v>
      </c>
      <c r="G264" t="s">
        <v>609</v>
      </c>
      <c r="H264" t="s">
        <v>610</v>
      </c>
      <c r="I264" t="s">
        <v>48</v>
      </c>
      <c r="J264" t="s">
        <v>53</v>
      </c>
      <c r="K264" t="s">
        <v>646</v>
      </c>
      <c r="L264">
        <v>1319</v>
      </c>
      <c r="M264" t="s">
        <v>611</v>
      </c>
      <c r="N264" t="s">
        <v>310</v>
      </c>
      <c r="O264" t="s">
        <v>248</v>
      </c>
      <c r="P264">
        <v>0.5</v>
      </c>
      <c r="Q264" t="s">
        <v>775</v>
      </c>
      <c r="R264" t="s">
        <v>775</v>
      </c>
      <c r="S264" t="s">
        <v>819</v>
      </c>
      <c r="T264" t="s">
        <v>819</v>
      </c>
      <c r="U264" t="s">
        <v>619</v>
      </c>
      <c r="V264" t="s">
        <v>612</v>
      </c>
      <c r="W264" t="s">
        <v>74</v>
      </c>
      <c r="X264" t="s">
        <v>54</v>
      </c>
      <c r="Y264" t="s">
        <v>75</v>
      </c>
      <c r="Z264" t="s">
        <v>75</v>
      </c>
      <c r="AA264" t="s">
        <v>75</v>
      </c>
      <c r="AB264" t="s">
        <v>55</v>
      </c>
      <c r="AC264" t="s">
        <v>249</v>
      </c>
      <c r="AD264" s="2"/>
      <c r="AE264">
        <v>2.34</v>
      </c>
      <c r="AF264" t="s">
        <v>613</v>
      </c>
      <c r="AG264">
        <v>2.29</v>
      </c>
      <c r="AH264" t="s">
        <v>614</v>
      </c>
      <c r="AI264" t="s">
        <v>615</v>
      </c>
    </row>
    <row r="265" spans="1:38" x14ac:dyDescent="0.25">
      <c r="A265">
        <v>264</v>
      </c>
      <c r="B265" t="s">
        <v>621</v>
      </c>
      <c r="C265" t="s">
        <v>617</v>
      </c>
      <c r="D265" t="s">
        <v>53</v>
      </c>
      <c r="E265" t="s">
        <v>616</v>
      </c>
      <c r="F265">
        <v>2018</v>
      </c>
      <c r="G265" t="s">
        <v>618</v>
      </c>
      <c r="H265" t="s">
        <v>183</v>
      </c>
      <c r="I265" t="s">
        <v>48</v>
      </c>
      <c r="J265" t="s">
        <v>270</v>
      </c>
      <c r="K265" t="s">
        <v>646</v>
      </c>
      <c r="L265">
        <v>409</v>
      </c>
      <c r="M265" t="s">
        <v>624</v>
      </c>
      <c r="N265" t="s">
        <v>310</v>
      </c>
      <c r="O265" t="s">
        <v>51</v>
      </c>
      <c r="P265">
        <v>0.5</v>
      </c>
      <c r="Q265" t="s">
        <v>775</v>
      </c>
      <c r="R265" t="s">
        <v>775</v>
      </c>
      <c r="S265" t="s">
        <v>53</v>
      </c>
      <c r="T265" t="s">
        <v>819</v>
      </c>
      <c r="U265" t="s">
        <v>484</v>
      </c>
      <c r="V265" t="s">
        <v>53</v>
      </c>
      <c r="W265" t="s">
        <v>74</v>
      </c>
      <c r="X265" t="s">
        <v>54</v>
      </c>
      <c r="Y265" t="s">
        <v>75</v>
      </c>
      <c r="Z265" t="s">
        <v>75</v>
      </c>
      <c r="AA265" t="s">
        <v>75</v>
      </c>
      <c r="AB265" t="s">
        <v>55</v>
      </c>
      <c r="AC265" t="s">
        <v>56</v>
      </c>
      <c r="AD265" s="2" t="s">
        <v>80</v>
      </c>
      <c r="AE265">
        <v>3.77</v>
      </c>
      <c r="AF265">
        <v>0.72</v>
      </c>
      <c r="AG265">
        <v>3.39</v>
      </c>
      <c r="AH265">
        <v>0.71</v>
      </c>
      <c r="AK265">
        <v>0.37</v>
      </c>
      <c r="AL265" t="s">
        <v>514</v>
      </c>
    </row>
    <row r="266" spans="1:38" x14ac:dyDescent="0.25">
      <c r="A266">
        <v>265</v>
      </c>
      <c r="B266" t="s">
        <v>620</v>
      </c>
      <c r="C266" t="s">
        <v>617</v>
      </c>
      <c r="D266" t="s">
        <v>53</v>
      </c>
      <c r="E266" t="s">
        <v>616</v>
      </c>
      <c r="F266">
        <v>2018</v>
      </c>
      <c r="G266" t="s">
        <v>618</v>
      </c>
      <c r="H266" t="s">
        <v>183</v>
      </c>
      <c r="I266" t="s">
        <v>48</v>
      </c>
      <c r="J266" t="s">
        <v>270</v>
      </c>
      <c r="K266" t="s">
        <v>646</v>
      </c>
      <c r="L266">
        <v>409</v>
      </c>
      <c r="M266" t="s">
        <v>333</v>
      </c>
      <c r="N266" t="s">
        <v>310</v>
      </c>
      <c r="O266" t="s">
        <v>51</v>
      </c>
      <c r="P266">
        <v>0.5</v>
      </c>
      <c r="Q266" t="s">
        <v>775</v>
      </c>
      <c r="R266" t="s">
        <v>775</v>
      </c>
      <c r="S266" t="s">
        <v>53</v>
      </c>
      <c r="T266" t="s">
        <v>819</v>
      </c>
      <c r="U266" t="s">
        <v>484</v>
      </c>
      <c r="V266" t="s">
        <v>53</v>
      </c>
      <c r="W266" t="s">
        <v>74</v>
      </c>
      <c r="X266" t="s">
        <v>54</v>
      </c>
      <c r="Y266" t="s">
        <v>75</v>
      </c>
      <c r="Z266" t="s">
        <v>75</v>
      </c>
      <c r="AA266" t="s">
        <v>75</v>
      </c>
      <c r="AB266" t="s">
        <v>55</v>
      </c>
      <c r="AC266" t="s">
        <v>56</v>
      </c>
      <c r="AD266" s="2" t="s">
        <v>126</v>
      </c>
      <c r="AE266">
        <v>4.12</v>
      </c>
      <c r="AF266">
        <v>0.72</v>
      </c>
      <c r="AG266">
        <v>3.79</v>
      </c>
      <c r="AH266">
        <v>0.76</v>
      </c>
      <c r="AK266">
        <v>0.1</v>
      </c>
      <c r="AL266" t="s">
        <v>514</v>
      </c>
    </row>
    <row r="267" spans="1:38" x14ac:dyDescent="0.25">
      <c r="A267">
        <v>266</v>
      </c>
      <c r="B267" t="s">
        <v>934</v>
      </c>
      <c r="C267" t="s">
        <v>617</v>
      </c>
      <c r="D267" t="s">
        <v>53</v>
      </c>
      <c r="E267" t="s">
        <v>616</v>
      </c>
      <c r="F267">
        <v>2018</v>
      </c>
      <c r="G267" t="s">
        <v>618</v>
      </c>
      <c r="H267" t="s">
        <v>183</v>
      </c>
      <c r="I267" t="s">
        <v>48</v>
      </c>
      <c r="J267" t="s">
        <v>270</v>
      </c>
      <c r="K267" t="s">
        <v>776</v>
      </c>
      <c r="L267">
        <v>409</v>
      </c>
      <c r="M267" t="s">
        <v>333</v>
      </c>
      <c r="N267" t="s">
        <v>310</v>
      </c>
      <c r="O267" t="s">
        <v>1266</v>
      </c>
      <c r="P267">
        <v>0.5</v>
      </c>
      <c r="Q267" t="s">
        <v>775</v>
      </c>
      <c r="R267" t="s">
        <v>775</v>
      </c>
      <c r="S267" t="s">
        <v>53</v>
      </c>
      <c r="T267" t="s">
        <v>819</v>
      </c>
      <c r="U267" t="s">
        <v>484</v>
      </c>
      <c r="V267" t="s">
        <v>53</v>
      </c>
      <c r="W267" t="s">
        <v>74</v>
      </c>
      <c r="X267" t="s">
        <v>54</v>
      </c>
      <c r="Y267" t="s">
        <v>75</v>
      </c>
      <c r="Z267" t="s">
        <v>75</v>
      </c>
      <c r="AA267" t="s">
        <v>75</v>
      </c>
      <c r="AB267" t="s">
        <v>55</v>
      </c>
      <c r="AC267" t="s">
        <v>56</v>
      </c>
      <c r="AD267" s="2" t="s">
        <v>126</v>
      </c>
      <c r="AE267">
        <v>5.59</v>
      </c>
      <c r="AF267">
        <v>0.79</v>
      </c>
      <c r="AG267">
        <v>5.66</v>
      </c>
      <c r="AH267">
        <v>0.6</v>
      </c>
      <c r="AK267">
        <v>0.27</v>
      </c>
    </row>
    <row r="268" spans="1:38" x14ac:dyDescent="0.25">
      <c r="A268">
        <v>267</v>
      </c>
      <c r="B268" t="s">
        <v>935</v>
      </c>
      <c r="C268" t="s">
        <v>617</v>
      </c>
      <c r="D268" t="s">
        <v>53</v>
      </c>
      <c r="E268" t="s">
        <v>616</v>
      </c>
      <c r="F268">
        <v>2018</v>
      </c>
      <c r="G268" t="s">
        <v>618</v>
      </c>
      <c r="H268" t="s">
        <v>183</v>
      </c>
      <c r="I268" t="s">
        <v>48</v>
      </c>
      <c r="J268" t="s">
        <v>270</v>
      </c>
      <c r="K268" t="s">
        <v>776</v>
      </c>
      <c r="L268">
        <v>409</v>
      </c>
      <c r="M268" t="s">
        <v>624</v>
      </c>
      <c r="N268" t="s">
        <v>310</v>
      </c>
      <c r="O268" t="s">
        <v>1267</v>
      </c>
      <c r="P268">
        <v>0.5</v>
      </c>
      <c r="Q268" t="s">
        <v>775</v>
      </c>
      <c r="R268" t="s">
        <v>775</v>
      </c>
      <c r="S268" t="s">
        <v>53</v>
      </c>
      <c r="T268" t="s">
        <v>819</v>
      </c>
      <c r="U268" t="s">
        <v>484</v>
      </c>
      <c r="V268" t="s">
        <v>53</v>
      </c>
      <c r="W268" t="s">
        <v>74</v>
      </c>
      <c r="X268" t="s">
        <v>54</v>
      </c>
      <c r="Y268" t="s">
        <v>75</v>
      </c>
      <c r="Z268" t="s">
        <v>75</v>
      </c>
      <c r="AA268" t="s">
        <v>75</v>
      </c>
      <c r="AB268" t="s">
        <v>55</v>
      </c>
      <c r="AC268" t="s">
        <v>56</v>
      </c>
      <c r="AD268" s="2" t="s">
        <v>80</v>
      </c>
      <c r="AE268">
        <v>1.1299999999999999</v>
      </c>
      <c r="AF268">
        <v>0.56999999999999995</v>
      </c>
      <c r="AG268">
        <v>1.1100000000000001</v>
      </c>
      <c r="AH268">
        <v>0.54</v>
      </c>
      <c r="AK268">
        <v>0.34</v>
      </c>
    </row>
    <row r="269" spans="1:38" x14ac:dyDescent="0.25">
      <c r="A269">
        <v>268</v>
      </c>
      <c r="B269" t="s">
        <v>631</v>
      </c>
      <c r="C269" t="s">
        <v>623</v>
      </c>
      <c r="D269" t="s">
        <v>53</v>
      </c>
      <c r="E269" t="s">
        <v>616</v>
      </c>
      <c r="F269">
        <v>2018</v>
      </c>
      <c r="G269" t="s">
        <v>618</v>
      </c>
      <c r="H269" t="s">
        <v>183</v>
      </c>
      <c r="I269" t="s">
        <v>48</v>
      </c>
      <c r="J269" t="s">
        <v>270</v>
      </c>
      <c r="K269" t="s">
        <v>646</v>
      </c>
      <c r="L269">
        <v>488</v>
      </c>
      <c r="M269" t="s">
        <v>625</v>
      </c>
      <c r="N269" t="s">
        <v>310</v>
      </c>
      <c r="O269" t="s">
        <v>248</v>
      </c>
      <c r="P269">
        <v>0.5</v>
      </c>
      <c r="Q269" t="s">
        <v>775</v>
      </c>
      <c r="R269" t="s">
        <v>775</v>
      </c>
      <c r="S269" t="s">
        <v>53</v>
      </c>
      <c r="T269" t="s">
        <v>819</v>
      </c>
      <c r="U269" t="s">
        <v>629</v>
      </c>
      <c r="V269" t="s">
        <v>630</v>
      </c>
      <c r="W269" t="s">
        <v>74</v>
      </c>
      <c r="X269" t="s">
        <v>54</v>
      </c>
      <c r="Y269" t="s">
        <v>75</v>
      </c>
      <c r="Z269" t="s">
        <v>75</v>
      </c>
      <c r="AA269" t="s">
        <v>75</v>
      </c>
      <c r="AB269" t="s">
        <v>55</v>
      </c>
      <c r="AC269" t="s">
        <v>249</v>
      </c>
      <c r="AD269" s="2" t="s">
        <v>80</v>
      </c>
      <c r="AE269">
        <v>1.82</v>
      </c>
      <c r="AF269">
        <v>0.56000000000000005</v>
      </c>
      <c r="AG269">
        <v>1.69</v>
      </c>
      <c r="AH269">
        <v>0.48</v>
      </c>
      <c r="AK269">
        <v>0.53</v>
      </c>
      <c r="AL269" t="s">
        <v>514</v>
      </c>
    </row>
    <row r="270" spans="1:38" x14ac:dyDescent="0.25">
      <c r="A270">
        <v>269</v>
      </c>
      <c r="B270" t="s">
        <v>622</v>
      </c>
      <c r="C270" t="s">
        <v>623</v>
      </c>
      <c r="D270" t="s">
        <v>53</v>
      </c>
      <c r="E270" t="s">
        <v>616</v>
      </c>
      <c r="F270">
        <v>2018</v>
      </c>
      <c r="G270" t="s">
        <v>618</v>
      </c>
      <c r="H270" t="s">
        <v>183</v>
      </c>
      <c r="I270" t="s">
        <v>48</v>
      </c>
      <c r="J270" t="s">
        <v>270</v>
      </c>
      <c r="K270" t="s">
        <v>646</v>
      </c>
      <c r="L270">
        <v>488</v>
      </c>
      <c r="M270" t="s">
        <v>625</v>
      </c>
      <c r="N270" t="s">
        <v>310</v>
      </c>
      <c r="O270" t="s">
        <v>248</v>
      </c>
      <c r="P270">
        <v>0.5</v>
      </c>
      <c r="Q270" t="s">
        <v>775</v>
      </c>
      <c r="R270" t="s">
        <v>775</v>
      </c>
      <c r="S270" t="s">
        <v>53</v>
      </c>
      <c r="T270" t="s">
        <v>819</v>
      </c>
      <c r="U270" t="s">
        <v>629</v>
      </c>
      <c r="V270" t="s">
        <v>630</v>
      </c>
      <c r="W270" t="s">
        <v>74</v>
      </c>
      <c r="X270" t="s">
        <v>54</v>
      </c>
      <c r="Y270" t="s">
        <v>75</v>
      </c>
      <c r="Z270" t="s">
        <v>75</v>
      </c>
      <c r="AA270" t="s">
        <v>75</v>
      </c>
      <c r="AB270" t="s">
        <v>55</v>
      </c>
      <c r="AC270" t="s">
        <v>249</v>
      </c>
      <c r="AD270" s="2" t="s">
        <v>126</v>
      </c>
      <c r="AE270">
        <v>2.74</v>
      </c>
      <c r="AF270">
        <v>0.52</v>
      </c>
      <c r="AG270">
        <v>2.61</v>
      </c>
      <c r="AH270">
        <v>0.53</v>
      </c>
      <c r="AK270">
        <v>0.64</v>
      </c>
      <c r="AL270" t="s">
        <v>514</v>
      </c>
    </row>
    <row r="271" spans="1:38" x14ac:dyDescent="0.25">
      <c r="A271">
        <v>270</v>
      </c>
      <c r="B271" t="s">
        <v>938</v>
      </c>
      <c r="C271" t="s">
        <v>623</v>
      </c>
      <c r="D271" t="s">
        <v>53</v>
      </c>
      <c r="E271" t="s">
        <v>616</v>
      </c>
      <c r="F271">
        <v>2018</v>
      </c>
      <c r="G271" t="s">
        <v>618</v>
      </c>
      <c r="H271" t="s">
        <v>183</v>
      </c>
      <c r="I271" t="s">
        <v>48</v>
      </c>
      <c r="J271" t="s">
        <v>270</v>
      </c>
      <c r="K271" t="s">
        <v>776</v>
      </c>
      <c r="L271">
        <v>461</v>
      </c>
      <c r="M271" t="s">
        <v>625</v>
      </c>
      <c r="N271" t="s">
        <v>310</v>
      </c>
      <c r="O271" t="s">
        <v>248</v>
      </c>
      <c r="P271">
        <v>0.5</v>
      </c>
      <c r="Q271" t="s">
        <v>800</v>
      </c>
      <c r="R271" t="s">
        <v>1275</v>
      </c>
      <c r="S271" t="s">
        <v>774</v>
      </c>
      <c r="T271" t="s">
        <v>819</v>
      </c>
      <c r="U271" t="s">
        <v>629</v>
      </c>
      <c r="V271" t="s">
        <v>630</v>
      </c>
      <c r="W271" t="s">
        <v>74</v>
      </c>
      <c r="X271" t="s">
        <v>54</v>
      </c>
      <c r="Y271" t="s">
        <v>75</v>
      </c>
      <c r="Z271" t="s">
        <v>75</v>
      </c>
      <c r="AA271" t="s">
        <v>75</v>
      </c>
      <c r="AB271" t="s">
        <v>55</v>
      </c>
      <c r="AC271" t="s">
        <v>249</v>
      </c>
      <c r="AD271" s="2" t="s">
        <v>80</v>
      </c>
      <c r="AE271">
        <v>1.71</v>
      </c>
      <c r="AF271">
        <v>0.55000000000000004</v>
      </c>
      <c r="AG271">
        <v>1.6</v>
      </c>
      <c r="AH271">
        <v>0.48</v>
      </c>
      <c r="AK271">
        <v>0.63</v>
      </c>
    </row>
    <row r="272" spans="1:38" x14ac:dyDescent="0.25">
      <c r="A272">
        <v>271</v>
      </c>
      <c r="B272" t="s">
        <v>937</v>
      </c>
      <c r="C272" t="s">
        <v>623</v>
      </c>
      <c r="D272" t="s">
        <v>53</v>
      </c>
      <c r="E272" t="s">
        <v>616</v>
      </c>
      <c r="F272">
        <v>2018</v>
      </c>
      <c r="G272" t="s">
        <v>618</v>
      </c>
      <c r="H272" t="s">
        <v>183</v>
      </c>
      <c r="I272" t="s">
        <v>48</v>
      </c>
      <c r="J272" t="s">
        <v>270</v>
      </c>
      <c r="K272" t="s">
        <v>776</v>
      </c>
      <c r="L272">
        <v>461</v>
      </c>
      <c r="M272" t="s">
        <v>625</v>
      </c>
      <c r="N272" t="s">
        <v>310</v>
      </c>
      <c r="O272" t="s">
        <v>248</v>
      </c>
      <c r="P272">
        <v>0.5</v>
      </c>
      <c r="Q272" t="s">
        <v>800</v>
      </c>
      <c r="R272" t="s">
        <v>1275</v>
      </c>
      <c r="S272" t="s">
        <v>774</v>
      </c>
      <c r="T272" t="s">
        <v>819</v>
      </c>
      <c r="U272" t="s">
        <v>629</v>
      </c>
      <c r="V272" t="s">
        <v>630</v>
      </c>
      <c r="W272" t="s">
        <v>74</v>
      </c>
      <c r="X272" t="s">
        <v>54</v>
      </c>
      <c r="Y272" t="s">
        <v>75</v>
      </c>
      <c r="Z272" t="s">
        <v>75</v>
      </c>
      <c r="AA272" t="s">
        <v>75</v>
      </c>
      <c r="AB272" t="s">
        <v>55</v>
      </c>
      <c r="AC272" t="s">
        <v>249</v>
      </c>
      <c r="AD272" s="2" t="s">
        <v>126</v>
      </c>
      <c r="AE272">
        <v>2.71</v>
      </c>
      <c r="AF272">
        <v>0.54</v>
      </c>
      <c r="AG272">
        <v>2.63</v>
      </c>
      <c r="AH272">
        <v>0.54</v>
      </c>
      <c r="AK272">
        <v>0.64</v>
      </c>
    </row>
    <row r="273" spans="1:38" x14ac:dyDescent="0.25">
      <c r="A273">
        <v>272</v>
      </c>
      <c r="B273" t="s">
        <v>633</v>
      </c>
      <c r="C273" t="s">
        <v>936</v>
      </c>
      <c r="D273" t="s">
        <v>53</v>
      </c>
      <c r="E273" t="s">
        <v>616</v>
      </c>
      <c r="F273">
        <v>2018</v>
      </c>
      <c r="G273" t="s">
        <v>618</v>
      </c>
      <c r="H273" t="s">
        <v>183</v>
      </c>
      <c r="I273" t="s">
        <v>48</v>
      </c>
      <c r="J273" t="s">
        <v>270</v>
      </c>
      <c r="K273" t="s">
        <v>646</v>
      </c>
      <c r="L273">
        <v>476</v>
      </c>
      <c r="M273" t="s">
        <v>625</v>
      </c>
      <c r="N273" t="s">
        <v>310</v>
      </c>
      <c r="O273" t="s">
        <v>248</v>
      </c>
      <c r="P273">
        <v>0.5</v>
      </c>
      <c r="Q273" t="s">
        <v>775</v>
      </c>
      <c r="R273" t="s">
        <v>775</v>
      </c>
      <c r="S273" t="s">
        <v>53</v>
      </c>
      <c r="T273" t="s">
        <v>819</v>
      </c>
      <c r="U273" t="s">
        <v>619</v>
      </c>
      <c r="V273" t="s">
        <v>634</v>
      </c>
      <c r="W273" t="s">
        <v>74</v>
      </c>
      <c r="X273" t="s">
        <v>54</v>
      </c>
      <c r="Y273" t="s">
        <v>75</v>
      </c>
      <c r="Z273" t="s">
        <v>75</v>
      </c>
      <c r="AA273" t="s">
        <v>75</v>
      </c>
      <c r="AB273" t="s">
        <v>55</v>
      </c>
      <c r="AC273" t="s">
        <v>249</v>
      </c>
      <c r="AD273" s="2" t="s">
        <v>80</v>
      </c>
      <c r="AE273">
        <v>1.88</v>
      </c>
      <c r="AF273">
        <v>0.61</v>
      </c>
      <c r="AG273">
        <v>1.74</v>
      </c>
      <c r="AH273">
        <v>0.56999999999999995</v>
      </c>
      <c r="AK273">
        <v>0.56000000000000005</v>
      </c>
      <c r="AL273" t="s">
        <v>514</v>
      </c>
    </row>
    <row r="274" spans="1:38" x14ac:dyDescent="0.25">
      <c r="A274">
        <v>273</v>
      </c>
      <c r="B274" t="s">
        <v>632</v>
      </c>
      <c r="C274" t="s">
        <v>936</v>
      </c>
      <c r="D274" t="s">
        <v>53</v>
      </c>
      <c r="E274" t="s">
        <v>616</v>
      </c>
      <c r="F274">
        <v>2018</v>
      </c>
      <c r="G274" t="s">
        <v>618</v>
      </c>
      <c r="H274" t="s">
        <v>183</v>
      </c>
      <c r="I274" t="s">
        <v>48</v>
      </c>
      <c r="J274" t="s">
        <v>270</v>
      </c>
      <c r="K274" t="s">
        <v>646</v>
      </c>
      <c r="L274">
        <v>476</v>
      </c>
      <c r="M274" t="s">
        <v>625</v>
      </c>
      <c r="N274" t="s">
        <v>310</v>
      </c>
      <c r="O274" t="s">
        <v>248</v>
      </c>
      <c r="P274">
        <v>0.5</v>
      </c>
      <c r="Q274" t="s">
        <v>775</v>
      </c>
      <c r="R274" t="s">
        <v>775</v>
      </c>
      <c r="S274" t="s">
        <v>53</v>
      </c>
      <c r="T274" t="s">
        <v>819</v>
      </c>
      <c r="U274" t="s">
        <v>619</v>
      </c>
      <c r="V274" t="s">
        <v>634</v>
      </c>
      <c r="W274" t="s">
        <v>74</v>
      </c>
      <c r="X274" t="s">
        <v>54</v>
      </c>
      <c r="Y274" t="s">
        <v>75</v>
      </c>
      <c r="Z274" t="s">
        <v>75</v>
      </c>
      <c r="AA274" t="s">
        <v>75</v>
      </c>
      <c r="AB274" t="s">
        <v>55</v>
      </c>
      <c r="AC274" t="s">
        <v>249</v>
      </c>
      <c r="AD274" s="2" t="s">
        <v>126</v>
      </c>
      <c r="AE274">
        <v>2.72</v>
      </c>
      <c r="AF274">
        <v>0.59</v>
      </c>
      <c r="AG274">
        <v>2.67</v>
      </c>
      <c r="AH274">
        <v>0.59</v>
      </c>
      <c r="AK274">
        <v>0.54</v>
      </c>
      <c r="AL274" t="s">
        <v>514</v>
      </c>
    </row>
    <row r="275" spans="1:38" x14ac:dyDescent="0.25">
      <c r="A275">
        <v>274</v>
      </c>
      <c r="B275" t="s">
        <v>1263</v>
      </c>
      <c r="C275" t="s">
        <v>936</v>
      </c>
      <c r="D275" t="s">
        <v>53</v>
      </c>
      <c r="E275" t="s">
        <v>616</v>
      </c>
      <c r="F275">
        <v>2018</v>
      </c>
      <c r="G275" t="s">
        <v>618</v>
      </c>
      <c r="H275" t="s">
        <v>183</v>
      </c>
      <c r="I275" t="s">
        <v>48</v>
      </c>
      <c r="J275" t="s">
        <v>270</v>
      </c>
      <c r="K275" t="s">
        <v>776</v>
      </c>
      <c r="L275">
        <v>463</v>
      </c>
      <c r="M275" t="s">
        <v>625</v>
      </c>
      <c r="N275" t="s">
        <v>310</v>
      </c>
      <c r="O275" t="s">
        <v>248</v>
      </c>
      <c r="P275">
        <v>0.5</v>
      </c>
      <c r="Q275" t="s">
        <v>800</v>
      </c>
      <c r="R275" t="s">
        <v>1275</v>
      </c>
      <c r="S275" t="s">
        <v>774</v>
      </c>
      <c r="T275" t="s">
        <v>819</v>
      </c>
      <c r="U275" t="s">
        <v>619</v>
      </c>
      <c r="V275" t="s">
        <v>634</v>
      </c>
      <c r="W275" t="s">
        <v>74</v>
      </c>
      <c r="X275" t="s">
        <v>54</v>
      </c>
      <c r="Y275" t="s">
        <v>75</v>
      </c>
      <c r="Z275" t="s">
        <v>75</v>
      </c>
      <c r="AA275" t="s">
        <v>75</v>
      </c>
      <c r="AB275" t="s">
        <v>55</v>
      </c>
      <c r="AC275" t="s">
        <v>249</v>
      </c>
      <c r="AD275" s="2" t="s">
        <v>80</v>
      </c>
      <c r="AE275">
        <v>1.78</v>
      </c>
      <c r="AF275">
        <v>0.57999999999999996</v>
      </c>
      <c r="AG275">
        <v>1.74</v>
      </c>
      <c r="AH275">
        <v>0.53</v>
      </c>
      <c r="AK275">
        <v>0.54</v>
      </c>
      <c r="AL275" t="s">
        <v>514</v>
      </c>
    </row>
    <row r="276" spans="1:38" x14ac:dyDescent="0.25">
      <c r="A276">
        <v>275</v>
      </c>
      <c r="B276" t="s">
        <v>1264</v>
      </c>
      <c r="C276" t="s">
        <v>936</v>
      </c>
      <c r="D276" t="s">
        <v>53</v>
      </c>
      <c r="E276" t="s">
        <v>616</v>
      </c>
      <c r="F276">
        <v>2018</v>
      </c>
      <c r="G276" t="s">
        <v>618</v>
      </c>
      <c r="H276" t="s">
        <v>183</v>
      </c>
      <c r="I276" t="s">
        <v>48</v>
      </c>
      <c r="J276" t="s">
        <v>270</v>
      </c>
      <c r="K276" t="s">
        <v>776</v>
      </c>
      <c r="L276">
        <v>463</v>
      </c>
      <c r="M276" t="s">
        <v>625</v>
      </c>
      <c r="N276" t="s">
        <v>310</v>
      </c>
      <c r="O276" t="s">
        <v>248</v>
      </c>
      <c r="P276">
        <v>0.5</v>
      </c>
      <c r="Q276" t="s">
        <v>800</v>
      </c>
      <c r="R276" t="s">
        <v>1275</v>
      </c>
      <c r="S276" t="s">
        <v>774</v>
      </c>
      <c r="T276" t="s">
        <v>819</v>
      </c>
      <c r="U276" t="s">
        <v>619</v>
      </c>
      <c r="V276" t="s">
        <v>634</v>
      </c>
      <c r="W276" t="s">
        <v>74</v>
      </c>
      <c r="X276" t="s">
        <v>54</v>
      </c>
      <c r="Y276" t="s">
        <v>75</v>
      </c>
      <c r="Z276" t="s">
        <v>75</v>
      </c>
      <c r="AA276" t="s">
        <v>75</v>
      </c>
      <c r="AB276" t="s">
        <v>55</v>
      </c>
      <c r="AC276" t="s">
        <v>249</v>
      </c>
      <c r="AD276" s="2" t="s">
        <v>126</v>
      </c>
      <c r="AE276">
        <v>2.71</v>
      </c>
      <c r="AF276">
        <v>0.57999999999999996</v>
      </c>
      <c r="AG276">
        <v>2.7</v>
      </c>
      <c r="AH276">
        <v>0.56000000000000005</v>
      </c>
      <c r="AK276">
        <v>0.42</v>
      </c>
      <c r="AL276" t="s">
        <v>514</v>
      </c>
    </row>
    <row r="277" spans="1:38" x14ac:dyDescent="0.25">
      <c r="A277">
        <v>276</v>
      </c>
      <c r="B277" t="s">
        <v>635</v>
      </c>
      <c r="C277" t="s">
        <v>635</v>
      </c>
      <c r="D277" t="s">
        <v>53</v>
      </c>
      <c r="E277" t="s">
        <v>635</v>
      </c>
      <c r="F277">
        <v>2012</v>
      </c>
      <c r="G277" t="s">
        <v>636</v>
      </c>
      <c r="H277" t="s">
        <v>637</v>
      </c>
      <c r="I277" t="s">
        <v>48</v>
      </c>
      <c r="J277" t="s">
        <v>53</v>
      </c>
      <c r="K277" t="s">
        <v>646</v>
      </c>
      <c r="L277" t="s">
        <v>638</v>
      </c>
      <c r="M277" t="s">
        <v>639</v>
      </c>
      <c r="N277" t="s">
        <v>316</v>
      </c>
      <c r="O277" t="s">
        <v>640</v>
      </c>
      <c r="P277">
        <v>0.5</v>
      </c>
      <c r="Q277" t="s">
        <v>775</v>
      </c>
      <c r="R277" t="s">
        <v>775</v>
      </c>
      <c r="S277" t="s">
        <v>53</v>
      </c>
      <c r="T277" t="s">
        <v>819</v>
      </c>
      <c r="U277" t="s">
        <v>641</v>
      </c>
      <c r="V277" t="s">
        <v>152</v>
      </c>
      <c r="W277" t="s">
        <v>74</v>
      </c>
      <c r="X277" t="s">
        <v>54</v>
      </c>
      <c r="Y277" t="s">
        <v>75</v>
      </c>
      <c r="Z277" t="s">
        <v>75</v>
      </c>
      <c r="AA277" t="s">
        <v>75</v>
      </c>
      <c r="AB277" t="s">
        <v>85</v>
      </c>
      <c r="AC277" t="s">
        <v>642</v>
      </c>
      <c r="AD277" s="2" t="s">
        <v>80</v>
      </c>
      <c r="AE277">
        <v>5.15</v>
      </c>
      <c r="AF277">
        <v>1.1599999999999999</v>
      </c>
      <c r="AG277">
        <v>3.93</v>
      </c>
      <c r="AH277">
        <v>1.25</v>
      </c>
      <c r="AI277" t="s">
        <v>224</v>
      </c>
    </row>
    <row r="278" spans="1:38" x14ac:dyDescent="0.25">
      <c r="A278">
        <v>277</v>
      </c>
      <c r="B278" t="s">
        <v>1123</v>
      </c>
      <c r="C278" t="s">
        <v>1122</v>
      </c>
      <c r="D278" t="s">
        <v>53</v>
      </c>
      <c r="E278" t="s">
        <v>1133</v>
      </c>
      <c r="F278">
        <v>2024</v>
      </c>
      <c r="G278" t="s">
        <v>1120</v>
      </c>
      <c r="H278" t="s">
        <v>530</v>
      </c>
      <c r="I278" t="s">
        <v>278</v>
      </c>
      <c r="J278" t="s">
        <v>270</v>
      </c>
      <c r="K278" t="s">
        <v>776</v>
      </c>
      <c r="L278">
        <v>181</v>
      </c>
      <c r="M278" t="s">
        <v>1099</v>
      </c>
      <c r="N278" t="s">
        <v>310</v>
      </c>
      <c r="O278" t="s">
        <v>51</v>
      </c>
      <c r="P278">
        <v>0.33</v>
      </c>
      <c r="Q278" t="s">
        <v>775</v>
      </c>
      <c r="R278" t="s">
        <v>775</v>
      </c>
      <c r="S278" t="s">
        <v>53</v>
      </c>
      <c r="T278" t="s">
        <v>53</v>
      </c>
      <c r="U278" t="s">
        <v>1114</v>
      </c>
      <c r="V278" t="s">
        <v>573</v>
      </c>
      <c r="W278" t="s">
        <v>74</v>
      </c>
      <c r="X278" t="s">
        <v>54</v>
      </c>
      <c r="Y278" t="s">
        <v>75</v>
      </c>
      <c r="Z278" t="s">
        <v>75</v>
      </c>
      <c r="AA278" t="s">
        <v>75</v>
      </c>
      <c r="AB278" t="s">
        <v>55</v>
      </c>
      <c r="AC278" t="s">
        <v>104</v>
      </c>
      <c r="AD278" s="2" t="s">
        <v>80</v>
      </c>
      <c r="AI278" t="s">
        <v>1100</v>
      </c>
      <c r="AJ278" t="s">
        <v>1101</v>
      </c>
    </row>
    <row r="279" spans="1:38" x14ac:dyDescent="0.25">
      <c r="A279">
        <v>278</v>
      </c>
      <c r="B279" t="s">
        <v>1124</v>
      </c>
      <c r="C279" s="5" t="s">
        <v>1122</v>
      </c>
      <c r="D279" t="s">
        <v>53</v>
      </c>
      <c r="E279" t="s">
        <v>1133</v>
      </c>
      <c r="F279">
        <v>2024</v>
      </c>
      <c r="G279" t="s">
        <v>1120</v>
      </c>
      <c r="H279" t="s">
        <v>530</v>
      </c>
      <c r="I279" t="s">
        <v>278</v>
      </c>
      <c r="J279" t="s">
        <v>270</v>
      </c>
      <c r="K279" t="s">
        <v>776</v>
      </c>
      <c r="L279">
        <v>181</v>
      </c>
      <c r="M279" t="s">
        <v>1099</v>
      </c>
      <c r="N279" t="s">
        <v>310</v>
      </c>
      <c r="O279" t="s">
        <v>1106</v>
      </c>
      <c r="P279">
        <v>0.33</v>
      </c>
      <c r="Q279" t="s">
        <v>775</v>
      </c>
      <c r="R279" t="s">
        <v>775</v>
      </c>
      <c r="S279" t="s">
        <v>53</v>
      </c>
      <c r="T279" t="s">
        <v>53</v>
      </c>
      <c r="U279" t="s">
        <v>1114</v>
      </c>
      <c r="V279" t="s">
        <v>573</v>
      </c>
      <c r="W279" t="s">
        <v>74</v>
      </c>
      <c r="X279" t="s">
        <v>54</v>
      </c>
      <c r="Y279" t="s">
        <v>75</v>
      </c>
      <c r="Z279" t="s">
        <v>75</v>
      </c>
      <c r="AA279" t="s">
        <v>75</v>
      </c>
      <c r="AB279" t="s">
        <v>55</v>
      </c>
      <c r="AC279" t="s">
        <v>104</v>
      </c>
      <c r="AD279" s="2" t="s">
        <v>271</v>
      </c>
      <c r="AI279" t="s">
        <v>1104</v>
      </c>
      <c r="AJ279" t="s">
        <v>1105</v>
      </c>
    </row>
    <row r="280" spans="1:38" x14ac:dyDescent="0.25">
      <c r="A280">
        <v>279</v>
      </c>
      <c r="B280" t="s">
        <v>1121</v>
      </c>
      <c r="C280" t="s">
        <v>1122</v>
      </c>
      <c r="D280" t="s">
        <v>53</v>
      </c>
      <c r="E280" t="s">
        <v>1133</v>
      </c>
      <c r="F280">
        <v>2024</v>
      </c>
      <c r="G280" t="s">
        <v>1120</v>
      </c>
      <c r="H280" t="s">
        <v>530</v>
      </c>
      <c r="I280" t="s">
        <v>278</v>
      </c>
      <c r="J280" t="s">
        <v>270</v>
      </c>
      <c r="K280" t="s">
        <v>776</v>
      </c>
      <c r="L280">
        <v>181</v>
      </c>
      <c r="M280" t="s">
        <v>1099</v>
      </c>
      <c r="N280" t="s">
        <v>310</v>
      </c>
      <c r="O280" t="s">
        <v>51</v>
      </c>
      <c r="P280">
        <v>0.33</v>
      </c>
      <c r="Q280" t="s">
        <v>775</v>
      </c>
      <c r="R280" t="s">
        <v>775</v>
      </c>
      <c r="S280" t="s">
        <v>53</v>
      </c>
      <c r="T280" t="s">
        <v>53</v>
      </c>
      <c r="U280" t="s">
        <v>1114</v>
      </c>
      <c r="V280" t="s">
        <v>573</v>
      </c>
      <c r="W280" t="s">
        <v>74</v>
      </c>
      <c r="X280" t="s">
        <v>54</v>
      </c>
      <c r="Y280" t="s">
        <v>75</v>
      </c>
      <c r="Z280" t="s">
        <v>75</v>
      </c>
      <c r="AA280" t="s">
        <v>75</v>
      </c>
      <c r="AB280" t="s">
        <v>55</v>
      </c>
      <c r="AC280" t="s">
        <v>104</v>
      </c>
      <c r="AD280" s="2" t="s">
        <v>126</v>
      </c>
      <c r="AI280" t="s">
        <v>1102</v>
      </c>
      <c r="AJ280" t="s">
        <v>1103</v>
      </c>
    </row>
    <row r="281" spans="1:38" x14ac:dyDescent="0.25">
      <c r="A281">
        <v>280</v>
      </c>
      <c r="B281" t="s">
        <v>1132</v>
      </c>
      <c r="C281" t="s">
        <v>1130</v>
      </c>
      <c r="D281" t="s">
        <v>53</v>
      </c>
      <c r="E281" t="s">
        <v>1133</v>
      </c>
      <c r="F281">
        <v>2024</v>
      </c>
      <c r="G281" t="s">
        <v>1120</v>
      </c>
      <c r="H281" t="s">
        <v>530</v>
      </c>
      <c r="I281" t="s">
        <v>278</v>
      </c>
      <c r="J281" t="s">
        <v>270</v>
      </c>
      <c r="K281" t="s">
        <v>776</v>
      </c>
      <c r="L281">
        <v>186</v>
      </c>
      <c r="M281" t="s">
        <v>1108</v>
      </c>
      <c r="N281" t="s">
        <v>310</v>
      </c>
      <c r="O281" t="s">
        <v>1106</v>
      </c>
      <c r="P281">
        <v>0.33</v>
      </c>
      <c r="Q281" t="s">
        <v>775</v>
      </c>
      <c r="R281" t="s">
        <v>775</v>
      </c>
      <c r="S281" t="s">
        <v>53</v>
      </c>
      <c r="T281" t="s">
        <v>53</v>
      </c>
      <c r="U281" t="s">
        <v>236</v>
      </c>
      <c r="V281" t="s">
        <v>573</v>
      </c>
      <c r="W281" t="s">
        <v>74</v>
      </c>
      <c r="X281" t="s">
        <v>54</v>
      </c>
      <c r="Y281" t="s">
        <v>75</v>
      </c>
      <c r="Z281" t="s">
        <v>75</v>
      </c>
      <c r="AA281" t="s">
        <v>75</v>
      </c>
      <c r="AB281" t="s">
        <v>55</v>
      </c>
      <c r="AC281" t="s">
        <v>104</v>
      </c>
      <c r="AD281" s="2" t="s">
        <v>271</v>
      </c>
      <c r="AI281" t="s">
        <v>1117</v>
      </c>
      <c r="AJ281" t="s">
        <v>1118</v>
      </c>
    </row>
    <row r="282" spans="1:38" x14ac:dyDescent="0.25">
      <c r="A282">
        <v>281</v>
      </c>
      <c r="B282" t="s">
        <v>1131</v>
      </c>
      <c r="C282" t="s">
        <v>1130</v>
      </c>
      <c r="D282" t="s">
        <v>53</v>
      </c>
      <c r="E282" t="s">
        <v>1133</v>
      </c>
      <c r="F282">
        <v>2024</v>
      </c>
      <c r="G282" t="s">
        <v>1120</v>
      </c>
      <c r="H282" t="s">
        <v>530</v>
      </c>
      <c r="I282" t="s">
        <v>278</v>
      </c>
      <c r="J282" t="s">
        <v>270</v>
      </c>
      <c r="K282" t="s">
        <v>776</v>
      </c>
      <c r="L282">
        <v>186</v>
      </c>
      <c r="M282" t="s">
        <v>1108</v>
      </c>
      <c r="N282" t="s">
        <v>310</v>
      </c>
      <c r="O282" t="s">
        <v>1107</v>
      </c>
      <c r="P282">
        <v>0.33</v>
      </c>
      <c r="Q282" t="s">
        <v>775</v>
      </c>
      <c r="R282" t="s">
        <v>775</v>
      </c>
      <c r="S282" t="s">
        <v>53</v>
      </c>
      <c r="T282" t="s">
        <v>53</v>
      </c>
      <c r="U282" t="s">
        <v>236</v>
      </c>
      <c r="V282" t="s">
        <v>573</v>
      </c>
      <c r="W282" t="s">
        <v>74</v>
      </c>
      <c r="X282" t="s">
        <v>54</v>
      </c>
      <c r="Y282" t="s">
        <v>75</v>
      </c>
      <c r="Z282" t="s">
        <v>75</v>
      </c>
      <c r="AA282" t="s">
        <v>75</v>
      </c>
      <c r="AB282" t="s">
        <v>55</v>
      </c>
      <c r="AC282" t="s">
        <v>104</v>
      </c>
      <c r="AD282" s="2" t="s">
        <v>271</v>
      </c>
      <c r="AI282" t="s">
        <v>1115</v>
      </c>
      <c r="AJ282" t="s">
        <v>1119</v>
      </c>
    </row>
    <row r="283" spans="1:38" x14ac:dyDescent="0.25">
      <c r="A283">
        <v>282</v>
      </c>
      <c r="B283" t="s">
        <v>1129</v>
      </c>
      <c r="C283" t="s">
        <v>1130</v>
      </c>
      <c r="D283" t="s">
        <v>53</v>
      </c>
      <c r="E283" t="s">
        <v>1133</v>
      </c>
      <c r="F283">
        <v>2024</v>
      </c>
      <c r="G283" t="s">
        <v>1120</v>
      </c>
      <c r="H283" t="s">
        <v>530</v>
      </c>
      <c r="I283" t="s">
        <v>278</v>
      </c>
      <c r="J283" t="s">
        <v>270</v>
      </c>
      <c r="K283" t="s">
        <v>776</v>
      </c>
      <c r="L283">
        <v>186</v>
      </c>
      <c r="M283" t="s">
        <v>1108</v>
      </c>
      <c r="N283" t="s">
        <v>310</v>
      </c>
      <c r="O283" t="s">
        <v>51</v>
      </c>
      <c r="P283">
        <v>0.33</v>
      </c>
      <c r="Q283" t="s">
        <v>775</v>
      </c>
      <c r="R283" t="s">
        <v>775</v>
      </c>
      <c r="S283" t="s">
        <v>53</v>
      </c>
      <c r="T283" t="s">
        <v>53</v>
      </c>
      <c r="U283" t="s">
        <v>236</v>
      </c>
      <c r="V283" t="s">
        <v>573</v>
      </c>
      <c r="W283" t="s">
        <v>74</v>
      </c>
      <c r="X283" t="s">
        <v>54</v>
      </c>
      <c r="Y283" t="s">
        <v>75</v>
      </c>
      <c r="Z283" t="s">
        <v>75</v>
      </c>
      <c r="AA283" t="s">
        <v>75</v>
      </c>
      <c r="AB283" t="s">
        <v>55</v>
      </c>
      <c r="AC283" t="s">
        <v>104</v>
      </c>
      <c r="AD283" s="2" t="s">
        <v>126</v>
      </c>
      <c r="AI283" t="s">
        <v>1115</v>
      </c>
      <c r="AJ283" t="s">
        <v>1116</v>
      </c>
    </row>
    <row r="284" spans="1:38" x14ac:dyDescent="0.25">
      <c r="A284">
        <v>283</v>
      </c>
      <c r="B284" t="s">
        <v>790</v>
      </c>
      <c r="C284" t="s">
        <v>790</v>
      </c>
      <c r="D284" t="s">
        <v>53</v>
      </c>
      <c r="E284" t="s">
        <v>644</v>
      </c>
      <c r="F284">
        <v>2002</v>
      </c>
      <c r="G284" t="s">
        <v>643</v>
      </c>
      <c r="H284" t="s">
        <v>441</v>
      </c>
      <c r="I284" t="s">
        <v>48</v>
      </c>
      <c r="J284" t="s">
        <v>53</v>
      </c>
      <c r="K284" t="s">
        <v>776</v>
      </c>
      <c r="L284">
        <v>80</v>
      </c>
      <c r="M284" t="s">
        <v>791</v>
      </c>
      <c r="N284" t="s">
        <v>310</v>
      </c>
      <c r="O284" t="s">
        <v>792</v>
      </c>
      <c r="Q284" t="s">
        <v>775</v>
      </c>
      <c r="R284" t="s">
        <v>775</v>
      </c>
      <c r="S284" t="s">
        <v>819</v>
      </c>
      <c r="T284" t="s">
        <v>100</v>
      </c>
      <c r="U284" t="s">
        <v>793</v>
      </c>
      <c r="V284" t="s">
        <v>258</v>
      </c>
      <c r="W284" t="s">
        <v>74</v>
      </c>
      <c r="X284" t="s">
        <v>54</v>
      </c>
      <c r="Y284" t="s">
        <v>120</v>
      </c>
      <c r="Z284" t="s">
        <v>794</v>
      </c>
      <c r="AA284" t="s">
        <v>794</v>
      </c>
      <c r="AB284" t="s">
        <v>85</v>
      </c>
      <c r="AC284" t="s">
        <v>104</v>
      </c>
      <c r="AD284" s="2" t="s">
        <v>271</v>
      </c>
      <c r="AE284">
        <v>4.2300000000000004</v>
      </c>
      <c r="AG284">
        <v>3.94</v>
      </c>
    </row>
    <row r="285" spans="1:38" x14ac:dyDescent="0.25">
      <c r="A285">
        <v>284</v>
      </c>
      <c r="B285" t="s">
        <v>795</v>
      </c>
      <c r="C285" t="s">
        <v>795</v>
      </c>
      <c r="D285" t="s">
        <v>53</v>
      </c>
      <c r="E285" t="s">
        <v>644</v>
      </c>
      <c r="F285">
        <v>2002</v>
      </c>
      <c r="G285" t="s">
        <v>643</v>
      </c>
      <c r="H285" t="s">
        <v>441</v>
      </c>
      <c r="I285" t="s">
        <v>48</v>
      </c>
      <c r="J285" t="s">
        <v>53</v>
      </c>
      <c r="K285" t="s">
        <v>776</v>
      </c>
      <c r="L285">
        <v>80</v>
      </c>
      <c r="M285" t="s">
        <v>791</v>
      </c>
      <c r="N285" t="s">
        <v>310</v>
      </c>
      <c r="O285" t="s">
        <v>792</v>
      </c>
      <c r="Q285" t="s">
        <v>775</v>
      </c>
      <c r="R285" t="s">
        <v>775</v>
      </c>
      <c r="S285" t="s">
        <v>819</v>
      </c>
      <c r="T285" t="s">
        <v>100</v>
      </c>
      <c r="U285" t="s">
        <v>793</v>
      </c>
      <c r="V285" t="s">
        <v>258</v>
      </c>
      <c r="W285" t="s">
        <v>74</v>
      </c>
      <c r="X285" t="s">
        <v>54</v>
      </c>
      <c r="Y285" t="s">
        <v>120</v>
      </c>
      <c r="Z285" t="s">
        <v>794</v>
      </c>
      <c r="AA285" t="s">
        <v>794</v>
      </c>
      <c r="AB285" t="s">
        <v>85</v>
      </c>
      <c r="AC285" t="s">
        <v>104</v>
      </c>
      <c r="AD285" s="2" t="s">
        <v>271</v>
      </c>
      <c r="AE285">
        <v>4.3</v>
      </c>
      <c r="AG285">
        <v>3.93</v>
      </c>
    </row>
    <row r="286" spans="1:38" x14ac:dyDescent="0.25">
      <c r="A286">
        <v>285</v>
      </c>
      <c r="B286" t="s">
        <v>1136</v>
      </c>
      <c r="C286" t="s">
        <v>1136</v>
      </c>
      <c r="D286" t="s">
        <v>53</v>
      </c>
      <c r="E286" t="s">
        <v>1134</v>
      </c>
      <c r="F286">
        <v>2024</v>
      </c>
      <c r="G286" t="s">
        <v>1135</v>
      </c>
      <c r="H286" t="s">
        <v>442</v>
      </c>
      <c r="I286" t="s">
        <v>234</v>
      </c>
      <c r="J286" t="s">
        <v>270</v>
      </c>
      <c r="K286" t="s">
        <v>776</v>
      </c>
      <c r="L286">
        <v>187</v>
      </c>
      <c r="M286" t="s">
        <v>1137</v>
      </c>
      <c r="N286" t="s">
        <v>310</v>
      </c>
      <c r="O286" t="s">
        <v>1186</v>
      </c>
      <c r="P286">
        <v>0.5</v>
      </c>
      <c r="Q286" t="s">
        <v>775</v>
      </c>
      <c r="R286" t="s">
        <v>775</v>
      </c>
      <c r="S286" t="s">
        <v>819</v>
      </c>
      <c r="T286" t="s">
        <v>819</v>
      </c>
      <c r="U286" t="s">
        <v>484</v>
      </c>
      <c r="V286" t="s">
        <v>504</v>
      </c>
      <c r="W286" t="s">
        <v>74</v>
      </c>
      <c r="X286" t="s">
        <v>54</v>
      </c>
      <c r="Y286" t="s">
        <v>75</v>
      </c>
      <c r="Z286" t="s">
        <v>75</v>
      </c>
      <c r="AA286" t="s">
        <v>75</v>
      </c>
      <c r="AB286" t="s">
        <v>55</v>
      </c>
      <c r="AC286" t="s">
        <v>76</v>
      </c>
      <c r="AD286" s="2"/>
      <c r="AI286" t="s">
        <v>1138</v>
      </c>
      <c r="AJ286" t="s">
        <v>1139</v>
      </c>
    </row>
    <row r="287" spans="1:38" x14ac:dyDescent="0.25">
      <c r="A287">
        <v>286</v>
      </c>
      <c r="B287" t="s">
        <v>1143</v>
      </c>
      <c r="C287" t="s">
        <v>1143</v>
      </c>
      <c r="D287" t="s">
        <v>53</v>
      </c>
      <c r="E287" t="s">
        <v>1134</v>
      </c>
      <c r="F287">
        <v>2024</v>
      </c>
      <c r="G287" t="s">
        <v>1135</v>
      </c>
      <c r="H287" t="s">
        <v>442</v>
      </c>
      <c r="I287" t="s">
        <v>234</v>
      </c>
      <c r="J287" t="s">
        <v>270</v>
      </c>
      <c r="K287" t="s">
        <v>776</v>
      </c>
      <c r="L287">
        <v>196</v>
      </c>
      <c r="M287" t="s">
        <v>1137</v>
      </c>
      <c r="N287" t="s">
        <v>310</v>
      </c>
      <c r="O287" t="s">
        <v>1186</v>
      </c>
      <c r="P287">
        <v>0.5</v>
      </c>
      <c r="Q287" t="s">
        <v>775</v>
      </c>
      <c r="R287" t="s">
        <v>775</v>
      </c>
      <c r="S287" t="s">
        <v>819</v>
      </c>
      <c r="T287" t="s">
        <v>819</v>
      </c>
      <c r="U287" t="s">
        <v>1140</v>
      </c>
      <c r="V287" t="s">
        <v>504</v>
      </c>
      <c r="W287" t="s">
        <v>74</v>
      </c>
      <c r="X287" t="s">
        <v>54</v>
      </c>
      <c r="Y287" t="s">
        <v>75</v>
      </c>
      <c r="Z287" t="s">
        <v>75</v>
      </c>
      <c r="AA287" t="s">
        <v>75</v>
      </c>
      <c r="AB287" t="s">
        <v>55</v>
      </c>
      <c r="AC287" t="s">
        <v>76</v>
      </c>
      <c r="AD287" s="2"/>
      <c r="AI287" t="s">
        <v>1141</v>
      </c>
      <c r="AJ287" t="s">
        <v>1142</v>
      </c>
    </row>
    <row r="288" spans="1:38" x14ac:dyDescent="0.25">
      <c r="A288">
        <v>287</v>
      </c>
      <c r="B288" t="s">
        <v>1148</v>
      </c>
      <c r="C288" t="s">
        <v>1148</v>
      </c>
      <c r="D288" t="s">
        <v>53</v>
      </c>
      <c r="E288" t="s">
        <v>1134</v>
      </c>
      <c r="F288">
        <v>2024</v>
      </c>
      <c r="G288" t="s">
        <v>1135</v>
      </c>
      <c r="H288" t="s">
        <v>442</v>
      </c>
      <c r="I288" t="s">
        <v>234</v>
      </c>
      <c r="J288" t="s">
        <v>270</v>
      </c>
      <c r="K288" t="s">
        <v>776</v>
      </c>
      <c r="L288">
        <v>334</v>
      </c>
      <c r="M288" t="s">
        <v>1144</v>
      </c>
      <c r="N288" t="s">
        <v>310</v>
      </c>
      <c r="O288" t="s">
        <v>1186</v>
      </c>
      <c r="P288">
        <v>0.5</v>
      </c>
      <c r="Q288" t="s">
        <v>775</v>
      </c>
      <c r="R288" t="s">
        <v>775</v>
      </c>
      <c r="S288" t="s">
        <v>819</v>
      </c>
      <c r="T288" t="s">
        <v>819</v>
      </c>
      <c r="U288" t="s">
        <v>1145</v>
      </c>
      <c r="V288" t="s">
        <v>504</v>
      </c>
      <c r="W288" t="s">
        <v>74</v>
      </c>
      <c r="X288" t="s">
        <v>54</v>
      </c>
      <c r="Y288" t="s">
        <v>75</v>
      </c>
      <c r="Z288" t="s">
        <v>75</v>
      </c>
      <c r="AA288" t="s">
        <v>75</v>
      </c>
      <c r="AB288" t="s">
        <v>55</v>
      </c>
      <c r="AC288" t="s">
        <v>76</v>
      </c>
      <c r="AD288" s="2"/>
      <c r="AI288" t="s">
        <v>1146</v>
      </c>
      <c r="AJ288" t="s">
        <v>1147</v>
      </c>
    </row>
    <row r="289" spans="1:36" x14ac:dyDescent="0.25">
      <c r="A289">
        <v>288</v>
      </c>
      <c r="B289" t="s">
        <v>661</v>
      </c>
      <c r="C289" t="s">
        <v>662</v>
      </c>
      <c r="D289" t="s">
        <v>270</v>
      </c>
      <c r="E289" t="s">
        <v>652</v>
      </c>
      <c r="F289">
        <v>1982</v>
      </c>
      <c r="G289" t="s">
        <v>653</v>
      </c>
      <c r="H289" t="s">
        <v>654</v>
      </c>
      <c r="I289" t="s">
        <v>48</v>
      </c>
      <c r="J289" t="s">
        <v>53</v>
      </c>
      <c r="K289" t="s">
        <v>646</v>
      </c>
      <c r="L289">
        <v>36</v>
      </c>
      <c r="M289" t="s">
        <v>663</v>
      </c>
      <c r="N289" t="s">
        <v>310</v>
      </c>
      <c r="O289" t="s">
        <v>1186</v>
      </c>
      <c r="P289">
        <v>0.5</v>
      </c>
      <c r="Q289" t="s">
        <v>775</v>
      </c>
      <c r="R289" t="s">
        <v>775</v>
      </c>
      <c r="S289" t="s">
        <v>52</v>
      </c>
      <c r="T289" t="s">
        <v>52</v>
      </c>
      <c r="U289" t="s">
        <v>485</v>
      </c>
      <c r="V289" t="s">
        <v>53</v>
      </c>
      <c r="W289" t="s">
        <v>74</v>
      </c>
      <c r="X289" t="s">
        <v>54</v>
      </c>
      <c r="Y289" t="s">
        <v>75</v>
      </c>
      <c r="Z289" t="s">
        <v>75</v>
      </c>
      <c r="AA289" t="s">
        <v>75</v>
      </c>
      <c r="AB289" t="s">
        <v>85</v>
      </c>
      <c r="AC289" t="s">
        <v>104</v>
      </c>
      <c r="AD289" s="2"/>
      <c r="AE289">
        <v>3.99</v>
      </c>
      <c r="AG289">
        <v>3.81</v>
      </c>
    </row>
    <row r="290" spans="1:36" x14ac:dyDescent="0.25">
      <c r="A290">
        <v>289</v>
      </c>
      <c r="B290" t="s">
        <v>660</v>
      </c>
      <c r="C290" t="s">
        <v>656</v>
      </c>
      <c r="D290" t="s">
        <v>270</v>
      </c>
      <c r="E290" t="s">
        <v>652</v>
      </c>
      <c r="F290">
        <v>1982</v>
      </c>
      <c r="G290" t="s">
        <v>653</v>
      </c>
      <c r="H290" t="s">
        <v>654</v>
      </c>
      <c r="I290" t="s">
        <v>48</v>
      </c>
      <c r="J290" t="s">
        <v>53</v>
      </c>
      <c r="K290" t="s">
        <v>646</v>
      </c>
      <c r="L290">
        <v>36</v>
      </c>
      <c r="M290" t="s">
        <v>657</v>
      </c>
      <c r="N290" t="s">
        <v>310</v>
      </c>
      <c r="O290" t="s">
        <v>1186</v>
      </c>
      <c r="P290">
        <v>0.5</v>
      </c>
      <c r="Q290" t="s">
        <v>775</v>
      </c>
      <c r="R290" t="s">
        <v>775</v>
      </c>
      <c r="S290" t="s">
        <v>52</v>
      </c>
      <c r="T290" t="s">
        <v>52</v>
      </c>
      <c r="U290" t="s">
        <v>471</v>
      </c>
      <c r="V290" t="s">
        <v>658</v>
      </c>
      <c r="W290" t="s">
        <v>74</v>
      </c>
      <c r="X290" t="s">
        <v>54</v>
      </c>
      <c r="Y290" t="s">
        <v>659</v>
      </c>
      <c r="Z290" t="s">
        <v>75</v>
      </c>
      <c r="AA290" t="s">
        <v>75</v>
      </c>
      <c r="AB290" t="s">
        <v>85</v>
      </c>
      <c r="AC290" t="s">
        <v>104</v>
      </c>
      <c r="AD290" s="2" t="s">
        <v>80</v>
      </c>
      <c r="AE290">
        <v>4.26</v>
      </c>
      <c r="AG290">
        <v>3.76</v>
      </c>
    </row>
    <row r="291" spans="1:36" x14ac:dyDescent="0.25">
      <c r="A291">
        <v>290</v>
      </c>
      <c r="B291" t="s">
        <v>655</v>
      </c>
      <c r="C291" t="s">
        <v>656</v>
      </c>
      <c r="D291" t="s">
        <v>270</v>
      </c>
      <c r="E291" t="s">
        <v>652</v>
      </c>
      <c r="F291">
        <v>1982</v>
      </c>
      <c r="G291" t="s">
        <v>653</v>
      </c>
      <c r="H291" t="s">
        <v>654</v>
      </c>
      <c r="I291" t="s">
        <v>48</v>
      </c>
      <c r="J291" t="s">
        <v>53</v>
      </c>
      <c r="K291" t="s">
        <v>646</v>
      </c>
      <c r="L291">
        <v>36</v>
      </c>
      <c r="M291" t="s">
        <v>657</v>
      </c>
      <c r="N291" t="s">
        <v>310</v>
      </c>
      <c r="O291" t="s">
        <v>1186</v>
      </c>
      <c r="P291">
        <v>0.5</v>
      </c>
      <c r="Q291" t="s">
        <v>775</v>
      </c>
      <c r="R291" t="s">
        <v>775</v>
      </c>
      <c r="S291" t="s">
        <v>52</v>
      </c>
      <c r="T291" t="s">
        <v>52</v>
      </c>
      <c r="U291" t="s">
        <v>471</v>
      </c>
      <c r="V291" t="s">
        <v>658</v>
      </c>
      <c r="W291" t="s">
        <v>74</v>
      </c>
      <c r="X291" t="s">
        <v>54</v>
      </c>
      <c r="Y291" t="s">
        <v>659</v>
      </c>
      <c r="Z291" t="s">
        <v>75</v>
      </c>
      <c r="AA291" t="s">
        <v>75</v>
      </c>
      <c r="AB291" t="s">
        <v>85</v>
      </c>
      <c r="AC291" t="s">
        <v>104</v>
      </c>
      <c r="AD291" s="2" t="s">
        <v>126</v>
      </c>
      <c r="AE291">
        <v>4.2</v>
      </c>
      <c r="AG291">
        <v>3.92</v>
      </c>
    </row>
    <row r="292" spans="1:36" x14ac:dyDescent="0.25">
      <c r="A292">
        <v>291</v>
      </c>
      <c r="B292" t="s">
        <v>1159</v>
      </c>
      <c r="C292" t="s">
        <v>1160</v>
      </c>
      <c r="D292" t="s">
        <v>53</v>
      </c>
      <c r="E292" t="s">
        <v>1160</v>
      </c>
      <c r="F292">
        <v>2023</v>
      </c>
      <c r="G292" t="s">
        <v>1161</v>
      </c>
      <c r="H292" t="s">
        <v>403</v>
      </c>
      <c r="I292" t="s">
        <v>1151</v>
      </c>
      <c r="J292" t="s">
        <v>53</v>
      </c>
      <c r="K292" t="s">
        <v>776</v>
      </c>
      <c r="L292">
        <v>145</v>
      </c>
      <c r="M292" t="s">
        <v>1150</v>
      </c>
      <c r="N292" t="s">
        <v>310</v>
      </c>
      <c r="O292" t="s">
        <v>190</v>
      </c>
      <c r="P292">
        <v>0.25</v>
      </c>
      <c r="Q292" t="s">
        <v>775</v>
      </c>
      <c r="R292" t="s">
        <v>775</v>
      </c>
      <c r="S292" t="s">
        <v>819</v>
      </c>
      <c r="T292" t="s">
        <v>819</v>
      </c>
      <c r="U292" t="s">
        <v>484</v>
      </c>
      <c r="V292" t="s">
        <v>53</v>
      </c>
      <c r="W292" t="s">
        <v>74</v>
      </c>
      <c r="X292" t="s">
        <v>54</v>
      </c>
      <c r="Y292" t="s">
        <v>75</v>
      </c>
      <c r="Z292" t="s">
        <v>75</v>
      </c>
      <c r="AA292" t="s">
        <v>75</v>
      </c>
      <c r="AB292" t="s">
        <v>55</v>
      </c>
      <c r="AC292" t="s">
        <v>76</v>
      </c>
      <c r="AD292" s="2" t="s">
        <v>80</v>
      </c>
      <c r="AI292" t="s">
        <v>1156</v>
      </c>
      <c r="AJ292" t="s">
        <v>1157</v>
      </c>
    </row>
    <row r="293" spans="1:36" x14ac:dyDescent="0.25">
      <c r="A293">
        <v>292</v>
      </c>
      <c r="B293" t="s">
        <v>1158</v>
      </c>
      <c r="C293" t="s">
        <v>1160</v>
      </c>
      <c r="D293" t="s">
        <v>53</v>
      </c>
      <c r="E293" t="s">
        <v>1160</v>
      </c>
      <c r="F293">
        <v>2023</v>
      </c>
      <c r="G293" t="s">
        <v>1161</v>
      </c>
      <c r="H293" t="s">
        <v>403</v>
      </c>
      <c r="I293" t="s">
        <v>1151</v>
      </c>
      <c r="J293" t="s">
        <v>53</v>
      </c>
      <c r="K293" t="s">
        <v>776</v>
      </c>
      <c r="L293">
        <v>145</v>
      </c>
      <c r="M293" t="s">
        <v>1150</v>
      </c>
      <c r="N293" t="s">
        <v>310</v>
      </c>
      <c r="O293" t="s">
        <v>1186</v>
      </c>
      <c r="P293">
        <v>0.25</v>
      </c>
      <c r="Q293" t="s">
        <v>775</v>
      </c>
      <c r="R293" t="s">
        <v>775</v>
      </c>
      <c r="S293" t="s">
        <v>819</v>
      </c>
      <c r="T293" t="s">
        <v>819</v>
      </c>
      <c r="U293" t="s">
        <v>484</v>
      </c>
      <c r="V293" t="s">
        <v>53</v>
      </c>
      <c r="W293" t="s">
        <v>74</v>
      </c>
      <c r="X293" t="s">
        <v>54</v>
      </c>
      <c r="Y293" t="s">
        <v>75</v>
      </c>
      <c r="Z293" t="s">
        <v>75</v>
      </c>
      <c r="AA293" t="s">
        <v>75</v>
      </c>
      <c r="AB293" t="s">
        <v>55</v>
      </c>
      <c r="AC293" t="s">
        <v>76</v>
      </c>
      <c r="AD293" s="2" t="s">
        <v>80</v>
      </c>
      <c r="AI293" t="s">
        <v>1154</v>
      </c>
      <c r="AJ293" t="s">
        <v>1155</v>
      </c>
    </row>
    <row r="294" spans="1:36" x14ac:dyDescent="0.25">
      <c r="A294">
        <v>293</v>
      </c>
      <c r="B294" t="s">
        <v>1149</v>
      </c>
      <c r="C294" t="s">
        <v>1160</v>
      </c>
      <c r="D294" t="s">
        <v>53</v>
      </c>
      <c r="E294" t="s">
        <v>1160</v>
      </c>
      <c r="F294">
        <v>2023</v>
      </c>
      <c r="G294" t="s">
        <v>1161</v>
      </c>
      <c r="H294" t="s">
        <v>403</v>
      </c>
      <c r="I294" t="s">
        <v>1151</v>
      </c>
      <c r="J294" t="s">
        <v>53</v>
      </c>
      <c r="K294" t="s">
        <v>776</v>
      </c>
      <c r="L294">
        <v>145</v>
      </c>
      <c r="M294" t="s">
        <v>1150</v>
      </c>
      <c r="N294" t="s">
        <v>310</v>
      </c>
      <c r="O294" t="s">
        <v>1186</v>
      </c>
      <c r="P294">
        <v>0.25</v>
      </c>
      <c r="Q294" t="s">
        <v>775</v>
      </c>
      <c r="R294" t="s">
        <v>775</v>
      </c>
      <c r="S294" t="s">
        <v>819</v>
      </c>
      <c r="T294" t="s">
        <v>819</v>
      </c>
      <c r="U294" t="s">
        <v>484</v>
      </c>
      <c r="V294" t="s">
        <v>53</v>
      </c>
      <c r="W294" t="s">
        <v>74</v>
      </c>
      <c r="X294" t="s">
        <v>54</v>
      </c>
      <c r="Y294" t="s">
        <v>75</v>
      </c>
      <c r="Z294" t="s">
        <v>75</v>
      </c>
      <c r="AA294" t="s">
        <v>75</v>
      </c>
      <c r="AB294" t="s">
        <v>55</v>
      </c>
      <c r="AC294" t="s">
        <v>76</v>
      </c>
      <c r="AD294" s="2" t="s">
        <v>126</v>
      </c>
      <c r="AI294" t="s">
        <v>1152</v>
      </c>
      <c r="AJ294" t="s">
        <v>1153</v>
      </c>
    </row>
    <row r="295" spans="1:36" x14ac:dyDescent="0.25">
      <c r="A295">
        <v>294</v>
      </c>
      <c r="B295" t="s">
        <v>669</v>
      </c>
      <c r="C295" t="s">
        <v>664</v>
      </c>
      <c r="D295" t="s">
        <v>53</v>
      </c>
      <c r="E295" t="s">
        <v>665</v>
      </c>
      <c r="F295">
        <v>2017</v>
      </c>
      <c r="G295" t="s">
        <v>666</v>
      </c>
      <c r="H295" t="s">
        <v>442</v>
      </c>
      <c r="I295" t="s">
        <v>234</v>
      </c>
      <c r="J295" t="s">
        <v>53</v>
      </c>
      <c r="K295" t="s">
        <v>646</v>
      </c>
      <c r="L295">
        <v>22</v>
      </c>
      <c r="M295" t="s">
        <v>671</v>
      </c>
      <c r="N295" t="s">
        <v>310</v>
      </c>
      <c r="O295" t="s">
        <v>1186</v>
      </c>
      <c r="P295">
        <v>0.5</v>
      </c>
      <c r="Q295" t="s">
        <v>775</v>
      </c>
      <c r="R295" t="s">
        <v>775</v>
      </c>
      <c r="S295" t="s">
        <v>819</v>
      </c>
      <c r="T295" t="s">
        <v>100</v>
      </c>
      <c r="U295" t="s">
        <v>484</v>
      </c>
      <c r="V295" t="s">
        <v>53</v>
      </c>
      <c r="W295" t="s">
        <v>589</v>
      </c>
      <c r="Y295" t="s">
        <v>120</v>
      </c>
      <c r="Z295" t="s">
        <v>75</v>
      </c>
      <c r="AA295" t="s">
        <v>75</v>
      </c>
      <c r="AB295" t="s">
        <v>85</v>
      </c>
      <c r="AC295" t="s">
        <v>104</v>
      </c>
      <c r="AD295" s="2"/>
      <c r="AE295">
        <v>5.37</v>
      </c>
      <c r="AF295">
        <v>0.9</v>
      </c>
      <c r="AG295">
        <v>4.28</v>
      </c>
      <c r="AH295">
        <v>0.36</v>
      </c>
    </row>
    <row r="296" spans="1:36" x14ac:dyDescent="0.25">
      <c r="A296">
        <v>295</v>
      </c>
      <c r="B296" t="s">
        <v>670</v>
      </c>
      <c r="C296" t="s">
        <v>664</v>
      </c>
      <c r="D296" t="s">
        <v>53</v>
      </c>
      <c r="E296" t="s">
        <v>665</v>
      </c>
      <c r="F296">
        <v>2017</v>
      </c>
      <c r="G296" t="s">
        <v>666</v>
      </c>
      <c r="H296" t="s">
        <v>442</v>
      </c>
      <c r="I296" t="s">
        <v>234</v>
      </c>
      <c r="J296" t="s">
        <v>53</v>
      </c>
      <c r="K296" t="s">
        <v>646</v>
      </c>
      <c r="L296">
        <v>28</v>
      </c>
      <c r="M296" t="s">
        <v>671</v>
      </c>
      <c r="N296" t="s">
        <v>310</v>
      </c>
      <c r="O296" t="s">
        <v>1186</v>
      </c>
      <c r="P296">
        <v>0.5</v>
      </c>
      <c r="Q296" t="s">
        <v>775</v>
      </c>
      <c r="R296" t="s">
        <v>775</v>
      </c>
      <c r="S296" t="s">
        <v>819</v>
      </c>
      <c r="T296" t="s">
        <v>100</v>
      </c>
      <c r="U296" t="s">
        <v>484</v>
      </c>
      <c r="V296" t="s">
        <v>140</v>
      </c>
      <c r="W296" t="s">
        <v>589</v>
      </c>
      <c r="Y296" t="s">
        <v>120</v>
      </c>
      <c r="Z296" t="s">
        <v>75</v>
      </c>
      <c r="AA296" t="s">
        <v>75</v>
      </c>
      <c r="AB296" t="s">
        <v>85</v>
      </c>
      <c r="AC296" t="s">
        <v>104</v>
      </c>
      <c r="AD296" s="2"/>
      <c r="AE296">
        <v>4.71</v>
      </c>
      <c r="AF296">
        <v>0.6</v>
      </c>
      <c r="AG296">
        <v>4.29</v>
      </c>
      <c r="AH296">
        <v>0.42</v>
      </c>
    </row>
    <row r="297" spans="1:36" x14ac:dyDescent="0.25">
      <c r="A297">
        <v>296</v>
      </c>
      <c r="B297" t="s">
        <v>667</v>
      </c>
      <c r="C297" t="s">
        <v>664</v>
      </c>
      <c r="D297" t="s">
        <v>53</v>
      </c>
      <c r="E297" t="s">
        <v>665</v>
      </c>
      <c r="F297">
        <v>2017</v>
      </c>
      <c r="G297" t="s">
        <v>666</v>
      </c>
      <c r="H297" t="s">
        <v>442</v>
      </c>
      <c r="I297" t="s">
        <v>234</v>
      </c>
      <c r="J297" t="s">
        <v>53</v>
      </c>
      <c r="K297" t="s">
        <v>646</v>
      </c>
      <c r="L297">
        <v>26</v>
      </c>
      <c r="M297" t="s">
        <v>671</v>
      </c>
      <c r="N297" t="s">
        <v>310</v>
      </c>
      <c r="O297" t="s">
        <v>1186</v>
      </c>
      <c r="P297">
        <v>0.5</v>
      </c>
      <c r="Q297" t="s">
        <v>775</v>
      </c>
      <c r="R297" t="s">
        <v>775</v>
      </c>
      <c r="S297" t="s">
        <v>819</v>
      </c>
      <c r="T297" t="s">
        <v>100</v>
      </c>
      <c r="U297" t="s">
        <v>484</v>
      </c>
      <c r="V297" t="s">
        <v>53</v>
      </c>
      <c r="W297" t="s">
        <v>74</v>
      </c>
      <c r="Y297" t="s">
        <v>120</v>
      </c>
      <c r="Z297" t="s">
        <v>75</v>
      </c>
      <c r="AA297" t="s">
        <v>75</v>
      </c>
      <c r="AB297" t="s">
        <v>85</v>
      </c>
      <c r="AC297" t="s">
        <v>104</v>
      </c>
      <c r="AD297" s="2"/>
      <c r="AE297">
        <v>5.14</v>
      </c>
      <c r="AF297">
        <v>1.01</v>
      </c>
      <c r="AG297">
        <v>4.0999999999999996</v>
      </c>
      <c r="AH297">
        <v>0.43</v>
      </c>
    </row>
    <row r="298" spans="1:36" x14ac:dyDescent="0.25">
      <c r="A298">
        <v>297</v>
      </c>
      <c r="B298" t="s">
        <v>668</v>
      </c>
      <c r="C298" t="s">
        <v>664</v>
      </c>
      <c r="D298" t="s">
        <v>53</v>
      </c>
      <c r="E298" t="s">
        <v>665</v>
      </c>
      <c r="F298">
        <v>2017</v>
      </c>
      <c r="G298" t="s">
        <v>666</v>
      </c>
      <c r="H298" t="s">
        <v>442</v>
      </c>
      <c r="I298" t="s">
        <v>234</v>
      </c>
      <c r="J298" t="s">
        <v>53</v>
      </c>
      <c r="K298" t="s">
        <v>646</v>
      </c>
      <c r="L298">
        <v>29</v>
      </c>
      <c r="M298" t="s">
        <v>671</v>
      </c>
      <c r="N298" t="s">
        <v>310</v>
      </c>
      <c r="O298" t="s">
        <v>1186</v>
      </c>
      <c r="P298">
        <v>0.5</v>
      </c>
      <c r="Q298" t="s">
        <v>775</v>
      </c>
      <c r="R298" t="s">
        <v>775</v>
      </c>
      <c r="S298" t="s">
        <v>819</v>
      </c>
      <c r="T298" t="s">
        <v>100</v>
      </c>
      <c r="U298" t="s">
        <v>484</v>
      </c>
      <c r="V298" t="s">
        <v>140</v>
      </c>
      <c r="W298" t="s">
        <v>74</v>
      </c>
      <c r="Y298" t="s">
        <v>120</v>
      </c>
      <c r="Z298" t="s">
        <v>75</v>
      </c>
      <c r="AA298" t="s">
        <v>75</v>
      </c>
      <c r="AB298" t="s">
        <v>85</v>
      </c>
      <c r="AC298" t="s">
        <v>104</v>
      </c>
      <c r="AD298" s="2"/>
      <c r="AE298">
        <v>4.92</v>
      </c>
      <c r="AF298">
        <v>0.67</v>
      </c>
      <c r="AG298">
        <v>4.33</v>
      </c>
      <c r="AH298">
        <v>0.56000000000000005</v>
      </c>
    </row>
    <row r="299" spans="1:36" x14ac:dyDescent="0.25">
      <c r="A299">
        <v>298</v>
      </c>
      <c r="B299" t="s">
        <v>673</v>
      </c>
      <c r="C299" t="s">
        <v>676</v>
      </c>
      <c r="D299" t="s">
        <v>53</v>
      </c>
      <c r="E299" t="s">
        <v>665</v>
      </c>
      <c r="F299">
        <v>2017</v>
      </c>
      <c r="G299" t="s">
        <v>666</v>
      </c>
      <c r="H299" t="s">
        <v>442</v>
      </c>
      <c r="I299" t="s">
        <v>234</v>
      </c>
      <c r="J299" t="s">
        <v>53</v>
      </c>
      <c r="K299" t="s">
        <v>646</v>
      </c>
      <c r="L299">
        <v>20</v>
      </c>
      <c r="M299" t="s">
        <v>671</v>
      </c>
      <c r="N299" t="s">
        <v>310</v>
      </c>
      <c r="O299" t="s">
        <v>1186</v>
      </c>
      <c r="P299">
        <v>0.5</v>
      </c>
      <c r="Q299" t="s">
        <v>775</v>
      </c>
      <c r="R299" t="s">
        <v>775</v>
      </c>
      <c r="S299" t="s">
        <v>819</v>
      </c>
      <c r="T299" t="s">
        <v>100</v>
      </c>
      <c r="U299" t="s">
        <v>484</v>
      </c>
      <c r="V299" t="s">
        <v>53</v>
      </c>
      <c r="W299" t="s">
        <v>589</v>
      </c>
      <c r="Y299" t="s">
        <v>120</v>
      </c>
      <c r="Z299" t="s">
        <v>75</v>
      </c>
      <c r="AA299" t="s">
        <v>75</v>
      </c>
      <c r="AB299" t="s">
        <v>85</v>
      </c>
      <c r="AC299" t="s">
        <v>104</v>
      </c>
      <c r="AD299" s="2"/>
      <c r="AE299">
        <v>5.12</v>
      </c>
      <c r="AF299">
        <v>0.68</v>
      </c>
      <c r="AG299">
        <v>3.95</v>
      </c>
      <c r="AH299">
        <v>0.54</v>
      </c>
    </row>
    <row r="300" spans="1:36" x14ac:dyDescent="0.25">
      <c r="A300">
        <v>299</v>
      </c>
      <c r="B300" t="s">
        <v>672</v>
      </c>
      <c r="C300" t="s">
        <v>676</v>
      </c>
      <c r="D300" t="s">
        <v>53</v>
      </c>
      <c r="E300" t="s">
        <v>665</v>
      </c>
      <c r="F300">
        <v>2017</v>
      </c>
      <c r="G300" t="s">
        <v>666</v>
      </c>
      <c r="H300" t="s">
        <v>442</v>
      </c>
      <c r="I300" t="s">
        <v>234</v>
      </c>
      <c r="J300" t="s">
        <v>53</v>
      </c>
      <c r="K300" t="s">
        <v>646</v>
      </c>
      <c r="L300">
        <v>20</v>
      </c>
      <c r="M300" t="s">
        <v>677</v>
      </c>
      <c r="N300" t="s">
        <v>310</v>
      </c>
      <c r="O300" t="s">
        <v>1186</v>
      </c>
      <c r="P300">
        <v>0.5</v>
      </c>
      <c r="Q300" t="s">
        <v>775</v>
      </c>
      <c r="R300" t="s">
        <v>775</v>
      </c>
      <c r="S300" t="s">
        <v>819</v>
      </c>
      <c r="T300" t="s">
        <v>100</v>
      </c>
      <c r="U300" t="s">
        <v>484</v>
      </c>
      <c r="V300" t="s">
        <v>53</v>
      </c>
      <c r="W300" t="s">
        <v>74</v>
      </c>
      <c r="Y300" t="s">
        <v>120</v>
      </c>
      <c r="Z300" t="s">
        <v>75</v>
      </c>
      <c r="AA300" t="s">
        <v>75</v>
      </c>
      <c r="AB300" t="s">
        <v>85</v>
      </c>
      <c r="AC300" t="s">
        <v>104</v>
      </c>
      <c r="AD300" s="2"/>
      <c r="AE300">
        <v>5.17</v>
      </c>
      <c r="AF300">
        <v>0.69</v>
      </c>
      <c r="AG300">
        <v>3.95</v>
      </c>
      <c r="AH300">
        <v>0.54</v>
      </c>
    </row>
    <row r="301" spans="1:36" x14ac:dyDescent="0.25">
      <c r="A301">
        <v>300</v>
      </c>
      <c r="B301" t="s">
        <v>675</v>
      </c>
      <c r="C301" t="s">
        <v>676</v>
      </c>
      <c r="D301" t="s">
        <v>53</v>
      </c>
      <c r="E301" t="s">
        <v>665</v>
      </c>
      <c r="F301">
        <v>2017</v>
      </c>
      <c r="G301" t="s">
        <v>666</v>
      </c>
      <c r="H301" t="s">
        <v>442</v>
      </c>
      <c r="I301" t="s">
        <v>234</v>
      </c>
      <c r="J301" t="s">
        <v>53</v>
      </c>
      <c r="K301" t="s">
        <v>646</v>
      </c>
      <c r="L301">
        <v>21</v>
      </c>
      <c r="M301" t="s">
        <v>671</v>
      </c>
      <c r="N301" t="s">
        <v>310</v>
      </c>
      <c r="O301" t="s">
        <v>1186</v>
      </c>
      <c r="P301">
        <v>0.5</v>
      </c>
      <c r="Q301" t="s">
        <v>775</v>
      </c>
      <c r="R301" t="s">
        <v>775</v>
      </c>
      <c r="S301" t="s">
        <v>819</v>
      </c>
      <c r="T301" t="s">
        <v>100</v>
      </c>
      <c r="U301" t="s">
        <v>484</v>
      </c>
      <c r="V301" t="s">
        <v>140</v>
      </c>
      <c r="W301" t="s">
        <v>589</v>
      </c>
      <c r="Y301" t="s">
        <v>120</v>
      </c>
      <c r="Z301" t="s">
        <v>75</v>
      </c>
      <c r="AA301" t="s">
        <v>75</v>
      </c>
      <c r="AB301" t="s">
        <v>85</v>
      </c>
      <c r="AC301" t="s">
        <v>104</v>
      </c>
      <c r="AD301" s="2"/>
      <c r="AE301">
        <v>4.6399999999999997</v>
      </c>
      <c r="AF301">
        <v>0.52</v>
      </c>
      <c r="AG301">
        <v>4.0999999999999996</v>
      </c>
      <c r="AH301">
        <v>0.46</v>
      </c>
    </row>
    <row r="302" spans="1:36" x14ac:dyDescent="0.25">
      <c r="A302">
        <v>301</v>
      </c>
      <c r="B302" t="s">
        <v>674</v>
      </c>
      <c r="C302" t="s">
        <v>676</v>
      </c>
      <c r="D302" t="s">
        <v>53</v>
      </c>
      <c r="E302" t="s">
        <v>665</v>
      </c>
      <c r="F302">
        <v>2017</v>
      </c>
      <c r="G302" t="s">
        <v>666</v>
      </c>
      <c r="H302" t="s">
        <v>442</v>
      </c>
      <c r="I302" t="s">
        <v>234</v>
      </c>
      <c r="J302" t="s">
        <v>53</v>
      </c>
      <c r="K302" t="s">
        <v>646</v>
      </c>
      <c r="L302">
        <v>21</v>
      </c>
      <c r="M302" t="s">
        <v>677</v>
      </c>
      <c r="N302" t="s">
        <v>310</v>
      </c>
      <c r="O302" t="s">
        <v>1186</v>
      </c>
      <c r="P302">
        <v>0.5</v>
      </c>
      <c r="Q302" t="s">
        <v>775</v>
      </c>
      <c r="R302" t="s">
        <v>775</v>
      </c>
      <c r="S302" t="s">
        <v>819</v>
      </c>
      <c r="T302" t="s">
        <v>100</v>
      </c>
      <c r="U302" t="s">
        <v>484</v>
      </c>
      <c r="V302" t="s">
        <v>140</v>
      </c>
      <c r="W302" t="s">
        <v>74</v>
      </c>
      <c r="Y302" t="s">
        <v>120</v>
      </c>
      <c r="Z302" t="s">
        <v>75</v>
      </c>
      <c r="AA302" t="s">
        <v>75</v>
      </c>
      <c r="AB302" t="s">
        <v>85</v>
      </c>
      <c r="AC302" t="s">
        <v>104</v>
      </c>
      <c r="AD302" s="2"/>
      <c r="AE302">
        <v>4.58</v>
      </c>
      <c r="AF302">
        <v>0.67</v>
      </c>
      <c r="AG302">
        <v>4.0999999999999996</v>
      </c>
      <c r="AH302">
        <v>0.46</v>
      </c>
    </row>
    <row r="303" spans="1:36" x14ac:dyDescent="0.25">
      <c r="A303">
        <v>302</v>
      </c>
      <c r="B303" t="s">
        <v>904</v>
      </c>
      <c r="C303" t="s">
        <v>678</v>
      </c>
      <c r="D303" t="s">
        <v>53</v>
      </c>
      <c r="E303" t="s">
        <v>678</v>
      </c>
      <c r="F303">
        <v>2010</v>
      </c>
      <c r="G303" t="s">
        <v>679</v>
      </c>
      <c r="H303" t="s">
        <v>403</v>
      </c>
      <c r="I303" t="s">
        <v>914</v>
      </c>
      <c r="J303" t="s">
        <v>53</v>
      </c>
      <c r="K303" t="s">
        <v>776</v>
      </c>
      <c r="L303">
        <v>53</v>
      </c>
      <c r="M303" t="s">
        <v>899</v>
      </c>
      <c r="N303" t="s">
        <v>310</v>
      </c>
      <c r="O303" t="s">
        <v>51</v>
      </c>
      <c r="P303">
        <v>0.5</v>
      </c>
      <c r="Q303" t="s">
        <v>800</v>
      </c>
      <c r="R303" t="s">
        <v>1271</v>
      </c>
      <c r="S303" t="s">
        <v>774</v>
      </c>
      <c r="T303" t="s">
        <v>819</v>
      </c>
      <c r="U303" t="s">
        <v>484</v>
      </c>
      <c r="V303" t="s">
        <v>518</v>
      </c>
      <c r="W303" t="s">
        <v>74</v>
      </c>
      <c r="X303" t="s">
        <v>131</v>
      </c>
      <c r="Z303" t="s">
        <v>75</v>
      </c>
      <c r="AA303" t="s">
        <v>75</v>
      </c>
      <c r="AB303" t="s">
        <v>85</v>
      </c>
      <c r="AC303" t="s">
        <v>56</v>
      </c>
      <c r="AD303" s="2"/>
      <c r="AE303">
        <v>3.38</v>
      </c>
      <c r="AF303">
        <v>1</v>
      </c>
      <c r="AG303">
        <v>3.27</v>
      </c>
      <c r="AH303">
        <v>0.56999999999999995</v>
      </c>
    </row>
    <row r="304" spans="1:36" x14ac:dyDescent="0.25">
      <c r="A304">
        <v>303</v>
      </c>
      <c r="B304" t="s">
        <v>901</v>
      </c>
      <c r="C304" t="s">
        <v>678</v>
      </c>
      <c r="D304" t="s">
        <v>53</v>
      </c>
      <c r="E304" t="s">
        <v>678</v>
      </c>
      <c r="F304">
        <v>2010</v>
      </c>
      <c r="G304" t="s">
        <v>679</v>
      </c>
      <c r="H304" t="s">
        <v>403</v>
      </c>
      <c r="I304" t="s">
        <v>914</v>
      </c>
      <c r="J304" t="s">
        <v>53</v>
      </c>
      <c r="K304" t="s">
        <v>776</v>
      </c>
      <c r="L304">
        <v>53</v>
      </c>
      <c r="M304" t="s">
        <v>899</v>
      </c>
      <c r="N304" t="s">
        <v>310</v>
      </c>
      <c r="O304" t="s">
        <v>51</v>
      </c>
      <c r="P304">
        <v>0.5</v>
      </c>
      <c r="Q304" t="s">
        <v>799</v>
      </c>
      <c r="R304" t="s">
        <v>1272</v>
      </c>
      <c r="S304" t="s">
        <v>774</v>
      </c>
      <c r="T304" t="s">
        <v>819</v>
      </c>
      <c r="U304" t="s">
        <v>484</v>
      </c>
      <c r="V304" t="s">
        <v>518</v>
      </c>
      <c r="W304" t="s">
        <v>74</v>
      </c>
      <c r="X304" t="s">
        <v>131</v>
      </c>
      <c r="Z304" t="s">
        <v>75</v>
      </c>
      <c r="AA304" t="s">
        <v>75</v>
      </c>
      <c r="AB304" t="s">
        <v>85</v>
      </c>
      <c r="AC304" t="s">
        <v>56</v>
      </c>
      <c r="AD304" s="2"/>
      <c r="AE304">
        <v>4.33</v>
      </c>
      <c r="AF304">
        <v>0.98</v>
      </c>
      <c r="AG304">
        <v>3.27</v>
      </c>
      <c r="AH304">
        <v>0.56999999999999995</v>
      </c>
    </row>
    <row r="305" spans="1:38" x14ac:dyDescent="0.25">
      <c r="A305">
        <v>304</v>
      </c>
      <c r="B305" t="s">
        <v>905</v>
      </c>
      <c r="C305" t="s">
        <v>678</v>
      </c>
      <c r="D305" t="s">
        <v>53</v>
      </c>
      <c r="E305" t="s">
        <v>678</v>
      </c>
      <c r="F305">
        <v>2010</v>
      </c>
      <c r="G305" t="s">
        <v>679</v>
      </c>
      <c r="H305" t="s">
        <v>403</v>
      </c>
      <c r="I305" t="s">
        <v>914</v>
      </c>
      <c r="J305" t="s">
        <v>53</v>
      </c>
      <c r="K305" t="s">
        <v>776</v>
      </c>
      <c r="L305">
        <v>53</v>
      </c>
      <c r="M305" t="s">
        <v>899</v>
      </c>
      <c r="N305" t="s">
        <v>310</v>
      </c>
      <c r="O305" t="s">
        <v>51</v>
      </c>
      <c r="P305">
        <v>0.5</v>
      </c>
      <c r="Q305" t="s">
        <v>800</v>
      </c>
      <c r="R305" t="s">
        <v>1271</v>
      </c>
      <c r="S305" t="s">
        <v>774</v>
      </c>
      <c r="T305" t="s">
        <v>819</v>
      </c>
      <c r="U305" t="s">
        <v>484</v>
      </c>
      <c r="V305" t="s">
        <v>518</v>
      </c>
      <c r="W305" t="s">
        <v>74</v>
      </c>
      <c r="X305" t="s">
        <v>131</v>
      </c>
      <c r="Z305" t="s">
        <v>75</v>
      </c>
      <c r="AA305" t="s">
        <v>75</v>
      </c>
      <c r="AB305" t="s">
        <v>85</v>
      </c>
      <c r="AC305" t="s">
        <v>56</v>
      </c>
      <c r="AD305" s="2"/>
      <c r="AE305">
        <v>3.66</v>
      </c>
      <c r="AF305">
        <v>0.82</v>
      </c>
      <c r="AG305">
        <v>3.71</v>
      </c>
      <c r="AH305">
        <v>0.63</v>
      </c>
    </row>
    <row r="306" spans="1:38" x14ac:dyDescent="0.25">
      <c r="A306">
        <v>305</v>
      </c>
      <c r="B306" t="s">
        <v>902</v>
      </c>
      <c r="C306" t="s">
        <v>678</v>
      </c>
      <c r="D306" t="s">
        <v>53</v>
      </c>
      <c r="E306" t="s">
        <v>678</v>
      </c>
      <c r="F306">
        <v>2010</v>
      </c>
      <c r="G306" t="s">
        <v>679</v>
      </c>
      <c r="H306" t="s">
        <v>403</v>
      </c>
      <c r="I306" t="s">
        <v>914</v>
      </c>
      <c r="J306" t="s">
        <v>53</v>
      </c>
      <c r="K306" t="s">
        <v>776</v>
      </c>
      <c r="L306">
        <v>53</v>
      </c>
      <c r="M306" t="s">
        <v>899</v>
      </c>
      <c r="N306" t="s">
        <v>310</v>
      </c>
      <c r="O306" t="s">
        <v>51</v>
      </c>
      <c r="P306">
        <v>0.5</v>
      </c>
      <c r="Q306" t="s">
        <v>799</v>
      </c>
      <c r="R306" t="s">
        <v>1272</v>
      </c>
      <c r="S306" t="s">
        <v>774</v>
      </c>
      <c r="T306" t="s">
        <v>819</v>
      </c>
      <c r="U306" t="s">
        <v>484</v>
      </c>
      <c r="V306" t="s">
        <v>518</v>
      </c>
      <c r="W306" t="s">
        <v>74</v>
      </c>
      <c r="X306" t="s">
        <v>131</v>
      </c>
      <c r="Z306" t="s">
        <v>75</v>
      </c>
      <c r="AA306" t="s">
        <v>75</v>
      </c>
      <c r="AB306" t="s">
        <v>85</v>
      </c>
      <c r="AC306" t="s">
        <v>56</v>
      </c>
      <c r="AD306" s="2"/>
      <c r="AE306">
        <v>3.9</v>
      </c>
      <c r="AF306">
        <v>0.79</v>
      </c>
      <c r="AG306">
        <v>3.71</v>
      </c>
      <c r="AH306">
        <v>0.63</v>
      </c>
    </row>
    <row r="307" spans="1:38" x14ac:dyDescent="0.25">
      <c r="A307">
        <v>306</v>
      </c>
      <c r="B307" t="s">
        <v>903</v>
      </c>
      <c r="C307" t="s">
        <v>678</v>
      </c>
      <c r="D307" t="s">
        <v>53</v>
      </c>
      <c r="E307" t="s">
        <v>678</v>
      </c>
      <c r="F307">
        <v>2010</v>
      </c>
      <c r="G307" t="s">
        <v>679</v>
      </c>
      <c r="H307" t="s">
        <v>403</v>
      </c>
      <c r="I307" t="s">
        <v>914</v>
      </c>
      <c r="J307" t="s">
        <v>53</v>
      </c>
      <c r="K307" t="s">
        <v>776</v>
      </c>
      <c r="L307">
        <v>55</v>
      </c>
      <c r="M307" t="s">
        <v>899</v>
      </c>
      <c r="N307" t="s">
        <v>310</v>
      </c>
      <c r="O307" t="s">
        <v>51</v>
      </c>
      <c r="P307">
        <v>0.5</v>
      </c>
      <c r="Q307" t="s">
        <v>800</v>
      </c>
      <c r="R307" t="s">
        <v>1271</v>
      </c>
      <c r="S307" t="s">
        <v>774</v>
      </c>
      <c r="T307" t="s">
        <v>819</v>
      </c>
      <c r="U307" t="s">
        <v>484</v>
      </c>
      <c r="V307" t="s">
        <v>518</v>
      </c>
      <c r="W307" t="s">
        <v>74</v>
      </c>
      <c r="X307" t="s">
        <v>131</v>
      </c>
      <c r="Z307" t="s">
        <v>75</v>
      </c>
      <c r="AA307" t="s">
        <v>75</v>
      </c>
      <c r="AB307" t="s">
        <v>85</v>
      </c>
      <c r="AC307" t="s">
        <v>56</v>
      </c>
      <c r="AD307" s="2"/>
      <c r="AE307">
        <v>3.03</v>
      </c>
      <c r="AF307">
        <v>1.05</v>
      </c>
      <c r="AG307">
        <v>3.33</v>
      </c>
      <c r="AH307">
        <v>0.54</v>
      </c>
    </row>
    <row r="308" spans="1:38" x14ac:dyDescent="0.25">
      <c r="A308">
        <v>307</v>
      </c>
      <c r="B308" t="s">
        <v>900</v>
      </c>
      <c r="C308" t="s">
        <v>678</v>
      </c>
      <c r="D308" t="s">
        <v>53</v>
      </c>
      <c r="E308" t="s">
        <v>678</v>
      </c>
      <c r="F308">
        <v>2010</v>
      </c>
      <c r="G308" t="s">
        <v>679</v>
      </c>
      <c r="H308" t="s">
        <v>403</v>
      </c>
      <c r="I308" t="s">
        <v>914</v>
      </c>
      <c r="J308" t="s">
        <v>53</v>
      </c>
      <c r="K308" t="s">
        <v>776</v>
      </c>
      <c r="L308">
        <v>55</v>
      </c>
      <c r="M308" t="s">
        <v>899</v>
      </c>
      <c r="N308" t="s">
        <v>310</v>
      </c>
      <c r="O308" t="s">
        <v>51</v>
      </c>
      <c r="P308">
        <v>0.5</v>
      </c>
      <c r="Q308" t="s">
        <v>799</v>
      </c>
      <c r="R308" t="s">
        <v>1272</v>
      </c>
      <c r="S308" t="s">
        <v>774</v>
      </c>
      <c r="T308" t="s">
        <v>819</v>
      </c>
      <c r="U308" t="s">
        <v>484</v>
      </c>
      <c r="V308" t="s">
        <v>518</v>
      </c>
      <c r="W308" t="s">
        <v>74</v>
      </c>
      <c r="X308" t="s">
        <v>131</v>
      </c>
      <c r="Z308" t="s">
        <v>75</v>
      </c>
      <c r="AA308" t="s">
        <v>75</v>
      </c>
      <c r="AB308" t="s">
        <v>85</v>
      </c>
      <c r="AC308" t="s">
        <v>56</v>
      </c>
      <c r="AD308" s="2"/>
      <c r="AE308">
        <v>4.45</v>
      </c>
      <c r="AF308">
        <v>0.84</v>
      </c>
      <c r="AG308">
        <v>3.33</v>
      </c>
      <c r="AH308">
        <v>0.54</v>
      </c>
    </row>
    <row r="309" spans="1:38" x14ac:dyDescent="0.25">
      <c r="A309">
        <v>308</v>
      </c>
      <c r="B309" t="s">
        <v>684</v>
      </c>
      <c r="C309" t="s">
        <v>685</v>
      </c>
      <c r="D309" t="s">
        <v>53</v>
      </c>
      <c r="E309" t="s">
        <v>680</v>
      </c>
      <c r="F309">
        <v>2020</v>
      </c>
      <c r="G309" t="s">
        <v>681</v>
      </c>
      <c r="H309" t="s">
        <v>682</v>
      </c>
      <c r="I309" t="s">
        <v>48</v>
      </c>
      <c r="J309" t="s">
        <v>270</v>
      </c>
      <c r="K309" t="s">
        <v>646</v>
      </c>
      <c r="L309">
        <v>200</v>
      </c>
      <c r="M309" t="s">
        <v>308</v>
      </c>
      <c r="N309" t="s">
        <v>310</v>
      </c>
      <c r="O309" t="s">
        <v>248</v>
      </c>
      <c r="P309">
        <v>0.5</v>
      </c>
      <c r="Q309" t="s">
        <v>775</v>
      </c>
      <c r="R309" t="s">
        <v>775</v>
      </c>
      <c r="S309" t="s">
        <v>819</v>
      </c>
      <c r="T309" t="s">
        <v>819</v>
      </c>
      <c r="U309" t="s">
        <v>686</v>
      </c>
      <c r="V309" t="s">
        <v>258</v>
      </c>
      <c r="W309" t="s">
        <v>74</v>
      </c>
      <c r="X309" t="s">
        <v>54</v>
      </c>
      <c r="Y309" t="s">
        <v>75</v>
      </c>
      <c r="Z309" t="s">
        <v>75</v>
      </c>
      <c r="AA309" t="s">
        <v>75</v>
      </c>
      <c r="AB309" t="s">
        <v>55</v>
      </c>
      <c r="AC309" t="s">
        <v>249</v>
      </c>
      <c r="AD309" s="2" t="s">
        <v>80</v>
      </c>
      <c r="AE309">
        <v>2.2599999999999998</v>
      </c>
      <c r="AF309" t="s">
        <v>690</v>
      </c>
      <c r="AG309">
        <v>2.09</v>
      </c>
      <c r="AH309" t="s">
        <v>691</v>
      </c>
      <c r="AL309" t="s">
        <v>687</v>
      </c>
    </row>
    <row r="310" spans="1:38" x14ac:dyDescent="0.25">
      <c r="A310">
        <v>309</v>
      </c>
      <c r="B310" t="s">
        <v>683</v>
      </c>
      <c r="C310" t="s">
        <v>685</v>
      </c>
      <c r="D310" t="s">
        <v>53</v>
      </c>
      <c r="E310" t="s">
        <v>680</v>
      </c>
      <c r="F310">
        <v>2020</v>
      </c>
      <c r="G310" t="s">
        <v>681</v>
      </c>
      <c r="H310" t="s">
        <v>682</v>
      </c>
      <c r="I310" t="s">
        <v>48</v>
      </c>
      <c r="J310" t="s">
        <v>270</v>
      </c>
      <c r="K310" t="s">
        <v>646</v>
      </c>
      <c r="L310">
        <v>200</v>
      </c>
      <c r="M310" t="s">
        <v>308</v>
      </c>
      <c r="N310" t="s">
        <v>310</v>
      </c>
      <c r="O310" t="s">
        <v>248</v>
      </c>
      <c r="P310">
        <v>0.5</v>
      </c>
      <c r="Q310" t="s">
        <v>775</v>
      </c>
      <c r="R310" t="s">
        <v>775</v>
      </c>
      <c r="S310" t="s">
        <v>819</v>
      </c>
      <c r="T310" t="s">
        <v>819</v>
      </c>
      <c r="U310" t="s">
        <v>686</v>
      </c>
      <c r="V310" t="s">
        <v>258</v>
      </c>
      <c r="W310" t="s">
        <v>74</v>
      </c>
      <c r="X310" t="s">
        <v>54</v>
      </c>
      <c r="Y310" t="s">
        <v>75</v>
      </c>
      <c r="Z310" t="s">
        <v>75</v>
      </c>
      <c r="AA310" t="s">
        <v>75</v>
      </c>
      <c r="AB310" t="s">
        <v>55</v>
      </c>
      <c r="AC310" t="s">
        <v>249</v>
      </c>
      <c r="AD310" s="2" t="s">
        <v>126</v>
      </c>
      <c r="AE310">
        <v>2.82</v>
      </c>
      <c r="AF310" t="s">
        <v>688</v>
      </c>
      <c r="AG310">
        <v>2.7</v>
      </c>
      <c r="AH310" t="s">
        <v>689</v>
      </c>
      <c r="AL310" t="s">
        <v>687</v>
      </c>
    </row>
    <row r="311" spans="1:38" x14ac:dyDescent="0.25">
      <c r="A311">
        <v>310</v>
      </c>
      <c r="B311" t="s">
        <v>696</v>
      </c>
      <c r="C311" t="s">
        <v>694</v>
      </c>
      <c r="D311" t="s">
        <v>53</v>
      </c>
      <c r="E311" t="s">
        <v>694</v>
      </c>
      <c r="F311">
        <v>2021</v>
      </c>
      <c r="G311" t="s">
        <v>697</v>
      </c>
      <c r="H311" t="s">
        <v>328</v>
      </c>
      <c r="I311" t="s">
        <v>234</v>
      </c>
      <c r="J311" t="s">
        <v>270</v>
      </c>
      <c r="K311" t="s">
        <v>646</v>
      </c>
      <c r="L311">
        <v>321</v>
      </c>
      <c r="M311" t="s">
        <v>698</v>
      </c>
      <c r="N311" t="s">
        <v>310</v>
      </c>
      <c r="O311" t="s">
        <v>1186</v>
      </c>
      <c r="P311">
        <v>0.5</v>
      </c>
      <c r="Q311" t="s">
        <v>775</v>
      </c>
      <c r="R311" t="s">
        <v>775</v>
      </c>
      <c r="S311" t="s">
        <v>100</v>
      </c>
      <c r="T311" t="s">
        <v>53</v>
      </c>
      <c r="U311" t="s">
        <v>101</v>
      </c>
      <c r="V311" t="s">
        <v>53</v>
      </c>
      <c r="W311" t="s">
        <v>74</v>
      </c>
      <c r="X311" t="s">
        <v>54</v>
      </c>
      <c r="Y311" t="s">
        <v>699</v>
      </c>
      <c r="Z311" t="s">
        <v>75</v>
      </c>
      <c r="AA311" t="s">
        <v>75</v>
      </c>
      <c r="AB311" t="s">
        <v>85</v>
      </c>
      <c r="AC311" t="s">
        <v>76</v>
      </c>
      <c r="AD311" s="2" t="s">
        <v>80</v>
      </c>
      <c r="AE311">
        <v>0.62</v>
      </c>
      <c r="AF311">
        <v>0.19</v>
      </c>
      <c r="AG311">
        <v>0.48</v>
      </c>
      <c r="AH311">
        <v>0.17</v>
      </c>
      <c r="AK311">
        <v>0.42</v>
      </c>
      <c r="AL311" t="s">
        <v>514</v>
      </c>
    </row>
    <row r="312" spans="1:38" x14ac:dyDescent="0.25">
      <c r="A312">
        <v>311</v>
      </c>
      <c r="B312" t="s">
        <v>695</v>
      </c>
      <c r="C312" t="s">
        <v>694</v>
      </c>
      <c r="D312" t="s">
        <v>53</v>
      </c>
      <c r="E312" t="s">
        <v>694</v>
      </c>
      <c r="F312">
        <v>2021</v>
      </c>
      <c r="G312" t="s">
        <v>697</v>
      </c>
      <c r="H312" t="s">
        <v>328</v>
      </c>
      <c r="I312" t="s">
        <v>234</v>
      </c>
      <c r="J312" t="s">
        <v>270</v>
      </c>
      <c r="K312" t="s">
        <v>646</v>
      </c>
      <c r="L312">
        <v>321</v>
      </c>
      <c r="M312" t="s">
        <v>698</v>
      </c>
      <c r="N312" t="s">
        <v>310</v>
      </c>
      <c r="O312" t="s">
        <v>1186</v>
      </c>
      <c r="P312">
        <v>0.5</v>
      </c>
      <c r="Q312" t="s">
        <v>775</v>
      </c>
      <c r="R312" t="s">
        <v>775</v>
      </c>
      <c r="S312" t="s">
        <v>100</v>
      </c>
      <c r="T312" t="s">
        <v>53</v>
      </c>
      <c r="U312" t="s">
        <v>101</v>
      </c>
      <c r="V312" t="s">
        <v>53</v>
      </c>
      <c r="W312" t="s">
        <v>74</v>
      </c>
      <c r="X312" t="s">
        <v>54</v>
      </c>
      <c r="Y312" t="s">
        <v>699</v>
      </c>
      <c r="Z312" t="s">
        <v>75</v>
      </c>
      <c r="AA312" t="s">
        <v>75</v>
      </c>
      <c r="AB312" t="s">
        <v>85</v>
      </c>
      <c r="AC312" t="s">
        <v>76</v>
      </c>
      <c r="AD312" s="2" t="s">
        <v>126</v>
      </c>
      <c r="AE312">
        <v>0.65</v>
      </c>
      <c r="AF312">
        <v>0.18</v>
      </c>
      <c r="AG312">
        <v>0.53</v>
      </c>
      <c r="AH312">
        <v>0.17</v>
      </c>
      <c r="AK312">
        <v>0.42</v>
      </c>
      <c r="AL312" t="s">
        <v>514</v>
      </c>
    </row>
    <row r="313" spans="1:38" x14ac:dyDescent="0.25">
      <c r="A313">
        <v>312</v>
      </c>
      <c r="B313" t="s">
        <v>907</v>
      </c>
      <c r="C313" t="s">
        <v>907</v>
      </c>
      <c r="D313" t="s">
        <v>53</v>
      </c>
      <c r="E313" t="s">
        <v>701</v>
      </c>
      <c r="F313">
        <v>2019</v>
      </c>
      <c r="G313" t="s">
        <v>700</v>
      </c>
      <c r="H313" t="s">
        <v>88</v>
      </c>
      <c r="I313" t="s">
        <v>48</v>
      </c>
      <c r="J313" t="s">
        <v>53</v>
      </c>
      <c r="K313" t="s">
        <v>776</v>
      </c>
      <c r="L313">
        <v>131</v>
      </c>
      <c r="M313" t="s">
        <v>909</v>
      </c>
      <c r="N313" t="s">
        <v>310</v>
      </c>
      <c r="O313" t="s">
        <v>1186</v>
      </c>
      <c r="P313">
        <v>1</v>
      </c>
      <c r="S313" t="s">
        <v>774</v>
      </c>
      <c r="T313" t="s">
        <v>819</v>
      </c>
      <c r="U313" t="s">
        <v>484</v>
      </c>
      <c r="V313" t="s">
        <v>72</v>
      </c>
      <c r="W313" t="s">
        <v>74</v>
      </c>
      <c r="X313" t="s">
        <v>54</v>
      </c>
      <c r="AB313" t="s">
        <v>55</v>
      </c>
      <c r="AC313" t="s">
        <v>642</v>
      </c>
      <c r="AD313" s="2" t="s">
        <v>126</v>
      </c>
      <c r="AE313">
        <v>5</v>
      </c>
      <c r="AF313">
        <v>0.72</v>
      </c>
      <c r="AG313">
        <v>4.76</v>
      </c>
      <c r="AH313">
        <v>0.68</v>
      </c>
    </row>
    <row r="314" spans="1:38" x14ac:dyDescent="0.25">
      <c r="A314">
        <v>313</v>
      </c>
      <c r="B314" t="s">
        <v>910</v>
      </c>
      <c r="C314" t="s">
        <v>910</v>
      </c>
      <c r="D314" t="s">
        <v>53</v>
      </c>
      <c r="E314" t="s">
        <v>701</v>
      </c>
      <c r="F314">
        <v>2019</v>
      </c>
      <c r="G314" t="s">
        <v>700</v>
      </c>
      <c r="H314" t="s">
        <v>88</v>
      </c>
      <c r="I314" t="s">
        <v>48</v>
      </c>
      <c r="J314" t="s">
        <v>53</v>
      </c>
      <c r="K314" t="s">
        <v>776</v>
      </c>
      <c r="L314">
        <v>123</v>
      </c>
      <c r="M314" t="s">
        <v>908</v>
      </c>
      <c r="N314" t="s">
        <v>310</v>
      </c>
      <c r="O314" t="s">
        <v>1186</v>
      </c>
      <c r="P314">
        <v>1</v>
      </c>
      <c r="Q314" t="s">
        <v>800</v>
      </c>
      <c r="R314" t="s">
        <v>1279</v>
      </c>
      <c r="S314" t="s">
        <v>774</v>
      </c>
      <c r="T314" t="s">
        <v>819</v>
      </c>
      <c r="U314" t="s">
        <v>484</v>
      </c>
      <c r="V314" t="s">
        <v>72</v>
      </c>
      <c r="W314" t="s">
        <v>74</v>
      </c>
      <c r="X314" t="s">
        <v>54</v>
      </c>
      <c r="AB314" t="s">
        <v>55</v>
      </c>
      <c r="AC314" t="s">
        <v>642</v>
      </c>
      <c r="AD314" s="2" t="s">
        <v>126</v>
      </c>
      <c r="AE314">
        <v>4.88</v>
      </c>
      <c r="AF314">
        <v>0.75</v>
      </c>
      <c r="AG314">
        <v>4.6500000000000004</v>
      </c>
      <c r="AH314">
        <v>0.71</v>
      </c>
    </row>
    <row r="315" spans="1:38" x14ac:dyDescent="0.25">
      <c r="A315">
        <v>314</v>
      </c>
      <c r="B315" t="s">
        <v>911</v>
      </c>
      <c r="C315" t="s">
        <v>911</v>
      </c>
      <c r="D315" t="s">
        <v>53</v>
      </c>
      <c r="E315" t="s">
        <v>701</v>
      </c>
      <c r="F315">
        <v>2019</v>
      </c>
      <c r="G315" t="s">
        <v>700</v>
      </c>
      <c r="H315" t="s">
        <v>88</v>
      </c>
      <c r="I315" t="s">
        <v>48</v>
      </c>
      <c r="J315" t="s">
        <v>53</v>
      </c>
      <c r="K315" t="s">
        <v>776</v>
      </c>
      <c r="L315">
        <v>148</v>
      </c>
      <c r="M315" t="s">
        <v>908</v>
      </c>
      <c r="N315" t="s">
        <v>310</v>
      </c>
      <c r="O315" t="s">
        <v>1186</v>
      </c>
      <c r="P315">
        <v>1</v>
      </c>
      <c r="Q315" t="s">
        <v>800</v>
      </c>
      <c r="R315" t="s">
        <v>1279</v>
      </c>
      <c r="S315" t="s">
        <v>774</v>
      </c>
      <c r="T315" t="s">
        <v>819</v>
      </c>
      <c r="U315" t="s">
        <v>484</v>
      </c>
      <c r="V315" t="s">
        <v>72</v>
      </c>
      <c r="W315" t="s">
        <v>74</v>
      </c>
      <c r="X315" t="s">
        <v>54</v>
      </c>
      <c r="AB315" t="s">
        <v>55</v>
      </c>
      <c r="AC315" t="s">
        <v>642</v>
      </c>
      <c r="AD315" s="2" t="s">
        <v>126</v>
      </c>
      <c r="AE315">
        <v>4.82</v>
      </c>
      <c r="AF315">
        <v>0.68</v>
      </c>
      <c r="AG315">
        <v>4.6500000000000004</v>
      </c>
      <c r="AH315">
        <v>0.68</v>
      </c>
    </row>
    <row r="316" spans="1:38" x14ac:dyDescent="0.25">
      <c r="A316">
        <v>315</v>
      </c>
      <c r="B316" t="s">
        <v>912</v>
      </c>
      <c r="C316" t="s">
        <v>912</v>
      </c>
      <c r="D316" t="s">
        <v>53</v>
      </c>
      <c r="E316" t="s">
        <v>701</v>
      </c>
      <c r="F316">
        <v>2019</v>
      </c>
      <c r="G316" t="s">
        <v>700</v>
      </c>
      <c r="H316" t="s">
        <v>88</v>
      </c>
      <c r="I316" t="s">
        <v>48</v>
      </c>
      <c r="J316" t="s">
        <v>53</v>
      </c>
      <c r="K316" t="s">
        <v>776</v>
      </c>
      <c r="L316">
        <v>138</v>
      </c>
      <c r="M316" t="s">
        <v>913</v>
      </c>
      <c r="N316" t="s">
        <v>310</v>
      </c>
      <c r="O316" t="s">
        <v>1186</v>
      </c>
      <c r="P316">
        <v>1</v>
      </c>
      <c r="Q316" t="s">
        <v>800</v>
      </c>
      <c r="R316" t="s">
        <v>1279</v>
      </c>
      <c r="S316" t="s">
        <v>774</v>
      </c>
      <c r="T316" t="s">
        <v>819</v>
      </c>
      <c r="U316" t="s">
        <v>484</v>
      </c>
      <c r="V316" t="s">
        <v>72</v>
      </c>
      <c r="W316" t="s">
        <v>74</v>
      </c>
      <c r="X316" t="s">
        <v>54</v>
      </c>
      <c r="Y316" t="s">
        <v>75</v>
      </c>
      <c r="Z316" t="s">
        <v>75</v>
      </c>
      <c r="AA316" t="s">
        <v>75</v>
      </c>
      <c r="AB316" t="s">
        <v>55</v>
      </c>
      <c r="AC316" t="s">
        <v>642</v>
      </c>
      <c r="AD316" s="2" t="s">
        <v>126</v>
      </c>
      <c r="AE316">
        <v>4.78</v>
      </c>
      <c r="AF316">
        <v>1</v>
      </c>
      <c r="AG316">
        <v>4.5599999999999996</v>
      </c>
      <c r="AH316">
        <v>0.82</v>
      </c>
    </row>
    <row r="317" spans="1:38" x14ac:dyDescent="0.25">
      <c r="A317">
        <v>316</v>
      </c>
      <c r="B317" t="s">
        <v>1229</v>
      </c>
      <c r="C317" t="s">
        <v>1235</v>
      </c>
      <c r="D317" t="s">
        <v>53</v>
      </c>
      <c r="E317" t="s">
        <v>702</v>
      </c>
      <c r="F317">
        <v>2022</v>
      </c>
      <c r="G317" t="s">
        <v>703</v>
      </c>
      <c r="H317" t="s">
        <v>328</v>
      </c>
      <c r="I317" t="s">
        <v>48</v>
      </c>
      <c r="J317" t="s">
        <v>53</v>
      </c>
      <c r="K317" t="s">
        <v>776</v>
      </c>
      <c r="L317">
        <v>82</v>
      </c>
      <c r="M317" t="s">
        <v>1237</v>
      </c>
      <c r="N317" t="s">
        <v>310</v>
      </c>
      <c r="O317" t="s">
        <v>1186</v>
      </c>
      <c r="P317">
        <v>1</v>
      </c>
      <c r="Q317" t="s">
        <v>775</v>
      </c>
      <c r="R317" t="s">
        <v>775</v>
      </c>
      <c r="S317" t="s">
        <v>52</v>
      </c>
      <c r="T317" t="s">
        <v>53</v>
      </c>
      <c r="U317" t="s">
        <v>101</v>
      </c>
      <c r="V317" t="s">
        <v>258</v>
      </c>
      <c r="W317" t="s">
        <v>74</v>
      </c>
      <c r="X317" t="s">
        <v>54</v>
      </c>
      <c r="Y317" t="s">
        <v>75</v>
      </c>
      <c r="Z317" t="s">
        <v>75</v>
      </c>
      <c r="AA317" t="s">
        <v>75</v>
      </c>
      <c r="AB317" t="s">
        <v>55</v>
      </c>
      <c r="AC317" t="s">
        <v>56</v>
      </c>
      <c r="AD317" s="2" t="s">
        <v>126</v>
      </c>
      <c r="AE317">
        <v>4.05</v>
      </c>
      <c r="AF317" t="s">
        <v>1242</v>
      </c>
      <c r="AG317">
        <v>3.69</v>
      </c>
      <c r="AH317" t="s">
        <v>1238</v>
      </c>
    </row>
    <row r="318" spans="1:38" x14ac:dyDescent="0.25">
      <c r="A318">
        <v>317</v>
      </c>
      <c r="B318" t="s">
        <v>1227</v>
      </c>
      <c r="C318" t="s">
        <v>1235</v>
      </c>
      <c r="D318" t="s">
        <v>53</v>
      </c>
      <c r="E318" t="s">
        <v>702</v>
      </c>
      <c r="F318">
        <v>2022</v>
      </c>
      <c r="G318" t="s">
        <v>703</v>
      </c>
      <c r="H318" t="s">
        <v>328</v>
      </c>
      <c r="I318" t="s">
        <v>48</v>
      </c>
      <c r="J318" t="s">
        <v>53</v>
      </c>
      <c r="K318" t="s">
        <v>776</v>
      </c>
      <c r="L318">
        <v>82</v>
      </c>
      <c r="M318" t="s">
        <v>1237</v>
      </c>
      <c r="N318" t="s">
        <v>310</v>
      </c>
      <c r="O318" t="s">
        <v>1186</v>
      </c>
      <c r="P318">
        <v>1</v>
      </c>
      <c r="Q318" t="s">
        <v>775</v>
      </c>
      <c r="R318" t="s">
        <v>775</v>
      </c>
      <c r="S318" t="s">
        <v>52</v>
      </c>
      <c r="T318" t="s">
        <v>53</v>
      </c>
      <c r="U318" t="s">
        <v>101</v>
      </c>
      <c r="V318" t="s">
        <v>258</v>
      </c>
      <c r="W318" t="s">
        <v>74</v>
      </c>
      <c r="X318" t="s">
        <v>54</v>
      </c>
      <c r="Y318" t="s">
        <v>75</v>
      </c>
      <c r="Z318" t="s">
        <v>75</v>
      </c>
      <c r="AA318" t="s">
        <v>75</v>
      </c>
      <c r="AB318" t="s">
        <v>55</v>
      </c>
      <c r="AC318" t="s">
        <v>56</v>
      </c>
      <c r="AD318" s="2" t="s">
        <v>126</v>
      </c>
      <c r="AE318">
        <v>4.5599999999999996</v>
      </c>
      <c r="AF318" t="s">
        <v>1240</v>
      </c>
      <c r="AG318">
        <v>3.69</v>
      </c>
      <c r="AH318" t="s">
        <v>1238</v>
      </c>
    </row>
    <row r="319" spans="1:38" x14ac:dyDescent="0.25">
      <c r="A319">
        <v>318</v>
      </c>
      <c r="B319" t="s">
        <v>1228</v>
      </c>
      <c r="C319" t="s">
        <v>1235</v>
      </c>
      <c r="D319" t="s">
        <v>53</v>
      </c>
      <c r="E319" t="s">
        <v>702</v>
      </c>
      <c r="F319">
        <v>2022</v>
      </c>
      <c r="G319" t="s">
        <v>703</v>
      </c>
      <c r="H319" t="s">
        <v>328</v>
      </c>
      <c r="I319" t="s">
        <v>48</v>
      </c>
      <c r="J319" t="s">
        <v>53</v>
      </c>
      <c r="K319" t="s">
        <v>776</v>
      </c>
      <c r="L319">
        <v>82</v>
      </c>
      <c r="M319" t="s">
        <v>1237</v>
      </c>
      <c r="N319" t="s">
        <v>310</v>
      </c>
      <c r="O319" t="s">
        <v>1186</v>
      </c>
      <c r="P319">
        <v>1</v>
      </c>
      <c r="Q319" t="s">
        <v>775</v>
      </c>
      <c r="R319" t="s">
        <v>775</v>
      </c>
      <c r="S319" t="s">
        <v>52</v>
      </c>
      <c r="T319" t="s">
        <v>53</v>
      </c>
      <c r="U319" t="s">
        <v>101</v>
      </c>
      <c r="V319" t="s">
        <v>258</v>
      </c>
      <c r="W319" t="s">
        <v>74</v>
      </c>
      <c r="X319" t="s">
        <v>54</v>
      </c>
      <c r="Y319" t="s">
        <v>75</v>
      </c>
      <c r="Z319" t="s">
        <v>75</v>
      </c>
      <c r="AA319" t="s">
        <v>75</v>
      </c>
      <c r="AB319" t="s">
        <v>55</v>
      </c>
      <c r="AC319" t="s">
        <v>56</v>
      </c>
      <c r="AD319" s="2" t="s">
        <v>126</v>
      </c>
      <c r="AE319">
        <v>4.32</v>
      </c>
      <c r="AF319" t="s">
        <v>1241</v>
      </c>
      <c r="AG319">
        <v>3.69</v>
      </c>
      <c r="AH319" t="s">
        <v>1238</v>
      </c>
    </row>
    <row r="320" spans="1:38" x14ac:dyDescent="0.25">
      <c r="A320">
        <v>319</v>
      </c>
      <c r="B320" t="s">
        <v>1230</v>
      </c>
      <c r="C320" t="s">
        <v>1235</v>
      </c>
      <c r="D320" t="s">
        <v>53</v>
      </c>
      <c r="E320" t="s">
        <v>702</v>
      </c>
      <c r="F320">
        <v>2022</v>
      </c>
      <c r="G320" t="s">
        <v>703</v>
      </c>
      <c r="H320" t="s">
        <v>328</v>
      </c>
      <c r="I320" t="s">
        <v>48</v>
      </c>
      <c r="J320" t="s">
        <v>53</v>
      </c>
      <c r="K320" t="s">
        <v>776</v>
      </c>
      <c r="L320">
        <v>82</v>
      </c>
      <c r="M320" t="s">
        <v>1237</v>
      </c>
      <c r="N320" t="s">
        <v>310</v>
      </c>
      <c r="O320" t="s">
        <v>1186</v>
      </c>
      <c r="P320">
        <v>1</v>
      </c>
      <c r="Q320" t="s">
        <v>775</v>
      </c>
      <c r="R320" t="s">
        <v>775</v>
      </c>
      <c r="S320" t="s">
        <v>52</v>
      </c>
      <c r="T320" t="s">
        <v>53</v>
      </c>
      <c r="U320" t="s">
        <v>101</v>
      </c>
      <c r="V320" t="s">
        <v>258</v>
      </c>
      <c r="W320" t="s">
        <v>74</v>
      </c>
      <c r="X320" t="s">
        <v>54</v>
      </c>
      <c r="Y320" t="s">
        <v>75</v>
      </c>
      <c r="Z320" t="s">
        <v>75</v>
      </c>
      <c r="AA320" t="s">
        <v>75</v>
      </c>
      <c r="AB320" t="s">
        <v>55</v>
      </c>
      <c r="AC320" t="s">
        <v>56</v>
      </c>
      <c r="AD320" s="2" t="s">
        <v>126</v>
      </c>
      <c r="AE320">
        <v>4.46</v>
      </c>
      <c r="AF320" t="s">
        <v>1243</v>
      </c>
      <c r="AG320">
        <v>3.69</v>
      </c>
      <c r="AH320" t="s">
        <v>1238</v>
      </c>
    </row>
    <row r="321" spans="1:38" x14ac:dyDescent="0.25">
      <c r="A321">
        <v>320</v>
      </c>
      <c r="B321" t="s">
        <v>1233</v>
      </c>
      <c r="C321" t="s">
        <v>1236</v>
      </c>
      <c r="D321" t="s">
        <v>53</v>
      </c>
      <c r="E321" t="s">
        <v>702</v>
      </c>
      <c r="F321">
        <v>2022</v>
      </c>
      <c r="G321" t="s">
        <v>703</v>
      </c>
      <c r="H321" t="s">
        <v>328</v>
      </c>
      <c r="I321" t="s">
        <v>48</v>
      </c>
      <c r="J321" t="s">
        <v>53</v>
      </c>
      <c r="K321" t="s">
        <v>776</v>
      </c>
      <c r="L321">
        <v>82</v>
      </c>
      <c r="M321" t="s">
        <v>1237</v>
      </c>
      <c r="N321" t="s">
        <v>310</v>
      </c>
      <c r="O321" t="s">
        <v>1186</v>
      </c>
      <c r="P321">
        <v>0.95</v>
      </c>
      <c r="Q321" t="s">
        <v>775</v>
      </c>
      <c r="R321" t="s">
        <v>775</v>
      </c>
      <c r="S321" t="s">
        <v>52</v>
      </c>
      <c r="T321" t="s">
        <v>53</v>
      </c>
      <c r="U321" t="s">
        <v>101</v>
      </c>
      <c r="V321" t="s">
        <v>258</v>
      </c>
      <c r="W321" t="s">
        <v>74</v>
      </c>
      <c r="X321" t="s">
        <v>54</v>
      </c>
      <c r="Y321" t="s">
        <v>75</v>
      </c>
      <c r="Z321" t="s">
        <v>75</v>
      </c>
      <c r="AA321" t="s">
        <v>75</v>
      </c>
      <c r="AB321" t="s">
        <v>55</v>
      </c>
      <c r="AC321" t="s">
        <v>56</v>
      </c>
      <c r="AD321" s="2"/>
      <c r="AE321">
        <v>3.78</v>
      </c>
      <c r="AF321" t="s">
        <v>1246</v>
      </c>
      <c r="AG321">
        <v>3.85</v>
      </c>
      <c r="AH321" t="s">
        <v>1239</v>
      </c>
    </row>
    <row r="322" spans="1:38" x14ac:dyDescent="0.25">
      <c r="A322">
        <v>321</v>
      </c>
      <c r="B322" t="s">
        <v>1231</v>
      </c>
      <c r="C322" t="s">
        <v>1236</v>
      </c>
      <c r="D322" t="s">
        <v>53</v>
      </c>
      <c r="E322" t="s">
        <v>702</v>
      </c>
      <c r="F322">
        <v>2022</v>
      </c>
      <c r="G322" t="s">
        <v>703</v>
      </c>
      <c r="H322" t="s">
        <v>328</v>
      </c>
      <c r="I322" t="s">
        <v>48</v>
      </c>
      <c r="J322" t="s">
        <v>53</v>
      </c>
      <c r="K322" t="s">
        <v>776</v>
      </c>
      <c r="L322">
        <v>82</v>
      </c>
      <c r="M322" t="s">
        <v>1237</v>
      </c>
      <c r="N322" t="s">
        <v>310</v>
      </c>
      <c r="O322" t="s">
        <v>1186</v>
      </c>
      <c r="P322">
        <v>0.95</v>
      </c>
      <c r="Q322" t="s">
        <v>775</v>
      </c>
      <c r="R322" t="s">
        <v>775</v>
      </c>
      <c r="S322" t="s">
        <v>52</v>
      </c>
      <c r="T322" t="s">
        <v>53</v>
      </c>
      <c r="U322" t="s">
        <v>101</v>
      </c>
      <c r="V322" t="s">
        <v>258</v>
      </c>
      <c r="W322" t="s">
        <v>74</v>
      </c>
      <c r="X322" t="s">
        <v>54</v>
      </c>
      <c r="Y322" t="s">
        <v>75</v>
      </c>
      <c r="Z322" t="s">
        <v>75</v>
      </c>
      <c r="AA322" t="s">
        <v>75</v>
      </c>
      <c r="AB322" t="s">
        <v>55</v>
      </c>
      <c r="AC322" t="s">
        <v>56</v>
      </c>
      <c r="AD322" s="2"/>
      <c r="AE322">
        <v>4.1100000000000003</v>
      </c>
      <c r="AF322" t="s">
        <v>1244</v>
      </c>
      <c r="AG322">
        <v>3.85</v>
      </c>
      <c r="AH322" t="s">
        <v>1239</v>
      </c>
    </row>
    <row r="323" spans="1:38" x14ac:dyDescent="0.25">
      <c r="A323">
        <v>322</v>
      </c>
      <c r="B323" t="s">
        <v>1232</v>
      </c>
      <c r="C323" t="s">
        <v>1236</v>
      </c>
      <c r="D323" t="s">
        <v>53</v>
      </c>
      <c r="E323" t="s">
        <v>702</v>
      </c>
      <c r="F323">
        <v>2022</v>
      </c>
      <c r="G323" t="s">
        <v>703</v>
      </c>
      <c r="H323" t="s">
        <v>328</v>
      </c>
      <c r="I323" t="s">
        <v>48</v>
      </c>
      <c r="J323" t="s">
        <v>53</v>
      </c>
      <c r="K323" t="s">
        <v>776</v>
      </c>
      <c r="L323">
        <v>82</v>
      </c>
      <c r="M323" t="s">
        <v>1237</v>
      </c>
      <c r="N323" t="s">
        <v>310</v>
      </c>
      <c r="O323" t="s">
        <v>1186</v>
      </c>
      <c r="P323">
        <v>0.95</v>
      </c>
      <c r="Q323" t="s">
        <v>775</v>
      </c>
      <c r="R323" t="s">
        <v>775</v>
      </c>
      <c r="S323" t="s">
        <v>52</v>
      </c>
      <c r="T323" t="s">
        <v>53</v>
      </c>
      <c r="U323" t="s">
        <v>101</v>
      </c>
      <c r="V323" t="s">
        <v>258</v>
      </c>
      <c r="W323" t="s">
        <v>74</v>
      </c>
      <c r="X323" t="s">
        <v>54</v>
      </c>
      <c r="Y323" t="s">
        <v>75</v>
      </c>
      <c r="Z323" t="s">
        <v>75</v>
      </c>
      <c r="AA323" t="s">
        <v>75</v>
      </c>
      <c r="AB323" t="s">
        <v>55</v>
      </c>
      <c r="AC323" t="s">
        <v>56</v>
      </c>
      <c r="AD323" s="2"/>
      <c r="AE323">
        <v>4</v>
      </c>
      <c r="AF323" t="s">
        <v>1245</v>
      </c>
      <c r="AG323">
        <v>3.85</v>
      </c>
      <c r="AH323" t="s">
        <v>1239</v>
      </c>
    </row>
    <row r="324" spans="1:38" x14ac:dyDescent="0.25">
      <c r="A324">
        <v>323</v>
      </c>
      <c r="B324" t="s">
        <v>1234</v>
      </c>
      <c r="C324" t="s">
        <v>1236</v>
      </c>
      <c r="D324" t="s">
        <v>53</v>
      </c>
      <c r="E324" t="s">
        <v>702</v>
      </c>
      <c r="F324">
        <v>2022</v>
      </c>
      <c r="G324" t="s">
        <v>703</v>
      </c>
      <c r="H324" t="s">
        <v>328</v>
      </c>
      <c r="I324" t="s">
        <v>48</v>
      </c>
      <c r="J324" t="s">
        <v>53</v>
      </c>
      <c r="K324" t="s">
        <v>776</v>
      </c>
      <c r="L324">
        <v>82</v>
      </c>
      <c r="M324" t="s">
        <v>1237</v>
      </c>
      <c r="N324" t="s">
        <v>310</v>
      </c>
      <c r="O324" t="s">
        <v>1186</v>
      </c>
      <c r="P324">
        <v>0.95</v>
      </c>
      <c r="Q324" t="s">
        <v>775</v>
      </c>
      <c r="R324" t="s">
        <v>775</v>
      </c>
      <c r="S324" t="s">
        <v>52</v>
      </c>
      <c r="T324" t="s">
        <v>53</v>
      </c>
      <c r="U324" t="s">
        <v>101</v>
      </c>
      <c r="V324" t="s">
        <v>258</v>
      </c>
      <c r="W324" t="s">
        <v>74</v>
      </c>
      <c r="X324" t="s">
        <v>54</v>
      </c>
      <c r="Y324" t="s">
        <v>75</v>
      </c>
      <c r="Z324" t="s">
        <v>75</v>
      </c>
      <c r="AA324" t="s">
        <v>75</v>
      </c>
      <c r="AB324" t="s">
        <v>55</v>
      </c>
      <c r="AC324" t="s">
        <v>56</v>
      </c>
      <c r="AD324" s="2"/>
      <c r="AE324">
        <v>4.08</v>
      </c>
      <c r="AF324" t="s">
        <v>1247</v>
      </c>
      <c r="AG324">
        <v>3.85</v>
      </c>
      <c r="AH324" t="s">
        <v>1239</v>
      </c>
    </row>
    <row r="325" spans="1:38" x14ac:dyDescent="0.25">
      <c r="A325">
        <v>324</v>
      </c>
      <c r="B325" t="s">
        <v>704</v>
      </c>
      <c r="C325" t="s">
        <v>704</v>
      </c>
      <c r="D325" t="s">
        <v>53</v>
      </c>
      <c r="E325" t="s">
        <v>702</v>
      </c>
      <c r="F325">
        <v>2022</v>
      </c>
      <c r="G325" t="s">
        <v>703</v>
      </c>
      <c r="H325" t="s">
        <v>328</v>
      </c>
      <c r="I325" t="s">
        <v>48</v>
      </c>
      <c r="J325" t="s">
        <v>53</v>
      </c>
      <c r="K325" t="s">
        <v>646</v>
      </c>
      <c r="L325">
        <v>89</v>
      </c>
      <c r="M325" t="s">
        <v>705</v>
      </c>
      <c r="N325" t="s">
        <v>310</v>
      </c>
      <c r="O325" t="s">
        <v>1186</v>
      </c>
      <c r="P325">
        <v>0.95</v>
      </c>
      <c r="Q325" t="s">
        <v>775</v>
      </c>
      <c r="R325" t="s">
        <v>775</v>
      </c>
      <c r="S325" t="s">
        <v>52</v>
      </c>
      <c r="T325" t="s">
        <v>53</v>
      </c>
      <c r="U325" t="s">
        <v>101</v>
      </c>
      <c r="V325" t="s">
        <v>258</v>
      </c>
      <c r="W325" t="s">
        <v>74</v>
      </c>
      <c r="X325" t="s">
        <v>54</v>
      </c>
      <c r="Y325" t="s">
        <v>75</v>
      </c>
      <c r="Z325" t="s">
        <v>75</v>
      </c>
      <c r="AA325" t="s">
        <v>75</v>
      </c>
      <c r="AB325" t="s">
        <v>55</v>
      </c>
      <c r="AC325" t="s">
        <v>56</v>
      </c>
      <c r="AD325" s="2"/>
      <c r="AE325">
        <v>3.92</v>
      </c>
      <c r="AF325" t="s">
        <v>706</v>
      </c>
      <c r="AG325">
        <v>3.47</v>
      </c>
      <c r="AH325" t="s">
        <v>707</v>
      </c>
    </row>
    <row r="326" spans="1:38" x14ac:dyDescent="0.25">
      <c r="A326">
        <v>325</v>
      </c>
      <c r="B326" t="s">
        <v>1163</v>
      </c>
      <c r="C326" t="s">
        <v>1165</v>
      </c>
      <c r="D326" t="s">
        <v>53</v>
      </c>
      <c r="E326" t="s">
        <v>1162</v>
      </c>
      <c r="F326">
        <v>2022</v>
      </c>
      <c r="G326" t="s">
        <v>708</v>
      </c>
      <c r="H326" t="s">
        <v>530</v>
      </c>
      <c r="I326" t="s">
        <v>234</v>
      </c>
      <c r="J326" t="s">
        <v>53</v>
      </c>
      <c r="K326" t="s">
        <v>646</v>
      </c>
      <c r="L326">
        <v>75</v>
      </c>
      <c r="M326" t="s">
        <v>710</v>
      </c>
      <c r="N326" t="s">
        <v>310</v>
      </c>
      <c r="O326" t="s">
        <v>1186</v>
      </c>
      <c r="P326">
        <v>0.5</v>
      </c>
      <c r="Q326" t="s">
        <v>775</v>
      </c>
      <c r="R326" t="s">
        <v>775</v>
      </c>
      <c r="S326" t="s">
        <v>819</v>
      </c>
      <c r="T326" t="s">
        <v>819</v>
      </c>
      <c r="U326" t="s">
        <v>236</v>
      </c>
      <c r="V326" t="s">
        <v>237</v>
      </c>
      <c r="W326" t="s">
        <v>74</v>
      </c>
      <c r="X326" t="s">
        <v>54</v>
      </c>
      <c r="Y326" t="s">
        <v>709</v>
      </c>
      <c r="Z326" t="s">
        <v>709</v>
      </c>
      <c r="AA326" t="s">
        <v>709</v>
      </c>
      <c r="AB326" t="s">
        <v>85</v>
      </c>
      <c r="AC326" t="s">
        <v>76</v>
      </c>
      <c r="AD326" s="2"/>
      <c r="AE326">
        <v>0.69</v>
      </c>
      <c r="AG326">
        <v>0.49</v>
      </c>
      <c r="AL326" t="s">
        <v>711</v>
      </c>
    </row>
    <row r="327" spans="1:38" x14ac:dyDescent="0.25">
      <c r="A327">
        <v>326</v>
      </c>
      <c r="B327" t="s">
        <v>1164</v>
      </c>
      <c r="C327" t="s">
        <v>1165</v>
      </c>
      <c r="D327" t="s">
        <v>53</v>
      </c>
      <c r="E327" t="s">
        <v>1162</v>
      </c>
      <c r="F327">
        <v>2022</v>
      </c>
      <c r="G327" t="s">
        <v>708</v>
      </c>
      <c r="H327" t="s">
        <v>530</v>
      </c>
      <c r="I327" t="s">
        <v>234</v>
      </c>
      <c r="J327" t="s">
        <v>53</v>
      </c>
      <c r="K327" t="s">
        <v>646</v>
      </c>
      <c r="L327">
        <v>75</v>
      </c>
      <c r="M327" t="s">
        <v>710</v>
      </c>
      <c r="N327" t="s">
        <v>310</v>
      </c>
      <c r="O327" t="s">
        <v>1186</v>
      </c>
      <c r="P327">
        <v>0.5</v>
      </c>
      <c r="Q327" t="s">
        <v>775</v>
      </c>
      <c r="R327" t="s">
        <v>775</v>
      </c>
      <c r="S327" t="s">
        <v>819</v>
      </c>
      <c r="T327" t="s">
        <v>819</v>
      </c>
      <c r="U327" t="s">
        <v>236</v>
      </c>
      <c r="V327" t="s">
        <v>140</v>
      </c>
      <c r="W327" t="s">
        <v>74</v>
      </c>
      <c r="X327" t="s">
        <v>54</v>
      </c>
      <c r="Y327" t="s">
        <v>709</v>
      </c>
      <c r="Z327" t="s">
        <v>709</v>
      </c>
      <c r="AA327" t="s">
        <v>709</v>
      </c>
      <c r="AB327" t="s">
        <v>85</v>
      </c>
      <c r="AC327" t="s">
        <v>76</v>
      </c>
      <c r="AD327" s="2"/>
      <c r="AE327">
        <v>0.65</v>
      </c>
      <c r="AG327">
        <v>0.54</v>
      </c>
      <c r="AL327" t="s">
        <v>711</v>
      </c>
    </row>
    <row r="328" spans="1:38" x14ac:dyDescent="0.25">
      <c r="A328">
        <v>327</v>
      </c>
      <c r="B328" t="s">
        <v>1128</v>
      </c>
      <c r="C328" t="s">
        <v>1126</v>
      </c>
      <c r="D328" t="s">
        <v>53</v>
      </c>
      <c r="E328" t="s">
        <v>1133</v>
      </c>
      <c r="F328">
        <v>2024</v>
      </c>
      <c r="G328" t="s">
        <v>1120</v>
      </c>
      <c r="H328" t="s">
        <v>530</v>
      </c>
      <c r="I328" t="s">
        <v>278</v>
      </c>
      <c r="J328" t="s">
        <v>270</v>
      </c>
      <c r="K328" t="s">
        <v>776</v>
      </c>
      <c r="L328">
        <v>185</v>
      </c>
      <c r="M328" t="s">
        <v>1108</v>
      </c>
      <c r="N328" t="s">
        <v>310</v>
      </c>
      <c r="O328" t="s">
        <v>1106</v>
      </c>
      <c r="P328">
        <v>0.33</v>
      </c>
      <c r="Q328" t="s">
        <v>775</v>
      </c>
      <c r="R328" t="s">
        <v>775</v>
      </c>
      <c r="S328" t="s">
        <v>53</v>
      </c>
      <c r="T328" t="s">
        <v>53</v>
      </c>
      <c r="U328" t="s">
        <v>1114</v>
      </c>
      <c r="V328" t="s">
        <v>573</v>
      </c>
      <c r="W328" t="s">
        <v>74</v>
      </c>
      <c r="X328" t="s">
        <v>54</v>
      </c>
      <c r="Y328" t="s">
        <v>75</v>
      </c>
      <c r="Z328" t="s">
        <v>75</v>
      </c>
      <c r="AA328" t="s">
        <v>75</v>
      </c>
      <c r="AB328" t="s">
        <v>55</v>
      </c>
      <c r="AC328" t="s">
        <v>104</v>
      </c>
      <c r="AD328" s="2" t="s">
        <v>271</v>
      </c>
      <c r="AI328" t="s">
        <v>1104</v>
      </c>
      <c r="AJ328" t="s">
        <v>1111</v>
      </c>
    </row>
    <row r="329" spans="1:38" x14ac:dyDescent="0.25">
      <c r="A329">
        <v>328</v>
      </c>
      <c r="B329" t="s">
        <v>1127</v>
      </c>
      <c r="C329" t="s">
        <v>1126</v>
      </c>
      <c r="D329" t="s">
        <v>53</v>
      </c>
      <c r="E329" t="s">
        <v>1133</v>
      </c>
      <c r="F329">
        <v>2024</v>
      </c>
      <c r="G329" t="s">
        <v>1120</v>
      </c>
      <c r="H329" t="s">
        <v>530</v>
      </c>
      <c r="I329" t="s">
        <v>278</v>
      </c>
      <c r="J329" t="s">
        <v>270</v>
      </c>
      <c r="K329" t="s">
        <v>776</v>
      </c>
      <c r="L329">
        <v>185</v>
      </c>
      <c r="M329" t="s">
        <v>1108</v>
      </c>
      <c r="N329" t="s">
        <v>310</v>
      </c>
      <c r="O329" t="s">
        <v>1107</v>
      </c>
      <c r="P329">
        <v>0.33</v>
      </c>
      <c r="Q329" t="s">
        <v>775</v>
      </c>
      <c r="R329" t="s">
        <v>775</v>
      </c>
      <c r="S329" t="s">
        <v>53</v>
      </c>
      <c r="T329" t="s">
        <v>53</v>
      </c>
      <c r="U329" t="s">
        <v>1114</v>
      </c>
      <c r="V329" t="s">
        <v>573</v>
      </c>
      <c r="W329" t="s">
        <v>74</v>
      </c>
      <c r="X329" t="s">
        <v>54</v>
      </c>
      <c r="Y329" t="s">
        <v>75</v>
      </c>
      <c r="Z329" t="s">
        <v>75</v>
      </c>
      <c r="AA329" t="s">
        <v>75</v>
      </c>
      <c r="AB329" t="s">
        <v>55</v>
      </c>
      <c r="AC329" t="s">
        <v>104</v>
      </c>
      <c r="AD329" s="2" t="s">
        <v>271</v>
      </c>
      <c r="AI329" t="s">
        <v>1112</v>
      </c>
      <c r="AJ329" t="s">
        <v>1113</v>
      </c>
    </row>
    <row r="330" spans="1:38" x14ac:dyDescent="0.25">
      <c r="A330">
        <v>329</v>
      </c>
      <c r="B330" t="s">
        <v>1125</v>
      </c>
      <c r="C330" t="s">
        <v>1126</v>
      </c>
      <c r="D330" t="s">
        <v>53</v>
      </c>
      <c r="E330" t="s">
        <v>1133</v>
      </c>
      <c r="F330">
        <v>2024</v>
      </c>
      <c r="G330" t="s">
        <v>1120</v>
      </c>
      <c r="H330" t="s">
        <v>530</v>
      </c>
      <c r="I330" t="s">
        <v>278</v>
      </c>
      <c r="J330" t="s">
        <v>270</v>
      </c>
      <c r="K330" t="s">
        <v>776</v>
      </c>
      <c r="L330">
        <v>185</v>
      </c>
      <c r="M330" t="s">
        <v>1108</v>
      </c>
      <c r="N330" t="s">
        <v>310</v>
      </c>
      <c r="O330" t="s">
        <v>51</v>
      </c>
      <c r="P330">
        <v>0.33</v>
      </c>
      <c r="Q330" t="s">
        <v>775</v>
      </c>
      <c r="R330" t="s">
        <v>775</v>
      </c>
      <c r="S330" t="s">
        <v>53</v>
      </c>
      <c r="T330" t="s">
        <v>53</v>
      </c>
      <c r="U330" t="s">
        <v>1114</v>
      </c>
      <c r="V330" t="s">
        <v>573</v>
      </c>
      <c r="W330" t="s">
        <v>74</v>
      </c>
      <c r="X330" t="s">
        <v>54</v>
      </c>
      <c r="Y330" t="s">
        <v>75</v>
      </c>
      <c r="Z330" t="s">
        <v>75</v>
      </c>
      <c r="AA330" t="s">
        <v>75</v>
      </c>
      <c r="AB330" t="s">
        <v>55</v>
      </c>
      <c r="AC330" t="s">
        <v>104</v>
      </c>
      <c r="AD330" s="2" t="s">
        <v>126</v>
      </c>
      <c r="AI330" t="s">
        <v>1109</v>
      </c>
      <c r="AJ330" t="s">
        <v>1110</v>
      </c>
    </row>
    <row r="331" spans="1:38" x14ac:dyDescent="0.25">
      <c r="A331">
        <v>330</v>
      </c>
      <c r="B331" t="s">
        <v>714</v>
      </c>
      <c r="C331" t="s">
        <v>714</v>
      </c>
      <c r="D331" t="s">
        <v>53</v>
      </c>
      <c r="E331" t="s">
        <v>714</v>
      </c>
      <c r="F331">
        <v>1977</v>
      </c>
      <c r="G331" t="s">
        <v>715</v>
      </c>
      <c r="H331" t="s">
        <v>716</v>
      </c>
      <c r="I331" t="s">
        <v>48</v>
      </c>
      <c r="J331" t="s">
        <v>53</v>
      </c>
      <c r="K331" t="s">
        <v>646</v>
      </c>
      <c r="L331">
        <v>154</v>
      </c>
      <c r="M331" t="s">
        <v>626</v>
      </c>
      <c r="N331" t="s">
        <v>310</v>
      </c>
      <c r="O331" t="s">
        <v>1219</v>
      </c>
      <c r="Q331" t="s">
        <v>775</v>
      </c>
      <c r="R331" t="s">
        <v>775</v>
      </c>
      <c r="S331" t="s">
        <v>819</v>
      </c>
      <c r="T331" t="s">
        <v>819</v>
      </c>
      <c r="U331" t="s">
        <v>485</v>
      </c>
      <c r="V331" t="s">
        <v>125</v>
      </c>
      <c r="W331" t="s">
        <v>74</v>
      </c>
      <c r="X331" t="s">
        <v>130</v>
      </c>
      <c r="Y331" t="s">
        <v>103</v>
      </c>
      <c r="Z331" t="s">
        <v>103</v>
      </c>
      <c r="AA331" t="s">
        <v>75</v>
      </c>
      <c r="AB331" t="s">
        <v>85</v>
      </c>
      <c r="AC331" t="s">
        <v>104</v>
      </c>
      <c r="AD331" s="2"/>
      <c r="AE331">
        <v>4.4400000000000004</v>
      </c>
      <c r="AG331">
        <v>4.37</v>
      </c>
    </row>
    <row r="332" spans="1:38" x14ac:dyDescent="0.25">
      <c r="A332">
        <v>331</v>
      </c>
      <c r="B332" t="s">
        <v>1167</v>
      </c>
      <c r="C332" t="s">
        <v>1167</v>
      </c>
      <c r="D332" t="s">
        <v>270</v>
      </c>
      <c r="E332" t="s">
        <v>1174</v>
      </c>
      <c r="F332">
        <v>2023</v>
      </c>
      <c r="G332" t="s">
        <v>1175</v>
      </c>
      <c r="H332" t="s">
        <v>47</v>
      </c>
      <c r="I332" t="s">
        <v>48</v>
      </c>
      <c r="J332" t="s">
        <v>270</v>
      </c>
      <c r="K332" t="s">
        <v>776</v>
      </c>
      <c r="L332">
        <v>90</v>
      </c>
      <c r="M332" t="s">
        <v>1168</v>
      </c>
      <c r="N332" t="s">
        <v>310</v>
      </c>
      <c r="O332" t="s">
        <v>1186</v>
      </c>
      <c r="P332">
        <v>1</v>
      </c>
      <c r="Q332" t="s">
        <v>775</v>
      </c>
      <c r="R332" t="s">
        <v>775</v>
      </c>
      <c r="S332" t="s">
        <v>819</v>
      </c>
      <c r="T332" t="s">
        <v>52</v>
      </c>
      <c r="U332" t="s">
        <v>484</v>
      </c>
      <c r="W332" t="s">
        <v>74</v>
      </c>
      <c r="X332" t="s">
        <v>54</v>
      </c>
      <c r="Y332" t="s">
        <v>399</v>
      </c>
      <c r="Z332" t="s">
        <v>399</v>
      </c>
      <c r="AA332" t="s">
        <v>399</v>
      </c>
      <c r="AB332" t="s">
        <v>55</v>
      </c>
      <c r="AC332" t="s">
        <v>56</v>
      </c>
      <c r="AD332" s="2" t="s">
        <v>126</v>
      </c>
      <c r="AE332">
        <v>4.2300000000000004</v>
      </c>
      <c r="AF332">
        <v>0.53</v>
      </c>
      <c r="AG332">
        <v>3.7</v>
      </c>
      <c r="AH332">
        <v>0.52</v>
      </c>
    </row>
    <row r="333" spans="1:38" x14ac:dyDescent="0.25">
      <c r="A333">
        <v>332</v>
      </c>
      <c r="B333" t="s">
        <v>1170</v>
      </c>
      <c r="C333" t="s">
        <v>1170</v>
      </c>
      <c r="D333" t="s">
        <v>270</v>
      </c>
      <c r="E333" t="s">
        <v>1174</v>
      </c>
      <c r="F333">
        <v>2023</v>
      </c>
      <c r="G333" t="s">
        <v>1175</v>
      </c>
      <c r="H333" t="s">
        <v>47</v>
      </c>
      <c r="I333" t="s">
        <v>48</v>
      </c>
      <c r="J333" t="s">
        <v>270</v>
      </c>
      <c r="K333" t="s">
        <v>776</v>
      </c>
      <c r="L333">
        <v>76</v>
      </c>
      <c r="M333" t="s">
        <v>1169</v>
      </c>
      <c r="N333" t="s">
        <v>310</v>
      </c>
      <c r="O333" t="s">
        <v>1186</v>
      </c>
      <c r="P333">
        <v>1</v>
      </c>
      <c r="Q333" t="s">
        <v>775</v>
      </c>
      <c r="R333" t="s">
        <v>775</v>
      </c>
      <c r="S333" t="s">
        <v>819</v>
      </c>
      <c r="T333" t="s">
        <v>52</v>
      </c>
      <c r="U333" t="s">
        <v>484</v>
      </c>
      <c r="W333" t="s">
        <v>74</v>
      </c>
      <c r="X333" t="s">
        <v>54</v>
      </c>
      <c r="Y333" t="s">
        <v>399</v>
      </c>
      <c r="Z333" t="s">
        <v>399</v>
      </c>
      <c r="AA333" t="s">
        <v>399</v>
      </c>
      <c r="AB333" t="s">
        <v>55</v>
      </c>
      <c r="AC333" t="s">
        <v>56</v>
      </c>
      <c r="AD333" s="2" t="s">
        <v>126</v>
      </c>
      <c r="AE333">
        <v>4.34</v>
      </c>
      <c r="AF333">
        <v>1.1000000000000001</v>
      </c>
      <c r="AG333">
        <v>3.53</v>
      </c>
      <c r="AH333">
        <v>0.5</v>
      </c>
    </row>
    <row r="334" spans="1:38" x14ac:dyDescent="0.25">
      <c r="A334">
        <v>333</v>
      </c>
      <c r="B334" t="s">
        <v>1171</v>
      </c>
      <c r="C334" t="s">
        <v>1171</v>
      </c>
      <c r="D334" t="s">
        <v>270</v>
      </c>
      <c r="E334" t="s">
        <v>1174</v>
      </c>
      <c r="F334">
        <v>2023</v>
      </c>
      <c r="G334" t="s">
        <v>1175</v>
      </c>
      <c r="H334" t="s">
        <v>47</v>
      </c>
      <c r="I334" t="s">
        <v>48</v>
      </c>
      <c r="J334" t="s">
        <v>270</v>
      </c>
      <c r="K334" t="s">
        <v>776</v>
      </c>
      <c r="L334">
        <v>88</v>
      </c>
      <c r="M334" t="s">
        <v>1172</v>
      </c>
      <c r="N334" t="s">
        <v>310</v>
      </c>
      <c r="O334" t="s">
        <v>1186</v>
      </c>
      <c r="P334">
        <v>1</v>
      </c>
      <c r="Q334" t="s">
        <v>775</v>
      </c>
      <c r="R334" t="s">
        <v>775</v>
      </c>
      <c r="S334" t="s">
        <v>819</v>
      </c>
      <c r="T334" t="s">
        <v>52</v>
      </c>
      <c r="U334" t="s">
        <v>484</v>
      </c>
      <c r="W334" t="s">
        <v>589</v>
      </c>
      <c r="X334" t="s">
        <v>54</v>
      </c>
      <c r="Y334" t="s">
        <v>399</v>
      </c>
      <c r="Z334" t="s">
        <v>399</v>
      </c>
      <c r="AA334" t="s">
        <v>399</v>
      </c>
      <c r="AB334" t="s">
        <v>55</v>
      </c>
      <c r="AC334" t="s">
        <v>56</v>
      </c>
      <c r="AD334" s="2" t="s">
        <v>126</v>
      </c>
      <c r="AI334" t="s">
        <v>1173</v>
      </c>
      <c r="AJ334">
        <v>0.08</v>
      </c>
    </row>
    <row r="335" spans="1:38" x14ac:dyDescent="0.25">
      <c r="A335">
        <v>334</v>
      </c>
      <c r="B335" t="s">
        <v>920</v>
      </c>
      <c r="C335" t="s">
        <v>915</v>
      </c>
      <c r="D335" t="s">
        <v>53</v>
      </c>
      <c r="E335" t="s">
        <v>719</v>
      </c>
      <c r="F335">
        <v>2009</v>
      </c>
      <c r="G335" t="s">
        <v>720</v>
      </c>
      <c r="H335" t="s">
        <v>442</v>
      </c>
      <c r="I335" t="s">
        <v>234</v>
      </c>
      <c r="J335" t="s">
        <v>53</v>
      </c>
      <c r="K335" t="s">
        <v>776</v>
      </c>
      <c r="L335">
        <v>71</v>
      </c>
      <c r="M335" t="s">
        <v>916</v>
      </c>
      <c r="N335" t="s">
        <v>310</v>
      </c>
      <c r="O335" t="s">
        <v>906</v>
      </c>
      <c r="P335">
        <v>0.5</v>
      </c>
      <c r="Q335" t="s">
        <v>800</v>
      </c>
      <c r="R335" t="s">
        <v>1271</v>
      </c>
      <c r="S335" t="s">
        <v>774</v>
      </c>
      <c r="T335" t="s">
        <v>819</v>
      </c>
      <c r="U335" t="s">
        <v>918</v>
      </c>
      <c r="V335" t="s">
        <v>917</v>
      </c>
      <c r="W335" t="s">
        <v>74</v>
      </c>
      <c r="Z335" t="s">
        <v>75</v>
      </c>
      <c r="AA335" t="s">
        <v>75</v>
      </c>
      <c r="AB335" t="s">
        <v>85</v>
      </c>
      <c r="AC335" t="s">
        <v>76</v>
      </c>
      <c r="AD335" s="2"/>
      <c r="AE335">
        <v>0.47</v>
      </c>
      <c r="AF335">
        <v>0.159</v>
      </c>
      <c r="AG335">
        <v>0.47</v>
      </c>
      <c r="AH335">
        <v>0.16</v>
      </c>
    </row>
    <row r="336" spans="1:38" x14ac:dyDescent="0.25">
      <c r="A336">
        <v>335</v>
      </c>
      <c r="B336" t="s">
        <v>919</v>
      </c>
      <c r="C336" t="s">
        <v>915</v>
      </c>
      <c r="D336" t="s">
        <v>53</v>
      </c>
      <c r="E336" t="s">
        <v>719</v>
      </c>
      <c r="F336">
        <v>2009</v>
      </c>
      <c r="G336" t="s">
        <v>720</v>
      </c>
      <c r="H336" t="s">
        <v>442</v>
      </c>
      <c r="I336" t="s">
        <v>234</v>
      </c>
      <c r="J336" t="s">
        <v>53</v>
      </c>
      <c r="K336" t="s">
        <v>776</v>
      </c>
      <c r="L336">
        <v>71</v>
      </c>
      <c r="M336" t="s">
        <v>916</v>
      </c>
      <c r="N336" t="s">
        <v>310</v>
      </c>
      <c r="O336" t="s">
        <v>906</v>
      </c>
      <c r="P336">
        <v>0.5</v>
      </c>
      <c r="Q336" t="s">
        <v>799</v>
      </c>
      <c r="R336" t="s">
        <v>1272</v>
      </c>
      <c r="S336" t="s">
        <v>774</v>
      </c>
      <c r="T336" t="s">
        <v>819</v>
      </c>
      <c r="U336" t="s">
        <v>918</v>
      </c>
      <c r="V336" t="s">
        <v>917</v>
      </c>
      <c r="W336" t="s">
        <v>74</v>
      </c>
      <c r="Z336" t="s">
        <v>75</v>
      </c>
      <c r="AA336" t="s">
        <v>75</v>
      </c>
      <c r="AB336" t="s">
        <v>85</v>
      </c>
      <c r="AC336" t="s">
        <v>76</v>
      </c>
      <c r="AD336" s="2"/>
      <c r="AE336">
        <v>0.58699999999999997</v>
      </c>
      <c r="AF336">
        <v>0.13400000000000001</v>
      </c>
      <c r="AG336">
        <v>0.47</v>
      </c>
      <c r="AH336">
        <v>0.16</v>
      </c>
    </row>
    <row r="337" spans="1:38" x14ac:dyDescent="0.25">
      <c r="A337">
        <v>336</v>
      </c>
      <c r="B337" t="s">
        <v>925</v>
      </c>
      <c r="C337" t="s">
        <v>927</v>
      </c>
      <c r="D337" t="s">
        <v>53</v>
      </c>
      <c r="E337" t="s">
        <v>719</v>
      </c>
      <c r="F337">
        <v>2009</v>
      </c>
      <c r="G337" t="s">
        <v>720</v>
      </c>
      <c r="H337" t="s">
        <v>442</v>
      </c>
      <c r="I337" t="s">
        <v>234</v>
      </c>
      <c r="J337" t="s">
        <v>53</v>
      </c>
      <c r="K337" t="s">
        <v>776</v>
      </c>
      <c r="L337">
        <v>30</v>
      </c>
      <c r="M337" t="s">
        <v>921</v>
      </c>
      <c r="N337" t="s">
        <v>310</v>
      </c>
      <c r="O337" t="s">
        <v>906</v>
      </c>
      <c r="P337">
        <v>0.5</v>
      </c>
      <c r="Q337" t="s">
        <v>800</v>
      </c>
      <c r="R337" t="s">
        <v>1271</v>
      </c>
      <c r="S337" t="s">
        <v>774</v>
      </c>
      <c r="T337" t="s">
        <v>819</v>
      </c>
      <c r="U337" t="s">
        <v>101</v>
      </c>
      <c r="V337" t="s">
        <v>922</v>
      </c>
      <c r="W337" t="s">
        <v>74</v>
      </c>
      <c r="X337" t="s">
        <v>54</v>
      </c>
      <c r="Y337" t="s">
        <v>699</v>
      </c>
      <c r="Z337" t="s">
        <v>75</v>
      </c>
      <c r="AA337" t="s">
        <v>75</v>
      </c>
      <c r="AB337" t="s">
        <v>85</v>
      </c>
      <c r="AC337" t="s">
        <v>76</v>
      </c>
      <c r="AD337" s="2" t="s">
        <v>126</v>
      </c>
      <c r="AE337">
        <v>0.26200000000000001</v>
      </c>
      <c r="AF337">
        <v>0.156</v>
      </c>
      <c r="AG337">
        <v>0.48099999999999998</v>
      </c>
      <c r="AH337">
        <v>0.14299999999999999</v>
      </c>
    </row>
    <row r="338" spans="1:38" x14ac:dyDescent="0.25">
      <c r="A338">
        <v>337</v>
      </c>
      <c r="B338" t="s">
        <v>926</v>
      </c>
      <c r="C338" t="s">
        <v>927</v>
      </c>
      <c r="D338" t="s">
        <v>53</v>
      </c>
      <c r="E338" t="s">
        <v>719</v>
      </c>
      <c r="F338">
        <v>2009</v>
      </c>
      <c r="G338" t="s">
        <v>720</v>
      </c>
      <c r="H338" t="s">
        <v>442</v>
      </c>
      <c r="I338" t="s">
        <v>234</v>
      </c>
      <c r="J338" t="s">
        <v>53</v>
      </c>
      <c r="K338" t="s">
        <v>776</v>
      </c>
      <c r="L338">
        <v>30</v>
      </c>
      <c r="M338" t="s">
        <v>921</v>
      </c>
      <c r="N338" t="s">
        <v>310</v>
      </c>
      <c r="O338" t="s">
        <v>906</v>
      </c>
      <c r="P338">
        <v>0.5</v>
      </c>
      <c r="Q338" t="s">
        <v>800</v>
      </c>
      <c r="R338" t="s">
        <v>1271</v>
      </c>
      <c r="S338" t="s">
        <v>774</v>
      </c>
      <c r="T338" t="s">
        <v>819</v>
      </c>
      <c r="U338" t="s">
        <v>101</v>
      </c>
      <c r="V338" t="s">
        <v>922</v>
      </c>
      <c r="W338" t="s">
        <v>74</v>
      </c>
      <c r="X338" t="s">
        <v>54</v>
      </c>
      <c r="Y338" t="s">
        <v>699</v>
      </c>
      <c r="Z338" t="s">
        <v>75</v>
      </c>
      <c r="AA338" t="s">
        <v>75</v>
      </c>
      <c r="AB338" t="s">
        <v>85</v>
      </c>
      <c r="AC338" t="s">
        <v>76</v>
      </c>
      <c r="AD338" s="2" t="s">
        <v>80</v>
      </c>
      <c r="AE338">
        <v>0.26800000000000002</v>
      </c>
      <c r="AF338">
        <v>0.126</v>
      </c>
      <c r="AG338">
        <v>0.48799999999999999</v>
      </c>
      <c r="AH338">
        <v>0.16</v>
      </c>
    </row>
    <row r="339" spans="1:38" x14ac:dyDescent="0.25">
      <c r="A339">
        <v>338</v>
      </c>
      <c r="B339" t="s">
        <v>923</v>
      </c>
      <c r="C339" t="s">
        <v>927</v>
      </c>
      <c r="D339" t="s">
        <v>53</v>
      </c>
      <c r="E339" t="s">
        <v>719</v>
      </c>
      <c r="F339">
        <v>2009</v>
      </c>
      <c r="G339" t="s">
        <v>720</v>
      </c>
      <c r="H339" t="s">
        <v>442</v>
      </c>
      <c r="I339" t="s">
        <v>234</v>
      </c>
      <c r="J339" t="s">
        <v>53</v>
      </c>
      <c r="K339" t="s">
        <v>776</v>
      </c>
      <c r="L339">
        <v>30</v>
      </c>
      <c r="M339" t="s">
        <v>921</v>
      </c>
      <c r="N339" t="s">
        <v>310</v>
      </c>
      <c r="O339" t="s">
        <v>906</v>
      </c>
      <c r="P339">
        <v>0.5</v>
      </c>
      <c r="Q339" t="s">
        <v>799</v>
      </c>
      <c r="R339" t="s">
        <v>1272</v>
      </c>
      <c r="S339" t="s">
        <v>774</v>
      </c>
      <c r="T339" t="s">
        <v>819</v>
      </c>
      <c r="U339" t="s">
        <v>101</v>
      </c>
      <c r="V339" t="s">
        <v>922</v>
      </c>
      <c r="W339" t="s">
        <v>74</v>
      </c>
      <c r="X339" t="s">
        <v>54</v>
      </c>
      <c r="Y339" t="s">
        <v>699</v>
      </c>
      <c r="Z339" t="s">
        <v>75</v>
      </c>
      <c r="AA339" t="s">
        <v>75</v>
      </c>
      <c r="AB339" t="s">
        <v>85</v>
      </c>
      <c r="AC339" t="s">
        <v>76</v>
      </c>
      <c r="AD339" s="2" t="s">
        <v>80</v>
      </c>
      <c r="AE339">
        <v>0.51900000000000002</v>
      </c>
      <c r="AF339">
        <v>0.14000000000000001</v>
      </c>
      <c r="AG339">
        <v>0.55200000000000005</v>
      </c>
      <c r="AH339">
        <v>0.14899999999999999</v>
      </c>
    </row>
    <row r="340" spans="1:38" x14ac:dyDescent="0.25">
      <c r="A340">
        <v>339</v>
      </c>
      <c r="B340" t="s">
        <v>924</v>
      </c>
      <c r="C340" t="s">
        <v>927</v>
      </c>
      <c r="D340" t="s">
        <v>53</v>
      </c>
      <c r="E340" t="s">
        <v>719</v>
      </c>
      <c r="F340">
        <v>2009</v>
      </c>
      <c r="G340" t="s">
        <v>720</v>
      </c>
      <c r="H340" t="s">
        <v>442</v>
      </c>
      <c r="I340" t="s">
        <v>234</v>
      </c>
      <c r="J340" t="s">
        <v>53</v>
      </c>
      <c r="K340" t="s">
        <v>776</v>
      </c>
      <c r="L340">
        <v>30</v>
      </c>
      <c r="M340" t="s">
        <v>921</v>
      </c>
      <c r="N340" t="s">
        <v>310</v>
      </c>
      <c r="O340" t="s">
        <v>906</v>
      </c>
      <c r="P340">
        <v>0.5</v>
      </c>
      <c r="Q340" t="s">
        <v>799</v>
      </c>
      <c r="R340" t="s">
        <v>1272</v>
      </c>
      <c r="S340" t="s">
        <v>774</v>
      </c>
      <c r="T340" t="s">
        <v>819</v>
      </c>
      <c r="U340" t="s">
        <v>101</v>
      </c>
      <c r="V340" t="s">
        <v>922</v>
      </c>
      <c r="W340" t="s">
        <v>74</v>
      </c>
      <c r="X340" t="s">
        <v>54</v>
      </c>
      <c r="Y340" t="s">
        <v>699</v>
      </c>
      <c r="Z340" t="s">
        <v>75</v>
      </c>
      <c r="AA340" t="s">
        <v>75</v>
      </c>
      <c r="AB340" t="s">
        <v>85</v>
      </c>
      <c r="AC340" t="s">
        <v>76</v>
      </c>
      <c r="AD340" s="2" t="s">
        <v>126</v>
      </c>
      <c r="AE340">
        <v>0.77800000000000002</v>
      </c>
      <c r="AF340">
        <v>0.14699999999999999</v>
      </c>
      <c r="AG340">
        <v>0.76300000000000001</v>
      </c>
      <c r="AH340">
        <v>0.155</v>
      </c>
    </row>
    <row r="341" spans="1:38" x14ac:dyDescent="0.25">
      <c r="A341">
        <v>340</v>
      </c>
      <c r="B341" t="s">
        <v>723</v>
      </c>
      <c r="C341" t="s">
        <v>725</v>
      </c>
      <c r="D341" t="s">
        <v>270</v>
      </c>
      <c r="E341" t="s">
        <v>721</v>
      </c>
      <c r="F341">
        <v>2011</v>
      </c>
      <c r="G341" t="s">
        <v>722</v>
      </c>
      <c r="H341" t="s">
        <v>442</v>
      </c>
      <c r="I341" t="s">
        <v>234</v>
      </c>
      <c r="J341" t="s">
        <v>53</v>
      </c>
      <c r="K341" t="s">
        <v>646</v>
      </c>
      <c r="L341">
        <v>18</v>
      </c>
      <c r="M341" t="s">
        <v>726</v>
      </c>
      <c r="N341" t="s">
        <v>310</v>
      </c>
      <c r="O341" t="s">
        <v>906</v>
      </c>
      <c r="P341">
        <v>0.5</v>
      </c>
      <c r="Q341" t="s">
        <v>775</v>
      </c>
      <c r="R341" t="s">
        <v>775</v>
      </c>
      <c r="S341" t="s">
        <v>819</v>
      </c>
      <c r="T341" t="s">
        <v>53</v>
      </c>
      <c r="U341" t="s">
        <v>271</v>
      </c>
      <c r="V341" t="s">
        <v>53</v>
      </c>
      <c r="W341" t="s">
        <v>74</v>
      </c>
      <c r="X341" t="s">
        <v>54</v>
      </c>
      <c r="Y341" t="s">
        <v>709</v>
      </c>
      <c r="Z341" t="s">
        <v>75</v>
      </c>
      <c r="AA341" t="s">
        <v>75</v>
      </c>
      <c r="AB341" t="s">
        <v>85</v>
      </c>
      <c r="AC341" t="s">
        <v>76</v>
      </c>
      <c r="AD341" s="2"/>
      <c r="AE341">
        <v>0.71</v>
      </c>
      <c r="AF341">
        <v>0.22</v>
      </c>
      <c r="AG341">
        <v>0.44</v>
      </c>
      <c r="AH341">
        <v>0.22</v>
      </c>
      <c r="AI341" t="s">
        <v>727</v>
      </c>
    </row>
    <row r="342" spans="1:38" x14ac:dyDescent="0.25">
      <c r="A342">
        <v>341</v>
      </c>
      <c r="B342" t="s">
        <v>724</v>
      </c>
      <c r="C342" t="s">
        <v>725</v>
      </c>
      <c r="D342" t="s">
        <v>270</v>
      </c>
      <c r="E342" t="s">
        <v>721</v>
      </c>
      <c r="F342">
        <v>2011</v>
      </c>
      <c r="G342" t="s">
        <v>722</v>
      </c>
      <c r="H342" t="s">
        <v>442</v>
      </c>
      <c r="I342" t="s">
        <v>234</v>
      </c>
      <c r="J342" t="s">
        <v>53</v>
      </c>
      <c r="K342" t="s">
        <v>646</v>
      </c>
      <c r="L342">
        <v>18</v>
      </c>
      <c r="M342" t="s">
        <v>726</v>
      </c>
      <c r="N342" t="s">
        <v>310</v>
      </c>
      <c r="O342" t="s">
        <v>906</v>
      </c>
      <c r="P342">
        <v>0.5</v>
      </c>
      <c r="Q342" t="s">
        <v>775</v>
      </c>
      <c r="R342" t="s">
        <v>775</v>
      </c>
      <c r="S342" t="s">
        <v>819</v>
      </c>
      <c r="T342" t="s">
        <v>53</v>
      </c>
      <c r="U342" t="s">
        <v>271</v>
      </c>
      <c r="V342" t="s">
        <v>503</v>
      </c>
      <c r="W342" t="s">
        <v>74</v>
      </c>
      <c r="X342" t="s">
        <v>54</v>
      </c>
      <c r="Y342" t="s">
        <v>709</v>
      </c>
      <c r="Z342" t="s">
        <v>75</v>
      </c>
      <c r="AA342" t="s">
        <v>75</v>
      </c>
      <c r="AB342" t="s">
        <v>85</v>
      </c>
      <c r="AC342" t="s">
        <v>76</v>
      </c>
      <c r="AD342" s="2"/>
      <c r="AE342">
        <v>0.74</v>
      </c>
      <c r="AF342">
        <v>0.19</v>
      </c>
      <c r="AG342">
        <v>0.39</v>
      </c>
      <c r="AH342">
        <v>0.2</v>
      </c>
      <c r="AI342" t="s">
        <v>728</v>
      </c>
    </row>
    <row r="343" spans="1:38" x14ac:dyDescent="0.25">
      <c r="A343">
        <v>342</v>
      </c>
      <c r="B343" t="s">
        <v>944</v>
      </c>
      <c r="C343" t="s">
        <v>725</v>
      </c>
      <c r="D343" t="s">
        <v>270</v>
      </c>
      <c r="E343" t="s">
        <v>721</v>
      </c>
      <c r="F343">
        <v>2011</v>
      </c>
      <c r="G343" t="s">
        <v>722</v>
      </c>
      <c r="H343" t="s">
        <v>442</v>
      </c>
      <c r="I343" t="s">
        <v>234</v>
      </c>
      <c r="J343" t="s">
        <v>53</v>
      </c>
      <c r="K343" t="s">
        <v>776</v>
      </c>
      <c r="L343">
        <v>32</v>
      </c>
      <c r="M343" t="s">
        <v>726</v>
      </c>
      <c r="N343" t="s">
        <v>310</v>
      </c>
      <c r="O343" t="s">
        <v>906</v>
      </c>
      <c r="P343">
        <v>0.5</v>
      </c>
      <c r="Q343" t="s">
        <v>800</v>
      </c>
      <c r="R343" t="s">
        <v>1273</v>
      </c>
      <c r="S343" t="s">
        <v>774</v>
      </c>
      <c r="T343" t="s">
        <v>52</v>
      </c>
      <c r="U343" t="s">
        <v>271</v>
      </c>
      <c r="V343" t="s">
        <v>53</v>
      </c>
      <c r="W343" t="s">
        <v>74</v>
      </c>
      <c r="X343" t="s">
        <v>54</v>
      </c>
      <c r="Y343" t="s">
        <v>709</v>
      </c>
      <c r="Z343" t="s">
        <v>75</v>
      </c>
      <c r="AA343" t="s">
        <v>75</v>
      </c>
      <c r="AB343" t="s">
        <v>85</v>
      </c>
      <c r="AC343" t="s">
        <v>76</v>
      </c>
      <c r="AD343" s="2"/>
      <c r="AE343">
        <v>0.14799999999999999</v>
      </c>
      <c r="AF343">
        <v>0.622</v>
      </c>
      <c r="AG343">
        <v>0.622</v>
      </c>
      <c r="AH343">
        <v>0.16600000000000001</v>
      </c>
    </row>
    <row r="344" spans="1:38" x14ac:dyDescent="0.25">
      <c r="A344">
        <v>343</v>
      </c>
      <c r="B344" t="s">
        <v>945</v>
      </c>
      <c r="C344" t="s">
        <v>725</v>
      </c>
      <c r="D344" t="s">
        <v>270</v>
      </c>
      <c r="E344" t="s">
        <v>721</v>
      </c>
      <c r="F344">
        <v>2011</v>
      </c>
      <c r="G344" t="s">
        <v>722</v>
      </c>
      <c r="H344" t="s">
        <v>442</v>
      </c>
      <c r="I344" t="s">
        <v>234</v>
      </c>
      <c r="J344" t="s">
        <v>53</v>
      </c>
      <c r="K344" t="s">
        <v>776</v>
      </c>
      <c r="L344">
        <v>32</v>
      </c>
      <c r="M344" t="s">
        <v>726</v>
      </c>
      <c r="N344" t="s">
        <v>310</v>
      </c>
      <c r="O344" t="s">
        <v>906</v>
      </c>
      <c r="P344">
        <v>0.5</v>
      </c>
      <c r="Q344" t="s">
        <v>800</v>
      </c>
      <c r="R344" t="s">
        <v>1273</v>
      </c>
      <c r="S344" t="s">
        <v>774</v>
      </c>
      <c r="T344" t="s">
        <v>52</v>
      </c>
      <c r="U344" t="s">
        <v>271</v>
      </c>
      <c r="V344" t="s">
        <v>503</v>
      </c>
      <c r="W344" t="s">
        <v>74</v>
      </c>
      <c r="X344" t="s">
        <v>54</v>
      </c>
      <c r="Y344" t="s">
        <v>709</v>
      </c>
      <c r="Z344" t="s">
        <v>75</v>
      </c>
      <c r="AA344" t="s">
        <v>75</v>
      </c>
      <c r="AB344" t="s">
        <v>85</v>
      </c>
      <c r="AC344" t="s">
        <v>76</v>
      </c>
      <c r="AD344" s="2"/>
      <c r="AE344">
        <v>0.17</v>
      </c>
      <c r="AF344">
        <v>0.125</v>
      </c>
      <c r="AG344">
        <v>0.57999999999999996</v>
      </c>
      <c r="AH344">
        <v>0.17499999999999999</v>
      </c>
    </row>
    <row r="345" spans="1:38" x14ac:dyDescent="0.25">
      <c r="A345">
        <v>344</v>
      </c>
      <c r="B345" t="s">
        <v>942</v>
      </c>
      <c r="C345" t="s">
        <v>725</v>
      </c>
      <c r="D345" t="s">
        <v>270</v>
      </c>
      <c r="E345" t="s">
        <v>721</v>
      </c>
      <c r="F345">
        <v>2011</v>
      </c>
      <c r="G345" t="s">
        <v>722</v>
      </c>
      <c r="H345" t="s">
        <v>442</v>
      </c>
      <c r="I345" t="s">
        <v>234</v>
      </c>
      <c r="J345" t="s">
        <v>53</v>
      </c>
      <c r="K345" t="s">
        <v>776</v>
      </c>
      <c r="L345">
        <v>32</v>
      </c>
      <c r="M345" t="s">
        <v>726</v>
      </c>
      <c r="N345" t="s">
        <v>310</v>
      </c>
      <c r="O345" t="s">
        <v>906</v>
      </c>
      <c r="P345">
        <v>0.5</v>
      </c>
      <c r="Q345" t="s">
        <v>799</v>
      </c>
      <c r="R345" t="s">
        <v>1274</v>
      </c>
      <c r="S345" t="s">
        <v>774</v>
      </c>
      <c r="T345" t="s">
        <v>52</v>
      </c>
      <c r="U345" t="s">
        <v>271</v>
      </c>
      <c r="V345" t="s">
        <v>53</v>
      </c>
      <c r="W345" t="s">
        <v>74</v>
      </c>
      <c r="X345" t="s">
        <v>54</v>
      </c>
      <c r="Y345" t="s">
        <v>709</v>
      </c>
      <c r="Z345" t="s">
        <v>75</v>
      </c>
      <c r="AA345" t="s">
        <v>75</v>
      </c>
      <c r="AB345" t="s">
        <v>85</v>
      </c>
      <c r="AC345" t="s">
        <v>76</v>
      </c>
      <c r="AD345" s="2"/>
      <c r="AE345">
        <v>0.8</v>
      </c>
      <c r="AF345">
        <v>0.20399999999999999</v>
      </c>
      <c r="AG345">
        <v>0.316</v>
      </c>
      <c r="AH345">
        <v>0.24199999999999999</v>
      </c>
    </row>
    <row r="346" spans="1:38" x14ac:dyDescent="0.25">
      <c r="A346">
        <v>345</v>
      </c>
      <c r="B346" t="s">
        <v>943</v>
      </c>
      <c r="C346" t="s">
        <v>725</v>
      </c>
      <c r="D346" t="s">
        <v>270</v>
      </c>
      <c r="E346" t="s">
        <v>721</v>
      </c>
      <c r="F346">
        <v>2011</v>
      </c>
      <c r="G346" t="s">
        <v>722</v>
      </c>
      <c r="H346" t="s">
        <v>442</v>
      </c>
      <c r="I346" t="s">
        <v>234</v>
      </c>
      <c r="J346" t="s">
        <v>53</v>
      </c>
      <c r="K346" t="s">
        <v>776</v>
      </c>
      <c r="L346">
        <v>32</v>
      </c>
      <c r="M346" t="s">
        <v>726</v>
      </c>
      <c r="N346" t="s">
        <v>310</v>
      </c>
      <c r="O346" t="s">
        <v>906</v>
      </c>
      <c r="P346">
        <v>0.5</v>
      </c>
      <c r="Q346" t="s">
        <v>799</v>
      </c>
      <c r="R346" t="s">
        <v>1274</v>
      </c>
      <c r="S346" t="s">
        <v>774</v>
      </c>
      <c r="T346" t="s">
        <v>52</v>
      </c>
      <c r="U346" t="s">
        <v>271</v>
      </c>
      <c r="V346" t="s">
        <v>503</v>
      </c>
      <c r="W346" t="s">
        <v>74</v>
      </c>
      <c r="X346" t="s">
        <v>54</v>
      </c>
      <c r="Y346" t="s">
        <v>709</v>
      </c>
      <c r="Z346" t="s">
        <v>75</v>
      </c>
      <c r="AA346" t="s">
        <v>75</v>
      </c>
      <c r="AB346" t="s">
        <v>85</v>
      </c>
      <c r="AC346" t="s">
        <v>76</v>
      </c>
      <c r="AD346" s="2"/>
      <c r="AE346">
        <v>0.80900000000000005</v>
      </c>
      <c r="AF346">
        <v>0.183</v>
      </c>
      <c r="AG346">
        <v>0.29799999999999999</v>
      </c>
      <c r="AH346">
        <v>0.19700000000000001</v>
      </c>
    </row>
    <row r="347" spans="1:38" x14ac:dyDescent="0.25">
      <c r="A347">
        <v>346</v>
      </c>
      <c r="B347" t="s">
        <v>729</v>
      </c>
      <c r="C347" t="s">
        <v>729</v>
      </c>
      <c r="D347" t="s">
        <v>270</v>
      </c>
      <c r="E347" t="s">
        <v>721</v>
      </c>
      <c r="F347">
        <v>2011</v>
      </c>
      <c r="G347" t="s">
        <v>722</v>
      </c>
      <c r="H347" t="s">
        <v>442</v>
      </c>
      <c r="I347" t="s">
        <v>234</v>
      </c>
      <c r="J347" t="s">
        <v>53</v>
      </c>
      <c r="K347" t="s">
        <v>646</v>
      </c>
      <c r="L347">
        <v>16</v>
      </c>
      <c r="M347" t="s">
        <v>730</v>
      </c>
      <c r="N347" t="s">
        <v>310</v>
      </c>
      <c r="O347" t="s">
        <v>906</v>
      </c>
      <c r="P347">
        <v>0.5</v>
      </c>
      <c r="Q347" t="s">
        <v>775</v>
      </c>
      <c r="R347" t="s">
        <v>775</v>
      </c>
      <c r="S347" t="s">
        <v>819</v>
      </c>
      <c r="T347" t="s">
        <v>819</v>
      </c>
      <c r="U347" t="s">
        <v>271</v>
      </c>
      <c r="V347" t="s">
        <v>731</v>
      </c>
      <c r="W347" t="s">
        <v>74</v>
      </c>
      <c r="X347" t="s">
        <v>54</v>
      </c>
      <c r="Y347" t="s">
        <v>709</v>
      </c>
      <c r="Z347" t="s">
        <v>75</v>
      </c>
      <c r="AA347" t="s">
        <v>75</v>
      </c>
      <c r="AB347" t="s">
        <v>85</v>
      </c>
      <c r="AC347" t="s">
        <v>76</v>
      </c>
      <c r="AD347" s="2"/>
      <c r="AE347">
        <v>0.73</v>
      </c>
      <c r="AG347">
        <v>0.55000000000000004</v>
      </c>
    </row>
    <row r="348" spans="1:38" x14ac:dyDescent="0.25">
      <c r="A348">
        <v>347</v>
      </c>
      <c r="B348" t="s">
        <v>874</v>
      </c>
      <c r="C348" t="s">
        <v>874</v>
      </c>
      <c r="D348" t="s">
        <v>270</v>
      </c>
      <c r="E348" t="s">
        <v>717</v>
      </c>
      <c r="F348">
        <v>2017</v>
      </c>
      <c r="G348" t="s">
        <v>732</v>
      </c>
      <c r="H348" t="s">
        <v>47</v>
      </c>
      <c r="I348" t="s">
        <v>234</v>
      </c>
      <c r="J348" t="s">
        <v>270</v>
      </c>
      <c r="K348" t="s">
        <v>776</v>
      </c>
      <c r="L348">
        <v>99</v>
      </c>
      <c r="M348" t="s">
        <v>875</v>
      </c>
      <c r="N348" t="s">
        <v>310</v>
      </c>
      <c r="O348" t="s">
        <v>1186</v>
      </c>
      <c r="P348">
        <v>0.5</v>
      </c>
      <c r="Q348" t="s">
        <v>775</v>
      </c>
      <c r="R348" t="s">
        <v>775</v>
      </c>
      <c r="T348" t="s">
        <v>819</v>
      </c>
      <c r="U348" t="s">
        <v>101</v>
      </c>
      <c r="V348" t="s">
        <v>53</v>
      </c>
      <c r="W348" t="s">
        <v>74</v>
      </c>
      <c r="X348" t="s">
        <v>54</v>
      </c>
      <c r="Y348" t="s">
        <v>313</v>
      </c>
      <c r="Z348" t="s">
        <v>75</v>
      </c>
      <c r="AA348" t="s">
        <v>75</v>
      </c>
      <c r="AB348" t="s">
        <v>85</v>
      </c>
      <c r="AC348" t="s">
        <v>76</v>
      </c>
      <c r="AD348" s="2"/>
      <c r="AI348" t="s">
        <v>740</v>
      </c>
      <c r="AJ348" t="s">
        <v>876</v>
      </c>
    </row>
    <row r="349" spans="1:38" x14ac:dyDescent="0.25">
      <c r="A349">
        <v>348</v>
      </c>
      <c r="B349" t="s">
        <v>877</v>
      </c>
      <c r="C349" t="s">
        <v>877</v>
      </c>
      <c r="D349" t="s">
        <v>270</v>
      </c>
      <c r="E349" t="s">
        <v>717</v>
      </c>
      <c r="F349">
        <v>2017</v>
      </c>
      <c r="G349" t="s">
        <v>732</v>
      </c>
      <c r="H349" t="s">
        <v>47</v>
      </c>
      <c r="I349" t="s">
        <v>234</v>
      </c>
      <c r="J349" t="s">
        <v>270</v>
      </c>
      <c r="K349" t="s">
        <v>776</v>
      </c>
      <c r="L349">
        <v>55</v>
      </c>
      <c r="M349" t="s">
        <v>878</v>
      </c>
      <c r="N349" t="s">
        <v>310</v>
      </c>
      <c r="O349" t="s">
        <v>1186</v>
      </c>
      <c r="P349">
        <v>0.5</v>
      </c>
      <c r="Q349" t="s">
        <v>775</v>
      </c>
      <c r="R349" t="s">
        <v>775</v>
      </c>
      <c r="S349" t="s">
        <v>819</v>
      </c>
      <c r="T349" t="s">
        <v>819</v>
      </c>
      <c r="U349" t="s">
        <v>101</v>
      </c>
      <c r="V349" t="s">
        <v>53</v>
      </c>
      <c r="W349" t="s">
        <v>74</v>
      </c>
      <c r="X349" t="s">
        <v>54</v>
      </c>
      <c r="Y349" t="s">
        <v>313</v>
      </c>
      <c r="Z349" t="s">
        <v>75</v>
      </c>
      <c r="AA349" t="s">
        <v>75</v>
      </c>
      <c r="AB349" t="s">
        <v>85</v>
      </c>
      <c r="AC349" t="s">
        <v>76</v>
      </c>
      <c r="AD349" s="2"/>
      <c r="AI349" t="s">
        <v>879</v>
      </c>
      <c r="AJ349" t="s">
        <v>880</v>
      </c>
    </row>
    <row r="350" spans="1:38" x14ac:dyDescent="0.25">
      <c r="A350">
        <v>349</v>
      </c>
      <c r="B350" t="s">
        <v>735</v>
      </c>
      <c r="C350" t="s">
        <v>718</v>
      </c>
      <c r="D350" t="s">
        <v>53</v>
      </c>
      <c r="E350" t="s">
        <v>717</v>
      </c>
      <c r="F350">
        <v>2017</v>
      </c>
      <c r="G350" t="s">
        <v>732</v>
      </c>
      <c r="H350" t="s">
        <v>47</v>
      </c>
      <c r="I350" t="s">
        <v>234</v>
      </c>
      <c r="J350" t="s">
        <v>270</v>
      </c>
      <c r="K350" t="s">
        <v>646</v>
      </c>
      <c r="L350">
        <v>89</v>
      </c>
      <c r="M350" t="s">
        <v>736</v>
      </c>
      <c r="N350" t="s">
        <v>310</v>
      </c>
      <c r="O350" t="s">
        <v>1186</v>
      </c>
      <c r="P350">
        <v>0.5</v>
      </c>
      <c r="Q350" t="s">
        <v>775</v>
      </c>
      <c r="R350" t="s">
        <v>775</v>
      </c>
      <c r="S350" t="s">
        <v>819</v>
      </c>
      <c r="T350" t="s">
        <v>819</v>
      </c>
      <c r="V350" t="s">
        <v>53</v>
      </c>
      <c r="W350" t="s">
        <v>74</v>
      </c>
      <c r="X350" t="s">
        <v>54</v>
      </c>
      <c r="Y350" t="s">
        <v>75</v>
      </c>
      <c r="Z350" t="s">
        <v>75</v>
      </c>
      <c r="AA350" t="s">
        <v>75</v>
      </c>
      <c r="AB350" t="s">
        <v>85</v>
      </c>
      <c r="AC350" t="s">
        <v>76</v>
      </c>
      <c r="AD350" s="2"/>
      <c r="AE350">
        <v>0.74</v>
      </c>
      <c r="AF350">
        <v>0.17</v>
      </c>
      <c r="AG350">
        <v>0.49</v>
      </c>
      <c r="AH350">
        <v>0.18</v>
      </c>
      <c r="AI350" t="s">
        <v>111</v>
      </c>
      <c r="AJ350" t="s">
        <v>737</v>
      </c>
      <c r="AL350" t="s">
        <v>733</v>
      </c>
    </row>
    <row r="351" spans="1:38" x14ac:dyDescent="0.25">
      <c r="A351">
        <v>350</v>
      </c>
      <c r="B351" t="s">
        <v>738</v>
      </c>
      <c r="C351" t="s">
        <v>738</v>
      </c>
      <c r="D351" t="s">
        <v>53</v>
      </c>
      <c r="E351" t="s">
        <v>717</v>
      </c>
      <c r="F351">
        <v>2017</v>
      </c>
      <c r="G351" t="s">
        <v>732</v>
      </c>
      <c r="H351" t="s">
        <v>47</v>
      </c>
      <c r="I351" t="s">
        <v>234</v>
      </c>
      <c r="J351" t="s">
        <v>270</v>
      </c>
      <c r="K351" t="s">
        <v>646</v>
      </c>
      <c r="L351">
        <v>42</v>
      </c>
      <c r="M351" t="s">
        <v>739</v>
      </c>
      <c r="N351" t="s">
        <v>310</v>
      </c>
      <c r="O351" t="s">
        <v>1186</v>
      </c>
      <c r="P351">
        <v>0.5</v>
      </c>
      <c r="Q351" t="s">
        <v>775</v>
      </c>
      <c r="R351" t="s">
        <v>775</v>
      </c>
      <c r="S351" t="s">
        <v>819</v>
      </c>
      <c r="T351" t="s">
        <v>819</v>
      </c>
      <c r="V351" t="s">
        <v>53</v>
      </c>
      <c r="W351" t="s">
        <v>589</v>
      </c>
      <c r="X351" t="s">
        <v>54</v>
      </c>
      <c r="Y351" t="s">
        <v>75</v>
      </c>
      <c r="Z351" t="s">
        <v>75</v>
      </c>
      <c r="AA351" t="s">
        <v>75</v>
      </c>
      <c r="AB351" t="s">
        <v>55</v>
      </c>
      <c r="AC351" t="s">
        <v>76</v>
      </c>
      <c r="AD351" s="2"/>
      <c r="AE351">
        <v>0.73</v>
      </c>
      <c r="AF351">
        <v>0.17</v>
      </c>
      <c r="AG351">
        <v>0.6</v>
      </c>
      <c r="AH351">
        <v>0.18</v>
      </c>
      <c r="AI351" t="s">
        <v>740</v>
      </c>
      <c r="AJ351" t="s">
        <v>741</v>
      </c>
    </row>
    <row r="352" spans="1:38" x14ac:dyDescent="0.25">
      <c r="A352">
        <v>351</v>
      </c>
      <c r="B352" t="s">
        <v>1060</v>
      </c>
      <c r="C352" t="s">
        <v>734</v>
      </c>
      <c r="D352" t="s">
        <v>270</v>
      </c>
      <c r="E352" t="s">
        <v>717</v>
      </c>
      <c r="F352">
        <v>2017</v>
      </c>
      <c r="G352" t="s">
        <v>732</v>
      </c>
      <c r="H352" t="s">
        <v>47</v>
      </c>
      <c r="I352" t="s">
        <v>234</v>
      </c>
      <c r="J352" t="s">
        <v>270</v>
      </c>
      <c r="K352" t="s">
        <v>776</v>
      </c>
      <c r="L352">
        <v>65</v>
      </c>
      <c r="M352" t="s">
        <v>784</v>
      </c>
      <c r="N352" t="s">
        <v>310</v>
      </c>
      <c r="O352" t="s">
        <v>1248</v>
      </c>
      <c r="Q352" t="s">
        <v>775</v>
      </c>
      <c r="R352" t="s">
        <v>775</v>
      </c>
      <c r="S352" t="s">
        <v>819</v>
      </c>
      <c r="T352" t="s">
        <v>819</v>
      </c>
      <c r="U352" t="s">
        <v>271</v>
      </c>
      <c r="V352" t="s">
        <v>53</v>
      </c>
      <c r="W352" t="s">
        <v>74</v>
      </c>
      <c r="X352" t="s">
        <v>54</v>
      </c>
      <c r="Y352" t="s">
        <v>75</v>
      </c>
      <c r="Z352" t="s">
        <v>75</v>
      </c>
      <c r="AA352" t="s">
        <v>75</v>
      </c>
      <c r="AB352" t="s">
        <v>85</v>
      </c>
      <c r="AC352" t="s">
        <v>76</v>
      </c>
      <c r="AD352" s="2"/>
      <c r="AI352" t="s">
        <v>786</v>
      </c>
      <c r="AJ352" t="s">
        <v>787</v>
      </c>
      <c r="AL352" t="s">
        <v>785</v>
      </c>
    </row>
    <row r="353" spans="1:38" x14ac:dyDescent="0.25">
      <c r="A353">
        <v>352</v>
      </c>
      <c r="B353" t="s">
        <v>928</v>
      </c>
      <c r="C353" t="s">
        <v>928</v>
      </c>
      <c r="D353" t="s">
        <v>53</v>
      </c>
      <c r="E353" t="s">
        <v>742</v>
      </c>
      <c r="F353">
        <v>2018</v>
      </c>
      <c r="G353" t="s">
        <v>743</v>
      </c>
      <c r="H353" t="s">
        <v>299</v>
      </c>
      <c r="I353" t="s">
        <v>234</v>
      </c>
      <c r="J353" t="s">
        <v>53</v>
      </c>
      <c r="K353" t="s">
        <v>776</v>
      </c>
      <c r="L353">
        <v>27</v>
      </c>
      <c r="M353" t="s">
        <v>929</v>
      </c>
      <c r="N353" t="s">
        <v>310</v>
      </c>
      <c r="O353" t="s">
        <v>1186</v>
      </c>
      <c r="P353">
        <v>0.5</v>
      </c>
      <c r="S353" t="s">
        <v>774</v>
      </c>
      <c r="T353" t="s">
        <v>52</v>
      </c>
      <c r="U353" t="s">
        <v>101</v>
      </c>
      <c r="V353" t="s">
        <v>930</v>
      </c>
      <c r="W353" t="s">
        <v>74</v>
      </c>
      <c r="X353" t="s">
        <v>54</v>
      </c>
      <c r="Y353" t="s">
        <v>709</v>
      </c>
      <c r="Z353" t="s">
        <v>75</v>
      </c>
      <c r="AA353" t="s">
        <v>75</v>
      </c>
      <c r="AB353" t="s">
        <v>85</v>
      </c>
      <c r="AC353" t="s">
        <v>76</v>
      </c>
      <c r="AD353" s="2"/>
      <c r="AE353">
        <v>0.65500000000000003</v>
      </c>
      <c r="AF353">
        <v>0.248</v>
      </c>
      <c r="AG353">
        <v>0.48699999999999999</v>
      </c>
      <c r="AH353">
        <v>0.26</v>
      </c>
    </row>
    <row r="354" spans="1:38" x14ac:dyDescent="0.25">
      <c r="A354">
        <v>353</v>
      </c>
      <c r="B354" t="s">
        <v>931</v>
      </c>
      <c r="C354" t="s">
        <v>931</v>
      </c>
      <c r="D354" t="s">
        <v>53</v>
      </c>
      <c r="E354" t="s">
        <v>742</v>
      </c>
      <c r="F354">
        <v>2018</v>
      </c>
      <c r="G354" t="s">
        <v>743</v>
      </c>
      <c r="H354" t="s">
        <v>299</v>
      </c>
      <c r="I354" t="s">
        <v>234</v>
      </c>
      <c r="J354" t="s">
        <v>53</v>
      </c>
      <c r="K354" t="s">
        <v>776</v>
      </c>
      <c r="L354">
        <v>41</v>
      </c>
      <c r="M354" t="s">
        <v>929</v>
      </c>
      <c r="N354" t="s">
        <v>310</v>
      </c>
      <c r="O354" t="s">
        <v>1186</v>
      </c>
      <c r="P354">
        <v>0.5</v>
      </c>
      <c r="S354" t="s">
        <v>774</v>
      </c>
      <c r="T354" t="s">
        <v>52</v>
      </c>
      <c r="U354" t="s">
        <v>101</v>
      </c>
      <c r="V354" t="s">
        <v>930</v>
      </c>
      <c r="W354" t="s">
        <v>74</v>
      </c>
      <c r="X354" t="s">
        <v>54</v>
      </c>
      <c r="Y354" t="s">
        <v>709</v>
      </c>
      <c r="Z354" t="s">
        <v>75</v>
      </c>
      <c r="AA354" t="s">
        <v>75</v>
      </c>
      <c r="AB354" t="s">
        <v>85</v>
      </c>
      <c r="AC354" t="s">
        <v>883</v>
      </c>
      <c r="AD354" s="2"/>
      <c r="AE354">
        <v>5.85</v>
      </c>
      <c r="AF354">
        <v>16.09</v>
      </c>
      <c r="AG354">
        <v>0.2</v>
      </c>
      <c r="AH354">
        <v>14.26</v>
      </c>
    </row>
    <row r="355" spans="1:38" x14ac:dyDescent="0.25">
      <c r="A355">
        <v>354</v>
      </c>
      <c r="B355" t="s">
        <v>932</v>
      </c>
      <c r="C355" t="s">
        <v>932</v>
      </c>
      <c r="D355" t="s">
        <v>53</v>
      </c>
      <c r="E355" t="s">
        <v>742</v>
      </c>
      <c r="F355">
        <v>2018</v>
      </c>
      <c r="G355" t="s">
        <v>743</v>
      </c>
      <c r="H355" t="s">
        <v>299</v>
      </c>
      <c r="I355" t="s">
        <v>234</v>
      </c>
      <c r="J355" t="s">
        <v>53</v>
      </c>
      <c r="K355" t="s">
        <v>776</v>
      </c>
      <c r="L355">
        <v>42</v>
      </c>
      <c r="M355" t="s">
        <v>933</v>
      </c>
      <c r="N355" t="s">
        <v>310</v>
      </c>
      <c r="O355" t="s">
        <v>1186</v>
      </c>
      <c r="P355">
        <v>0.5</v>
      </c>
      <c r="S355" t="s">
        <v>774</v>
      </c>
      <c r="T355" t="s">
        <v>52</v>
      </c>
      <c r="U355" t="s">
        <v>101</v>
      </c>
      <c r="V355" t="s">
        <v>930</v>
      </c>
      <c r="W355" t="s">
        <v>74</v>
      </c>
      <c r="X355" t="s">
        <v>54</v>
      </c>
      <c r="Y355" t="s">
        <v>709</v>
      </c>
      <c r="Z355" t="s">
        <v>75</v>
      </c>
      <c r="AA355" t="s">
        <v>75</v>
      </c>
      <c r="AB355" t="s">
        <v>85</v>
      </c>
      <c r="AC355" t="s">
        <v>883</v>
      </c>
      <c r="AD355" s="2"/>
      <c r="AE355">
        <v>7.69</v>
      </c>
      <c r="AF355">
        <v>21.3</v>
      </c>
      <c r="AG355">
        <v>1.1000000000000001</v>
      </c>
      <c r="AH355">
        <v>20.62</v>
      </c>
    </row>
    <row r="356" spans="1:38" x14ac:dyDescent="0.25">
      <c r="A356">
        <v>355</v>
      </c>
      <c r="B356" t="s">
        <v>984</v>
      </c>
      <c r="C356" t="s">
        <v>984</v>
      </c>
      <c r="D356" t="s">
        <v>53</v>
      </c>
      <c r="E356" t="s">
        <v>745</v>
      </c>
      <c r="F356">
        <v>2021</v>
      </c>
      <c r="G356" t="s">
        <v>744</v>
      </c>
      <c r="H356" t="s">
        <v>88</v>
      </c>
      <c r="I356" t="s">
        <v>234</v>
      </c>
      <c r="J356" t="s">
        <v>53</v>
      </c>
      <c r="K356" t="s">
        <v>776</v>
      </c>
      <c r="L356">
        <v>198</v>
      </c>
      <c r="M356" t="s">
        <v>985</v>
      </c>
      <c r="N356" t="s">
        <v>310</v>
      </c>
      <c r="O356" t="s">
        <v>986</v>
      </c>
      <c r="P356">
        <v>1</v>
      </c>
      <c r="Q356" t="s">
        <v>775</v>
      </c>
      <c r="R356" t="s">
        <v>775</v>
      </c>
      <c r="S356" t="s">
        <v>819</v>
      </c>
      <c r="T356" t="s">
        <v>819</v>
      </c>
      <c r="U356" t="s">
        <v>101</v>
      </c>
      <c r="V356" t="s">
        <v>53</v>
      </c>
      <c r="W356" t="s">
        <v>74</v>
      </c>
      <c r="X356" t="s">
        <v>54</v>
      </c>
      <c r="Y356" t="s">
        <v>783</v>
      </c>
      <c r="Z356" t="s">
        <v>75</v>
      </c>
      <c r="AA356" t="s">
        <v>75</v>
      </c>
      <c r="AB356" t="s">
        <v>55</v>
      </c>
      <c r="AC356" t="s">
        <v>104</v>
      </c>
      <c r="AD356" s="2" t="s">
        <v>126</v>
      </c>
      <c r="AE356">
        <v>6.03</v>
      </c>
      <c r="AF356">
        <v>0.93</v>
      </c>
      <c r="AG356">
        <v>5.85</v>
      </c>
      <c r="AH356">
        <v>0.96</v>
      </c>
    </row>
    <row r="357" spans="1:38" x14ac:dyDescent="0.25">
      <c r="A357">
        <v>356</v>
      </c>
      <c r="B357" t="s">
        <v>987</v>
      </c>
      <c r="C357" t="s">
        <v>987</v>
      </c>
      <c r="D357" t="s">
        <v>53</v>
      </c>
      <c r="E357" t="s">
        <v>745</v>
      </c>
      <c r="F357">
        <v>2021</v>
      </c>
      <c r="G357" t="s">
        <v>744</v>
      </c>
      <c r="H357" t="s">
        <v>88</v>
      </c>
      <c r="I357" t="s">
        <v>234</v>
      </c>
      <c r="J357" t="s">
        <v>53</v>
      </c>
      <c r="K357" t="s">
        <v>776</v>
      </c>
      <c r="L357">
        <v>200</v>
      </c>
      <c r="M357" t="s">
        <v>985</v>
      </c>
      <c r="N357" t="s">
        <v>310</v>
      </c>
      <c r="O357" t="s">
        <v>986</v>
      </c>
      <c r="P357">
        <v>1</v>
      </c>
      <c r="Q357" t="s">
        <v>775</v>
      </c>
      <c r="R357" t="s">
        <v>775</v>
      </c>
      <c r="S357" t="s">
        <v>819</v>
      </c>
      <c r="T357" t="s">
        <v>819</v>
      </c>
      <c r="U357" t="s">
        <v>101</v>
      </c>
      <c r="V357" t="s">
        <v>53</v>
      </c>
      <c r="W357" t="s">
        <v>74</v>
      </c>
      <c r="X357" t="s">
        <v>54</v>
      </c>
      <c r="Y357" t="s">
        <v>783</v>
      </c>
      <c r="Z357" t="s">
        <v>75</v>
      </c>
      <c r="AA357" t="s">
        <v>75</v>
      </c>
      <c r="AB357" t="s">
        <v>55</v>
      </c>
      <c r="AC357" t="s">
        <v>104</v>
      </c>
      <c r="AD357" s="2" t="s">
        <v>126</v>
      </c>
      <c r="AE357">
        <v>5.99</v>
      </c>
      <c r="AF357">
        <v>0.85</v>
      </c>
      <c r="AG357">
        <v>5.75</v>
      </c>
      <c r="AH357">
        <v>0.98</v>
      </c>
    </row>
    <row r="358" spans="1:38" x14ac:dyDescent="0.25">
      <c r="A358">
        <v>357</v>
      </c>
      <c r="B358" t="s">
        <v>1181</v>
      </c>
      <c r="C358" t="s">
        <v>1177</v>
      </c>
      <c r="D358" t="s">
        <v>270</v>
      </c>
      <c r="E358" t="s">
        <v>1182</v>
      </c>
      <c r="F358">
        <v>2023</v>
      </c>
      <c r="G358" t="s">
        <v>1176</v>
      </c>
      <c r="H358" t="s">
        <v>47</v>
      </c>
      <c r="I358" t="s">
        <v>434</v>
      </c>
      <c r="J358" t="s">
        <v>270</v>
      </c>
      <c r="K358" t="s">
        <v>776</v>
      </c>
      <c r="L358">
        <v>77</v>
      </c>
      <c r="M358" t="s">
        <v>1178</v>
      </c>
      <c r="N358" t="s">
        <v>310</v>
      </c>
      <c r="O358" t="s">
        <v>1179</v>
      </c>
      <c r="P358">
        <v>0.5</v>
      </c>
      <c r="Q358" t="s">
        <v>775</v>
      </c>
      <c r="R358" t="s">
        <v>775</v>
      </c>
      <c r="S358" t="s">
        <v>819</v>
      </c>
      <c r="T358" t="s">
        <v>819</v>
      </c>
      <c r="U358" t="s">
        <v>629</v>
      </c>
      <c r="V358" t="s">
        <v>53</v>
      </c>
      <c r="W358" t="s">
        <v>74</v>
      </c>
      <c r="X358" t="s">
        <v>54</v>
      </c>
      <c r="Y358" t="s">
        <v>659</v>
      </c>
      <c r="Z358" t="s">
        <v>75</v>
      </c>
      <c r="AA358" t="s">
        <v>75</v>
      </c>
      <c r="AB358" t="s">
        <v>55</v>
      </c>
      <c r="AC358" t="s">
        <v>883</v>
      </c>
      <c r="AD358" s="2" t="s">
        <v>80</v>
      </c>
      <c r="AE358">
        <v>45.17</v>
      </c>
      <c r="AF358">
        <v>14.48</v>
      </c>
      <c r="AG358">
        <v>41.45</v>
      </c>
      <c r="AH358">
        <v>11.7</v>
      </c>
      <c r="AK358">
        <v>0.55000000000000004</v>
      </c>
      <c r="AL358" t="s">
        <v>1056</v>
      </c>
    </row>
    <row r="359" spans="1:38" x14ac:dyDescent="0.25">
      <c r="A359">
        <v>358</v>
      </c>
      <c r="B359" t="s">
        <v>1180</v>
      </c>
      <c r="C359" t="s">
        <v>1177</v>
      </c>
      <c r="D359" t="s">
        <v>270</v>
      </c>
      <c r="E359" t="s">
        <v>1182</v>
      </c>
      <c r="F359">
        <v>2023</v>
      </c>
      <c r="G359" t="s">
        <v>1176</v>
      </c>
      <c r="H359" t="s">
        <v>47</v>
      </c>
      <c r="I359" t="s">
        <v>434</v>
      </c>
      <c r="J359" t="s">
        <v>270</v>
      </c>
      <c r="K359" t="s">
        <v>776</v>
      </c>
      <c r="L359">
        <v>77</v>
      </c>
      <c r="M359" t="s">
        <v>1178</v>
      </c>
      <c r="N359" t="s">
        <v>310</v>
      </c>
      <c r="O359" t="s">
        <v>1179</v>
      </c>
      <c r="P359">
        <v>0.5</v>
      </c>
      <c r="Q359" t="s">
        <v>775</v>
      </c>
      <c r="R359" t="s">
        <v>775</v>
      </c>
      <c r="S359" t="s">
        <v>819</v>
      </c>
      <c r="T359" t="s">
        <v>819</v>
      </c>
      <c r="U359" t="s">
        <v>629</v>
      </c>
      <c r="V359" t="s">
        <v>53</v>
      </c>
      <c r="W359" t="s">
        <v>74</v>
      </c>
      <c r="X359" t="s">
        <v>54</v>
      </c>
      <c r="Y359" t="s">
        <v>659</v>
      </c>
      <c r="Z359" t="s">
        <v>75</v>
      </c>
      <c r="AA359" t="s">
        <v>75</v>
      </c>
      <c r="AB359" t="s">
        <v>55</v>
      </c>
      <c r="AC359" t="s">
        <v>883</v>
      </c>
      <c r="AD359" s="2" t="s">
        <v>126</v>
      </c>
      <c r="AE359">
        <v>78.33</v>
      </c>
      <c r="AF359">
        <v>8.81</v>
      </c>
      <c r="AG359">
        <v>73.69</v>
      </c>
      <c r="AH359">
        <v>8.6300000000000008</v>
      </c>
      <c r="AK359">
        <v>0.55000000000000004</v>
      </c>
      <c r="AL359" t="s">
        <v>1056</v>
      </c>
    </row>
    <row r="360" spans="1:38" x14ac:dyDescent="0.25">
      <c r="A360">
        <v>359</v>
      </c>
      <c r="B360" t="s">
        <v>1184</v>
      </c>
      <c r="C360" t="s">
        <v>1185</v>
      </c>
      <c r="D360" t="s">
        <v>270</v>
      </c>
      <c r="E360" t="s">
        <v>1182</v>
      </c>
      <c r="F360">
        <v>2023</v>
      </c>
      <c r="G360" t="s">
        <v>1176</v>
      </c>
      <c r="H360" t="s">
        <v>47</v>
      </c>
      <c r="I360" t="s">
        <v>434</v>
      </c>
      <c r="J360" t="s">
        <v>270</v>
      </c>
      <c r="K360" t="s">
        <v>776</v>
      </c>
      <c r="L360">
        <v>57</v>
      </c>
      <c r="M360" t="s">
        <v>1178</v>
      </c>
      <c r="N360" t="s">
        <v>310</v>
      </c>
      <c r="O360" t="s">
        <v>1186</v>
      </c>
      <c r="P360">
        <v>0.5</v>
      </c>
      <c r="Q360" t="s">
        <v>775</v>
      </c>
      <c r="R360" t="s">
        <v>775</v>
      </c>
      <c r="S360" t="s">
        <v>819</v>
      </c>
      <c r="T360" t="s">
        <v>819</v>
      </c>
      <c r="U360" t="s">
        <v>629</v>
      </c>
      <c r="V360" t="s">
        <v>53</v>
      </c>
      <c r="W360" t="s">
        <v>74</v>
      </c>
      <c r="X360" t="s">
        <v>54</v>
      </c>
      <c r="Y360" t="s">
        <v>659</v>
      </c>
      <c r="Z360" t="s">
        <v>75</v>
      </c>
      <c r="AA360" t="s">
        <v>75</v>
      </c>
      <c r="AB360" t="s">
        <v>55</v>
      </c>
      <c r="AC360" t="s">
        <v>56</v>
      </c>
      <c r="AD360" s="2" t="s">
        <v>80</v>
      </c>
      <c r="AE360">
        <v>3.44</v>
      </c>
      <c r="AF360">
        <v>0.73</v>
      </c>
      <c r="AG360">
        <v>3.09</v>
      </c>
      <c r="AH360">
        <v>0.5</v>
      </c>
      <c r="AK360">
        <v>0.32</v>
      </c>
      <c r="AL360" t="s">
        <v>1056</v>
      </c>
    </row>
    <row r="361" spans="1:38" x14ac:dyDescent="0.25">
      <c r="A361">
        <v>360</v>
      </c>
      <c r="B361" t="s">
        <v>1183</v>
      </c>
      <c r="C361" t="s">
        <v>1185</v>
      </c>
      <c r="D361" t="s">
        <v>270</v>
      </c>
      <c r="E361" t="s">
        <v>1182</v>
      </c>
      <c r="F361">
        <v>2023</v>
      </c>
      <c r="G361" t="s">
        <v>1176</v>
      </c>
      <c r="H361" t="s">
        <v>47</v>
      </c>
      <c r="I361" t="s">
        <v>434</v>
      </c>
      <c r="J361" t="s">
        <v>270</v>
      </c>
      <c r="K361" t="s">
        <v>776</v>
      </c>
      <c r="L361">
        <v>57</v>
      </c>
      <c r="M361" t="s">
        <v>1178</v>
      </c>
      <c r="N361" t="s">
        <v>310</v>
      </c>
      <c r="O361" t="s">
        <v>1186</v>
      </c>
      <c r="P361">
        <v>0.5</v>
      </c>
      <c r="Q361" t="s">
        <v>775</v>
      </c>
      <c r="R361" t="s">
        <v>775</v>
      </c>
      <c r="S361" t="s">
        <v>819</v>
      </c>
      <c r="T361" t="s">
        <v>819</v>
      </c>
      <c r="U361" t="s">
        <v>629</v>
      </c>
      <c r="V361" t="s">
        <v>53</v>
      </c>
      <c r="W361" t="s">
        <v>74</v>
      </c>
      <c r="X361" t="s">
        <v>54</v>
      </c>
      <c r="Y361" t="s">
        <v>659</v>
      </c>
      <c r="Z361" t="s">
        <v>75</v>
      </c>
      <c r="AA361" t="s">
        <v>75</v>
      </c>
      <c r="AB361" t="s">
        <v>55</v>
      </c>
      <c r="AC361" t="s">
        <v>56</v>
      </c>
      <c r="AD361" s="2" t="s">
        <v>126</v>
      </c>
      <c r="AE361">
        <v>4.6900000000000004</v>
      </c>
      <c r="AF361">
        <v>0.61</v>
      </c>
      <c r="AG361">
        <v>4.41</v>
      </c>
      <c r="AH361">
        <v>0.46</v>
      </c>
      <c r="AK361">
        <v>0.32</v>
      </c>
      <c r="AL361" t="s">
        <v>1056</v>
      </c>
    </row>
    <row r="362" spans="1:38" x14ac:dyDescent="0.25">
      <c r="A362">
        <v>361</v>
      </c>
      <c r="B362" t="s">
        <v>763</v>
      </c>
      <c r="C362" t="s">
        <v>746</v>
      </c>
      <c r="D362" t="s">
        <v>270</v>
      </c>
      <c r="E362" t="s">
        <v>747</v>
      </c>
      <c r="F362">
        <v>2020</v>
      </c>
      <c r="G362" t="s">
        <v>748</v>
      </c>
      <c r="H362" t="s">
        <v>183</v>
      </c>
      <c r="I362" t="s">
        <v>234</v>
      </c>
      <c r="J362" t="s">
        <v>270</v>
      </c>
      <c r="K362" t="s">
        <v>646</v>
      </c>
      <c r="L362">
        <v>132</v>
      </c>
      <c r="M362" t="s">
        <v>749</v>
      </c>
      <c r="N362" t="s">
        <v>310</v>
      </c>
      <c r="O362" t="s">
        <v>1186</v>
      </c>
      <c r="P362">
        <v>0.5</v>
      </c>
      <c r="Q362" t="s">
        <v>775</v>
      </c>
      <c r="R362" t="s">
        <v>775</v>
      </c>
      <c r="S362" t="s">
        <v>819</v>
      </c>
      <c r="T362" t="s">
        <v>819</v>
      </c>
      <c r="U362" t="s">
        <v>484</v>
      </c>
      <c r="V362" t="s">
        <v>53</v>
      </c>
      <c r="W362" t="s">
        <v>589</v>
      </c>
      <c r="X362" t="s">
        <v>54</v>
      </c>
      <c r="Y362" t="s">
        <v>75</v>
      </c>
      <c r="Z362" t="s">
        <v>75</v>
      </c>
      <c r="AA362" t="s">
        <v>75</v>
      </c>
      <c r="AB362" t="s">
        <v>55</v>
      </c>
      <c r="AC362" t="s">
        <v>56</v>
      </c>
      <c r="AD362" s="2" t="s">
        <v>80</v>
      </c>
      <c r="AE362">
        <v>4.53</v>
      </c>
      <c r="AF362">
        <v>0.83</v>
      </c>
      <c r="AG362">
        <v>4.05</v>
      </c>
      <c r="AH362">
        <v>0.91</v>
      </c>
      <c r="AK362">
        <v>0.47</v>
      </c>
    </row>
    <row r="363" spans="1:38" x14ac:dyDescent="0.25">
      <c r="A363">
        <v>362</v>
      </c>
      <c r="B363" t="s">
        <v>762</v>
      </c>
      <c r="C363" t="s">
        <v>746</v>
      </c>
      <c r="D363" t="s">
        <v>270</v>
      </c>
      <c r="E363" t="s">
        <v>747</v>
      </c>
      <c r="F363">
        <v>2020</v>
      </c>
      <c r="G363" t="s">
        <v>748</v>
      </c>
      <c r="H363" t="s">
        <v>183</v>
      </c>
      <c r="I363" t="s">
        <v>234</v>
      </c>
      <c r="J363" t="s">
        <v>270</v>
      </c>
      <c r="K363" t="s">
        <v>646</v>
      </c>
      <c r="L363">
        <v>132</v>
      </c>
      <c r="M363" t="s">
        <v>749</v>
      </c>
      <c r="N363" t="s">
        <v>310</v>
      </c>
      <c r="O363" t="s">
        <v>1186</v>
      </c>
      <c r="P363">
        <v>0.5</v>
      </c>
      <c r="Q363" t="s">
        <v>775</v>
      </c>
      <c r="R363" t="s">
        <v>775</v>
      </c>
      <c r="S363" t="s">
        <v>819</v>
      </c>
      <c r="T363" t="s">
        <v>819</v>
      </c>
      <c r="U363" t="s">
        <v>484</v>
      </c>
      <c r="V363" t="s">
        <v>53</v>
      </c>
      <c r="W363" t="s">
        <v>589</v>
      </c>
      <c r="X363" t="s">
        <v>54</v>
      </c>
      <c r="Y363" t="s">
        <v>75</v>
      </c>
      <c r="Z363" t="s">
        <v>75</v>
      </c>
      <c r="AA363" t="s">
        <v>75</v>
      </c>
      <c r="AB363" t="s">
        <v>55</v>
      </c>
      <c r="AC363" t="s">
        <v>56</v>
      </c>
      <c r="AD363" s="2" t="s">
        <v>126</v>
      </c>
      <c r="AE363">
        <v>4.51</v>
      </c>
      <c r="AF363">
        <v>0.87</v>
      </c>
      <c r="AG363">
        <v>4.13</v>
      </c>
      <c r="AH363">
        <v>0.84</v>
      </c>
      <c r="AK363">
        <v>0.56999999999999995</v>
      </c>
      <c r="AL363" t="s">
        <v>750</v>
      </c>
    </row>
    <row r="364" spans="1:38" x14ac:dyDescent="0.25">
      <c r="A364">
        <v>363</v>
      </c>
      <c r="B364" t="s">
        <v>765</v>
      </c>
      <c r="C364" t="s">
        <v>751</v>
      </c>
      <c r="D364" t="s">
        <v>270</v>
      </c>
      <c r="E364" t="s">
        <v>747</v>
      </c>
      <c r="F364">
        <v>2020</v>
      </c>
      <c r="G364" t="s">
        <v>748</v>
      </c>
      <c r="H364" t="s">
        <v>183</v>
      </c>
      <c r="I364" t="s">
        <v>234</v>
      </c>
      <c r="J364" t="s">
        <v>270</v>
      </c>
      <c r="K364" t="s">
        <v>646</v>
      </c>
      <c r="L364">
        <v>102</v>
      </c>
      <c r="M364" t="s">
        <v>749</v>
      </c>
      <c r="N364" t="s">
        <v>310</v>
      </c>
      <c r="O364" t="s">
        <v>1186</v>
      </c>
      <c r="P364">
        <v>0.5</v>
      </c>
      <c r="Q364" t="s">
        <v>775</v>
      </c>
      <c r="R364" t="s">
        <v>775</v>
      </c>
      <c r="S364" t="s">
        <v>819</v>
      </c>
      <c r="T364" t="s">
        <v>819</v>
      </c>
      <c r="U364" t="s">
        <v>484</v>
      </c>
      <c r="V364" t="s">
        <v>53</v>
      </c>
      <c r="W364" t="s">
        <v>589</v>
      </c>
      <c r="X364" t="s">
        <v>54</v>
      </c>
      <c r="Y364" t="s">
        <v>75</v>
      </c>
      <c r="Z364" t="s">
        <v>103</v>
      </c>
      <c r="AA364" t="s">
        <v>103</v>
      </c>
      <c r="AB364" t="s">
        <v>55</v>
      </c>
      <c r="AC364" t="s">
        <v>56</v>
      </c>
      <c r="AD364" s="2" t="s">
        <v>80</v>
      </c>
      <c r="AE364">
        <v>4.68</v>
      </c>
      <c r="AF364">
        <v>0.83</v>
      </c>
      <c r="AG364">
        <v>3.75</v>
      </c>
      <c r="AH364">
        <v>0.72</v>
      </c>
      <c r="AK364">
        <v>0.37</v>
      </c>
    </row>
    <row r="365" spans="1:38" x14ac:dyDescent="0.25">
      <c r="A365">
        <v>364</v>
      </c>
      <c r="B365" t="s">
        <v>764</v>
      </c>
      <c r="C365" t="s">
        <v>751</v>
      </c>
      <c r="D365" t="s">
        <v>270</v>
      </c>
      <c r="E365" t="s">
        <v>747</v>
      </c>
      <c r="F365">
        <v>2020</v>
      </c>
      <c r="G365" t="s">
        <v>748</v>
      </c>
      <c r="H365" t="s">
        <v>183</v>
      </c>
      <c r="I365" t="s">
        <v>234</v>
      </c>
      <c r="J365" t="s">
        <v>270</v>
      </c>
      <c r="K365" t="s">
        <v>646</v>
      </c>
      <c r="L365">
        <v>102</v>
      </c>
      <c r="M365" t="s">
        <v>749</v>
      </c>
      <c r="N365" t="s">
        <v>310</v>
      </c>
      <c r="O365" t="s">
        <v>1186</v>
      </c>
      <c r="P365">
        <v>0.5</v>
      </c>
      <c r="Q365" t="s">
        <v>775</v>
      </c>
      <c r="R365" t="s">
        <v>775</v>
      </c>
      <c r="S365" t="s">
        <v>819</v>
      </c>
      <c r="T365" t="s">
        <v>819</v>
      </c>
      <c r="U365" t="s">
        <v>484</v>
      </c>
      <c r="V365" t="s">
        <v>53</v>
      </c>
      <c r="W365" t="s">
        <v>589</v>
      </c>
      <c r="X365" t="s">
        <v>54</v>
      </c>
      <c r="Y365" t="s">
        <v>75</v>
      </c>
      <c r="Z365" t="s">
        <v>103</v>
      </c>
      <c r="AA365" t="s">
        <v>103</v>
      </c>
      <c r="AB365" t="s">
        <v>55</v>
      </c>
      <c r="AC365" t="s">
        <v>56</v>
      </c>
      <c r="AD365" s="2" t="s">
        <v>126</v>
      </c>
      <c r="AE365">
        <v>4.54</v>
      </c>
      <c r="AF365">
        <v>0.91</v>
      </c>
      <c r="AG365">
        <v>3.84</v>
      </c>
      <c r="AH365">
        <v>0.67</v>
      </c>
      <c r="AK365">
        <v>0.25</v>
      </c>
    </row>
    <row r="366" spans="1:38" x14ac:dyDescent="0.25">
      <c r="A366">
        <v>365</v>
      </c>
      <c r="B366" t="s">
        <v>767</v>
      </c>
      <c r="C366" t="s">
        <v>752</v>
      </c>
      <c r="D366" t="s">
        <v>270</v>
      </c>
      <c r="E366" t="s">
        <v>747</v>
      </c>
      <c r="F366">
        <v>2020</v>
      </c>
      <c r="G366" t="s">
        <v>748</v>
      </c>
      <c r="H366" t="s">
        <v>183</v>
      </c>
      <c r="I366" t="s">
        <v>234</v>
      </c>
      <c r="J366" t="s">
        <v>270</v>
      </c>
      <c r="K366" t="s">
        <v>646</v>
      </c>
      <c r="L366">
        <v>104</v>
      </c>
      <c r="M366" t="s">
        <v>749</v>
      </c>
      <c r="N366" t="s">
        <v>310</v>
      </c>
      <c r="O366" t="s">
        <v>1186</v>
      </c>
      <c r="P366">
        <v>0.5</v>
      </c>
      <c r="Q366" t="s">
        <v>775</v>
      </c>
      <c r="R366" t="s">
        <v>775</v>
      </c>
      <c r="S366" t="s">
        <v>819</v>
      </c>
      <c r="T366" t="s">
        <v>819</v>
      </c>
      <c r="U366" t="s">
        <v>484</v>
      </c>
      <c r="V366" t="s">
        <v>53</v>
      </c>
      <c r="W366" t="s">
        <v>589</v>
      </c>
      <c r="X366" t="s">
        <v>54</v>
      </c>
      <c r="Y366" t="s">
        <v>75</v>
      </c>
      <c r="Z366" t="s">
        <v>75</v>
      </c>
      <c r="AA366" t="s">
        <v>75</v>
      </c>
      <c r="AB366" t="s">
        <v>55</v>
      </c>
      <c r="AC366" t="s">
        <v>56</v>
      </c>
      <c r="AD366" s="2" t="s">
        <v>80</v>
      </c>
      <c r="AE366">
        <v>4.4000000000000004</v>
      </c>
      <c r="AF366">
        <v>0.98</v>
      </c>
      <c r="AG366">
        <v>3.37</v>
      </c>
      <c r="AH366">
        <v>0.55000000000000004</v>
      </c>
      <c r="AK366">
        <v>-0.13</v>
      </c>
    </row>
    <row r="367" spans="1:38" x14ac:dyDescent="0.25">
      <c r="A367">
        <v>366</v>
      </c>
      <c r="B367" t="s">
        <v>766</v>
      </c>
      <c r="C367" t="s">
        <v>752</v>
      </c>
      <c r="D367" t="s">
        <v>270</v>
      </c>
      <c r="E367" t="s">
        <v>747</v>
      </c>
      <c r="F367">
        <v>2020</v>
      </c>
      <c r="G367" t="s">
        <v>748</v>
      </c>
      <c r="H367" t="s">
        <v>183</v>
      </c>
      <c r="I367" t="s">
        <v>234</v>
      </c>
      <c r="J367" t="s">
        <v>270</v>
      </c>
      <c r="K367" t="s">
        <v>646</v>
      </c>
      <c r="L367">
        <v>104</v>
      </c>
      <c r="M367" t="s">
        <v>749</v>
      </c>
      <c r="N367" t="s">
        <v>310</v>
      </c>
      <c r="O367" t="s">
        <v>1186</v>
      </c>
      <c r="P367">
        <v>0.5</v>
      </c>
      <c r="Q367" t="s">
        <v>775</v>
      </c>
      <c r="R367" t="s">
        <v>775</v>
      </c>
      <c r="S367" t="s">
        <v>819</v>
      </c>
      <c r="T367" t="s">
        <v>819</v>
      </c>
      <c r="U367" t="s">
        <v>484</v>
      </c>
      <c r="V367" t="s">
        <v>53</v>
      </c>
      <c r="W367" t="s">
        <v>589</v>
      </c>
      <c r="X367" t="s">
        <v>54</v>
      </c>
      <c r="Y367" t="s">
        <v>75</v>
      </c>
      <c r="Z367" t="s">
        <v>75</v>
      </c>
      <c r="AA367" t="s">
        <v>75</v>
      </c>
      <c r="AB367" t="s">
        <v>55</v>
      </c>
      <c r="AC367" t="s">
        <v>56</v>
      </c>
      <c r="AD367" s="2" t="s">
        <v>126</v>
      </c>
      <c r="AE367">
        <v>4.49</v>
      </c>
      <c r="AF367">
        <v>0.88</v>
      </c>
      <c r="AG367">
        <v>3.46</v>
      </c>
      <c r="AH367">
        <v>0.56000000000000005</v>
      </c>
      <c r="AK367">
        <v>-0.08</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99016-5AE8-4644-9BD9-D973C11CA3D7}">
  <dimension ref="A1:B37"/>
  <sheetViews>
    <sheetView workbookViewId="0">
      <selection activeCell="B28" sqref="B28"/>
    </sheetView>
  </sheetViews>
  <sheetFormatPr defaultColWidth="9.140625" defaultRowHeight="15" x14ac:dyDescent="0.25"/>
  <cols>
    <col min="1" max="1" width="27.85546875" customWidth="1"/>
    <col min="2" max="2" width="227.28515625" customWidth="1"/>
  </cols>
  <sheetData>
    <row r="1" spans="1:2" x14ac:dyDescent="0.25">
      <c r="A1" t="s">
        <v>13</v>
      </c>
      <c r="B1" t="s">
        <v>14</v>
      </c>
    </row>
    <row r="2" spans="1:2" x14ac:dyDescent="0.25">
      <c r="A2" t="s">
        <v>772</v>
      </c>
      <c r="B2" t="s">
        <v>1249</v>
      </c>
    </row>
    <row r="3" spans="1:2" x14ac:dyDescent="0.25">
      <c r="A3" t="s">
        <v>0</v>
      </c>
      <c r="B3" t="s">
        <v>17</v>
      </c>
    </row>
    <row r="4" spans="1:2" x14ac:dyDescent="0.25">
      <c r="A4" t="s">
        <v>16</v>
      </c>
      <c r="B4" t="s">
        <v>19</v>
      </c>
    </row>
    <row r="5" spans="1:2" x14ac:dyDescent="0.25">
      <c r="A5" t="s">
        <v>269</v>
      </c>
      <c r="B5" t="s">
        <v>1250</v>
      </c>
    </row>
    <row r="6" spans="1:2" x14ac:dyDescent="0.25">
      <c r="A6" t="s">
        <v>15</v>
      </c>
      <c r="B6" t="s">
        <v>18</v>
      </c>
    </row>
    <row r="7" spans="1:2" x14ac:dyDescent="0.25">
      <c r="A7" t="s">
        <v>1</v>
      </c>
      <c r="B7" t="s">
        <v>30</v>
      </c>
    </row>
    <row r="8" spans="1:2" x14ac:dyDescent="0.25">
      <c r="A8" t="s">
        <v>2</v>
      </c>
      <c r="B8" t="s">
        <v>29</v>
      </c>
    </row>
    <row r="9" spans="1:2" x14ac:dyDescent="0.25">
      <c r="A9" t="s">
        <v>3</v>
      </c>
      <c r="B9" t="s">
        <v>20</v>
      </c>
    </row>
    <row r="10" spans="1:2" x14ac:dyDescent="0.25">
      <c r="A10" t="s">
        <v>4</v>
      </c>
      <c r="B10" t="s">
        <v>1251</v>
      </c>
    </row>
    <row r="11" spans="1:2" x14ac:dyDescent="0.25">
      <c r="A11" t="s">
        <v>281</v>
      </c>
      <c r="B11" t="s">
        <v>482</v>
      </c>
    </row>
    <row r="12" spans="1:2" x14ac:dyDescent="0.25">
      <c r="A12" t="s">
        <v>477</v>
      </c>
      <c r="B12" t="s">
        <v>483</v>
      </c>
    </row>
    <row r="13" spans="1:2" x14ac:dyDescent="0.25">
      <c r="A13" t="s">
        <v>5</v>
      </c>
      <c r="B13" t="s">
        <v>31</v>
      </c>
    </row>
    <row r="14" spans="1:2" x14ac:dyDescent="0.25">
      <c r="A14" t="s">
        <v>43</v>
      </c>
      <c r="B14" t="s">
        <v>49</v>
      </c>
    </row>
    <row r="15" spans="1:2" x14ac:dyDescent="0.25">
      <c r="A15" t="s">
        <v>311</v>
      </c>
      <c r="B15" t="s">
        <v>1252</v>
      </c>
    </row>
    <row r="16" spans="1:2" x14ac:dyDescent="0.25">
      <c r="A16" t="s">
        <v>6</v>
      </c>
      <c r="B16" t="s">
        <v>21</v>
      </c>
    </row>
    <row r="17" spans="1:2" x14ac:dyDescent="0.25">
      <c r="A17" t="s">
        <v>1189</v>
      </c>
      <c r="B17" t="s">
        <v>1253</v>
      </c>
    </row>
    <row r="18" spans="1:2" x14ac:dyDescent="0.25">
      <c r="A18" t="s">
        <v>1190</v>
      </c>
      <c r="B18" t="s">
        <v>1254</v>
      </c>
    </row>
    <row r="19" spans="1:2" x14ac:dyDescent="0.25">
      <c r="A19" t="s">
        <v>774</v>
      </c>
      <c r="B19" t="s">
        <v>1255</v>
      </c>
    </row>
    <row r="20" spans="1:2" x14ac:dyDescent="0.25">
      <c r="A20" t="s">
        <v>788</v>
      </c>
      <c r="B20" t="s">
        <v>1256</v>
      </c>
    </row>
    <row r="21" spans="1:2" x14ac:dyDescent="0.25">
      <c r="A21" t="s">
        <v>788</v>
      </c>
      <c r="B21" t="s">
        <v>1257</v>
      </c>
    </row>
    <row r="22" spans="1:2" x14ac:dyDescent="0.25">
      <c r="A22" t="s">
        <v>7</v>
      </c>
      <c r="B22" t="s">
        <v>1258</v>
      </c>
    </row>
    <row r="23" spans="1:2" x14ac:dyDescent="0.25">
      <c r="A23" t="s">
        <v>8</v>
      </c>
      <c r="B23" t="s">
        <v>22</v>
      </c>
    </row>
    <row r="24" spans="1:2" x14ac:dyDescent="0.25">
      <c r="A24" t="s">
        <v>73</v>
      </c>
      <c r="B24" t="s">
        <v>1259</v>
      </c>
    </row>
    <row r="25" spans="1:2" x14ac:dyDescent="0.25">
      <c r="A25" t="s">
        <v>9</v>
      </c>
      <c r="B25" t="s">
        <v>23</v>
      </c>
    </row>
    <row r="26" spans="1:2" x14ac:dyDescent="0.25">
      <c r="A26" t="s">
        <v>24</v>
      </c>
      <c r="B26" t="s">
        <v>25</v>
      </c>
    </row>
    <row r="27" spans="1:2" x14ac:dyDescent="0.25">
      <c r="A27" t="s">
        <v>26</v>
      </c>
      <c r="B27" t="s">
        <v>1282</v>
      </c>
    </row>
    <row r="28" spans="1:2" x14ac:dyDescent="0.25">
      <c r="A28" t="s">
        <v>1269</v>
      </c>
      <c r="B28" t="s">
        <v>1281</v>
      </c>
    </row>
    <row r="29" spans="1:2" x14ac:dyDescent="0.25">
      <c r="A29" t="s">
        <v>10</v>
      </c>
      <c r="B29" t="s">
        <v>27</v>
      </c>
    </row>
    <row r="30" spans="1:2" x14ac:dyDescent="0.25">
      <c r="A30" t="s">
        <v>11</v>
      </c>
      <c r="B30" t="s">
        <v>28</v>
      </c>
    </row>
    <row r="31" spans="1:2" x14ac:dyDescent="0.25">
      <c r="A31" t="s">
        <v>12</v>
      </c>
      <c r="B31" t="s">
        <v>32</v>
      </c>
    </row>
    <row r="32" spans="1:2" x14ac:dyDescent="0.25">
      <c r="A32" t="s">
        <v>33</v>
      </c>
      <c r="B32" t="s">
        <v>39</v>
      </c>
    </row>
    <row r="33" spans="1:2" x14ac:dyDescent="0.25">
      <c r="A33" t="s">
        <v>34</v>
      </c>
      <c r="B33" t="s">
        <v>1260</v>
      </c>
    </row>
    <row r="34" spans="1:2" x14ac:dyDescent="0.25">
      <c r="A34" t="s">
        <v>35</v>
      </c>
      <c r="B34" t="s">
        <v>40</v>
      </c>
    </row>
    <row r="35" spans="1:2" x14ac:dyDescent="0.25">
      <c r="A35" t="s">
        <v>36</v>
      </c>
      <c r="B35" t="s">
        <v>1261</v>
      </c>
    </row>
    <row r="36" spans="1:2" x14ac:dyDescent="0.25">
      <c r="A36" t="s">
        <v>37</v>
      </c>
      <c r="B36" t="s">
        <v>41</v>
      </c>
    </row>
    <row r="37" spans="1:2" x14ac:dyDescent="0.25">
      <c r="A37" t="s">
        <v>38</v>
      </c>
      <c r="B37" t="s">
        <v>42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ARTICLE_DATA</vt:lpstr>
      <vt:lpstr>STUDY_DATA</vt:lpstr>
      <vt:lpstr>ES_DATA</vt:lpstr>
      <vt:lpstr>VAR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Steeven Ye</dc:creator>
  <cp:lastModifiedBy>Steeven YE</cp:lastModifiedBy>
  <dcterms:created xsi:type="dcterms:W3CDTF">2015-06-05T18:17:20Z</dcterms:created>
  <dcterms:modified xsi:type="dcterms:W3CDTF">2025-12-22T00:57:25Z</dcterms:modified>
</cp:coreProperties>
</file>