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runagi/Library/CloudStorage/OneDrive-個人用(2)/ドキュメント/a研究資料/ASO neonatal 論文作成用/Final submission/re-submission/"/>
    </mc:Choice>
  </mc:AlternateContent>
  <xr:revisionPtr revIDLastSave="0" documentId="13_ncr:1_{82B52481-3646-B643-BA43-133DFE7A47D6}" xr6:coauthVersionLast="47" xr6:coauthVersionMax="47" xr10:uidLastSave="{00000000-0000-0000-0000-000000000000}"/>
  <bookViews>
    <workbookView xWindow="0" yWindow="760" windowWidth="30240" windowHeight="17940" firstSheet="9" activeTab="20" xr2:uid="{9252FF54-7539-7749-ADBC-271279601BE8}"/>
  </bookViews>
  <sheets>
    <sheet name="Fig. 1" sheetId="1" r:id="rId1"/>
    <sheet name="Fig. 2" sheetId="2" r:id="rId2"/>
    <sheet name="Fig. 3" sheetId="3" r:id="rId3"/>
    <sheet name="Fig. 4" sheetId="4" r:id="rId4"/>
    <sheet name="Fig. 5" sheetId="5" r:id="rId5"/>
    <sheet name="Fig. 6" sheetId="6" r:id="rId6"/>
    <sheet name="Fig. 7" sheetId="7" r:id="rId7"/>
    <sheet name="Fig. 8" sheetId="8" r:id="rId8"/>
    <sheet name="Suppl. Fig. 3" sheetId="23" r:id="rId9"/>
    <sheet name="Suppl. Fig. 4" sheetId="9" r:id="rId10"/>
    <sheet name="Suppl. Fig. 5" sheetId="10" r:id="rId11"/>
    <sheet name="Suppl. Fig. 6" sheetId="11" r:id="rId12"/>
    <sheet name="Suppl. Fig. 7" sheetId="21" r:id="rId13"/>
    <sheet name="Suppl. Fig. 8" sheetId="14" r:id="rId14"/>
    <sheet name="Suppl. Fig. 9" sheetId="24" r:id="rId15"/>
    <sheet name="Suppl. Fig. 10" sheetId="13" r:id="rId16"/>
    <sheet name="Suppl. Fig. 11" sheetId="25" r:id="rId17"/>
    <sheet name="Suppl. Fig. 13" sheetId="15" r:id="rId18"/>
    <sheet name="Suppl. Fig. 14" sheetId="16" r:id="rId19"/>
    <sheet name="Suppl.Fig.15" sheetId="22" r:id="rId20"/>
    <sheet name="Suppl. Fig. 16" sheetId="17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10" i="7" l="1"/>
  <c r="Z96" i="7"/>
  <c r="Z97" i="7" s="1"/>
  <c r="Z79" i="7"/>
  <c r="Z80" i="7" s="1"/>
  <c r="AA47" i="7"/>
  <c r="AA48" i="7" s="1"/>
  <c r="AD32" i="7"/>
  <c r="AD33" i="7" s="1"/>
  <c r="AC32" i="7"/>
  <c r="AC33" i="7" s="1"/>
  <c r="AL111" i="7"/>
  <c r="AL112" i="7" s="1"/>
  <c r="AK111" i="7"/>
  <c r="AK112" i="7" s="1"/>
  <c r="AJ111" i="7"/>
  <c r="AJ112" i="7" s="1"/>
  <c r="AI111" i="7"/>
  <c r="AI112" i="7" s="1"/>
  <c r="AH111" i="7"/>
  <c r="AH112" i="7" s="1"/>
  <c r="AG111" i="7"/>
  <c r="AG112" i="7" s="1"/>
  <c r="AF111" i="7"/>
  <c r="AF112" i="7" s="1"/>
  <c r="AE111" i="7"/>
  <c r="AE112" i="7" s="1"/>
  <c r="AD111" i="7"/>
  <c r="AD112" i="7" s="1"/>
  <c r="AC111" i="7"/>
  <c r="AC112" i="7" s="1"/>
  <c r="AB111" i="7"/>
  <c r="AB112" i="7" s="1"/>
  <c r="AA111" i="7"/>
  <c r="AA112" i="7" s="1"/>
  <c r="Z111" i="7"/>
  <c r="Z112" i="7" s="1"/>
  <c r="AL110" i="7"/>
  <c r="AK110" i="7"/>
  <c r="AJ110" i="7"/>
  <c r="AI110" i="7"/>
  <c r="AH110" i="7"/>
  <c r="AG110" i="7"/>
  <c r="AF110" i="7"/>
  <c r="AE110" i="7"/>
  <c r="AD110" i="7"/>
  <c r="AC110" i="7"/>
  <c r="AB110" i="7"/>
  <c r="AA110" i="7"/>
  <c r="AL96" i="7"/>
  <c r="AL97" i="7" s="1"/>
  <c r="AK96" i="7"/>
  <c r="AK97" i="7" s="1"/>
  <c r="AJ96" i="7"/>
  <c r="AJ97" i="7" s="1"/>
  <c r="AI96" i="7"/>
  <c r="AI97" i="7" s="1"/>
  <c r="AH96" i="7"/>
  <c r="AH97" i="7" s="1"/>
  <c r="AG96" i="7"/>
  <c r="AG97" i="7" s="1"/>
  <c r="AF96" i="7"/>
  <c r="AF97" i="7" s="1"/>
  <c r="AE96" i="7"/>
  <c r="AE97" i="7" s="1"/>
  <c r="AD96" i="7"/>
  <c r="AD97" i="7" s="1"/>
  <c r="AC96" i="7"/>
  <c r="AC97" i="7" s="1"/>
  <c r="AB96" i="7"/>
  <c r="AB97" i="7" s="1"/>
  <c r="AA96" i="7"/>
  <c r="AA97" i="7" s="1"/>
  <c r="AL95" i="7"/>
  <c r="AK95" i="7"/>
  <c r="AJ95" i="7"/>
  <c r="AI95" i="7"/>
  <c r="AH95" i="7"/>
  <c r="AG95" i="7"/>
  <c r="AF95" i="7"/>
  <c r="AE95" i="7"/>
  <c r="AD95" i="7"/>
  <c r="AC95" i="7"/>
  <c r="AB95" i="7"/>
  <c r="AA95" i="7"/>
  <c r="Z95" i="7"/>
  <c r="AL79" i="7"/>
  <c r="AL80" i="7" s="1"/>
  <c r="AK79" i="7"/>
  <c r="AK80" i="7" s="1"/>
  <c r="AJ79" i="7"/>
  <c r="AJ80" i="7" s="1"/>
  <c r="AI79" i="7"/>
  <c r="AI80" i="7" s="1"/>
  <c r="AH79" i="7"/>
  <c r="AH80" i="7" s="1"/>
  <c r="AG79" i="7"/>
  <c r="AG80" i="7" s="1"/>
  <c r="AF79" i="7"/>
  <c r="AF80" i="7" s="1"/>
  <c r="AE79" i="7"/>
  <c r="AE80" i="7" s="1"/>
  <c r="AD79" i="7"/>
  <c r="AD80" i="7" s="1"/>
  <c r="AC79" i="7"/>
  <c r="AC80" i="7" s="1"/>
  <c r="AB79" i="7"/>
  <c r="AB80" i="7" s="1"/>
  <c r="AA79" i="7"/>
  <c r="AA80" i="7" s="1"/>
  <c r="AL78" i="7"/>
  <c r="AK78" i="7"/>
  <c r="AJ78" i="7"/>
  <c r="AI78" i="7"/>
  <c r="AH78" i="7"/>
  <c r="AG78" i="7"/>
  <c r="AF78" i="7"/>
  <c r="AE78" i="7"/>
  <c r="AD78" i="7"/>
  <c r="AC78" i="7"/>
  <c r="AB78" i="7"/>
  <c r="AA78" i="7"/>
  <c r="Z78" i="7"/>
  <c r="AL64" i="7"/>
  <c r="AL65" i="7" s="1"/>
  <c r="AK64" i="7"/>
  <c r="AK65" i="7" s="1"/>
  <c r="AJ64" i="7"/>
  <c r="AJ65" i="7" s="1"/>
  <c r="AI64" i="7"/>
  <c r="AI65" i="7" s="1"/>
  <c r="AH64" i="7"/>
  <c r="AH65" i="7" s="1"/>
  <c r="AG64" i="7"/>
  <c r="AG65" i="7" s="1"/>
  <c r="AF64" i="7"/>
  <c r="AF65" i="7" s="1"/>
  <c r="AE64" i="7"/>
  <c r="AE65" i="7" s="1"/>
  <c r="AD64" i="7"/>
  <c r="AD65" i="7" s="1"/>
  <c r="AC64" i="7"/>
  <c r="AC65" i="7" s="1"/>
  <c r="AB64" i="7"/>
  <c r="AB65" i="7" s="1"/>
  <c r="AA64" i="7"/>
  <c r="AA65" i="7" s="1"/>
  <c r="Z64" i="7"/>
  <c r="Z65" i="7" s="1"/>
  <c r="AL63" i="7"/>
  <c r="AK63" i="7"/>
  <c r="AJ63" i="7"/>
  <c r="AI63" i="7"/>
  <c r="AH63" i="7"/>
  <c r="AG63" i="7"/>
  <c r="AF63" i="7"/>
  <c r="AE63" i="7"/>
  <c r="AD63" i="7"/>
  <c r="AC63" i="7"/>
  <c r="AB63" i="7"/>
  <c r="AA63" i="7"/>
  <c r="Z63" i="7"/>
  <c r="AL47" i="7"/>
  <c r="AL48" i="7" s="1"/>
  <c r="AK47" i="7"/>
  <c r="AK48" i="7" s="1"/>
  <c r="AJ47" i="7"/>
  <c r="AJ48" i="7" s="1"/>
  <c r="AI47" i="7"/>
  <c r="AI48" i="7" s="1"/>
  <c r="AH47" i="7"/>
  <c r="AH48" i="7" s="1"/>
  <c r="AG47" i="7"/>
  <c r="AG48" i="7" s="1"/>
  <c r="AF47" i="7"/>
  <c r="AF48" i="7" s="1"/>
  <c r="AE47" i="7"/>
  <c r="AE48" i="7" s="1"/>
  <c r="AD47" i="7"/>
  <c r="AD48" i="7" s="1"/>
  <c r="AC47" i="7"/>
  <c r="AC48" i="7" s="1"/>
  <c r="AB47" i="7"/>
  <c r="AB48" i="7" s="1"/>
  <c r="Z47" i="7"/>
  <c r="Z48" i="7" s="1"/>
  <c r="AL46" i="7"/>
  <c r="AK46" i="7"/>
  <c r="AJ46" i="7"/>
  <c r="AI46" i="7"/>
  <c r="AH46" i="7"/>
  <c r="AG46" i="7"/>
  <c r="AF46" i="7"/>
  <c r="AE46" i="7"/>
  <c r="AD46" i="7"/>
  <c r="AC46" i="7"/>
  <c r="AB46" i="7"/>
  <c r="AA46" i="7"/>
  <c r="Z46" i="7"/>
  <c r="AL32" i="7"/>
  <c r="AL33" i="7" s="1"/>
  <c r="AK32" i="7"/>
  <c r="AK33" i="7" s="1"/>
  <c r="AJ32" i="7"/>
  <c r="AJ33" i="7" s="1"/>
  <c r="AI32" i="7"/>
  <c r="AI33" i="7" s="1"/>
  <c r="AH32" i="7"/>
  <c r="AH33" i="7" s="1"/>
  <c r="AG32" i="7"/>
  <c r="AG33" i="7" s="1"/>
  <c r="AF32" i="7"/>
  <c r="AF33" i="7" s="1"/>
  <c r="AE32" i="7"/>
  <c r="AE33" i="7" s="1"/>
  <c r="AB32" i="7"/>
  <c r="AB33" i="7" s="1"/>
  <c r="AA32" i="7"/>
  <c r="AA33" i="7" s="1"/>
  <c r="Z32" i="7"/>
  <c r="Z33" i="7" s="1"/>
  <c r="AL31" i="7"/>
  <c r="AK31" i="7"/>
  <c r="AJ31" i="7"/>
  <c r="AI31" i="7"/>
  <c r="AH31" i="7"/>
  <c r="AG31" i="7"/>
  <c r="AF31" i="7"/>
  <c r="AE31" i="7"/>
  <c r="AD31" i="7"/>
  <c r="AC31" i="7"/>
  <c r="AB31" i="7"/>
  <c r="AA31" i="7"/>
  <c r="Z31" i="7"/>
  <c r="N107" i="10"/>
  <c r="N108" i="10" s="1"/>
  <c r="M107" i="10"/>
  <c r="M108" i="10" s="1"/>
  <c r="L107" i="10"/>
  <c r="L108" i="10" s="1"/>
  <c r="K107" i="10"/>
  <c r="K108" i="10" s="1"/>
  <c r="J107" i="10"/>
  <c r="J108" i="10" s="1"/>
  <c r="I107" i="10"/>
  <c r="I108" i="10" s="1"/>
  <c r="H107" i="10"/>
  <c r="H108" i="10" s="1"/>
  <c r="G107" i="10"/>
  <c r="G108" i="10" s="1"/>
  <c r="F107" i="10"/>
  <c r="F108" i="10" s="1"/>
  <c r="E107" i="10"/>
  <c r="E108" i="10" s="1"/>
  <c r="D107" i="10"/>
  <c r="D108" i="10" s="1"/>
  <c r="C107" i="10"/>
  <c r="C108" i="10" s="1"/>
  <c r="B107" i="10"/>
  <c r="B108" i="10" s="1"/>
  <c r="N106" i="10"/>
  <c r="M106" i="10"/>
  <c r="L106" i="10"/>
  <c r="K106" i="10"/>
  <c r="J106" i="10"/>
  <c r="I106" i="10"/>
  <c r="H106" i="10"/>
  <c r="G106" i="10"/>
  <c r="F106" i="10"/>
  <c r="E106" i="10"/>
  <c r="D106" i="10"/>
  <c r="C106" i="10"/>
  <c r="B106" i="10"/>
  <c r="N92" i="10"/>
  <c r="N93" i="10" s="1"/>
  <c r="M92" i="10"/>
  <c r="M93" i="10" s="1"/>
  <c r="L92" i="10"/>
  <c r="L93" i="10" s="1"/>
  <c r="K92" i="10"/>
  <c r="K93" i="10" s="1"/>
  <c r="J92" i="10"/>
  <c r="J93" i="10" s="1"/>
  <c r="I92" i="10"/>
  <c r="I93" i="10" s="1"/>
  <c r="H92" i="10"/>
  <c r="H93" i="10" s="1"/>
  <c r="G92" i="10"/>
  <c r="G93" i="10" s="1"/>
  <c r="F92" i="10"/>
  <c r="F93" i="10" s="1"/>
  <c r="E92" i="10"/>
  <c r="E93" i="10" s="1"/>
  <c r="D92" i="10"/>
  <c r="D93" i="10" s="1"/>
  <c r="C92" i="10"/>
  <c r="C93" i="10" s="1"/>
  <c r="B92" i="10"/>
  <c r="B93" i="10" s="1"/>
  <c r="N91" i="10"/>
  <c r="M91" i="10"/>
  <c r="L91" i="10"/>
  <c r="K91" i="10"/>
  <c r="J91" i="10"/>
  <c r="I91" i="10"/>
  <c r="H91" i="10"/>
  <c r="G91" i="10"/>
  <c r="F91" i="10"/>
  <c r="E91" i="10"/>
  <c r="D91" i="10"/>
  <c r="C91" i="10"/>
  <c r="B91" i="10"/>
  <c r="N76" i="10"/>
  <c r="N77" i="10" s="1"/>
  <c r="M76" i="10"/>
  <c r="M77" i="10" s="1"/>
  <c r="L76" i="10"/>
  <c r="L77" i="10" s="1"/>
  <c r="K76" i="10"/>
  <c r="K77" i="10" s="1"/>
  <c r="J76" i="10"/>
  <c r="J77" i="10" s="1"/>
  <c r="I76" i="10"/>
  <c r="I77" i="10" s="1"/>
  <c r="H76" i="10"/>
  <c r="H77" i="10" s="1"/>
  <c r="G76" i="10"/>
  <c r="G77" i="10" s="1"/>
  <c r="F76" i="10"/>
  <c r="F77" i="10" s="1"/>
  <c r="E76" i="10"/>
  <c r="E77" i="10" s="1"/>
  <c r="D76" i="10"/>
  <c r="D77" i="10" s="1"/>
  <c r="C76" i="10"/>
  <c r="C77" i="10" s="1"/>
  <c r="B76" i="10"/>
  <c r="B77" i="10" s="1"/>
  <c r="N75" i="10"/>
  <c r="M75" i="10"/>
  <c r="L75" i="10"/>
  <c r="K75" i="10"/>
  <c r="J75" i="10"/>
  <c r="I75" i="10"/>
  <c r="H75" i="10"/>
  <c r="G75" i="10"/>
  <c r="F75" i="10"/>
  <c r="E75" i="10"/>
  <c r="D75" i="10"/>
  <c r="C75" i="10"/>
  <c r="B75" i="10"/>
  <c r="N61" i="10"/>
  <c r="N62" i="10" s="1"/>
  <c r="M61" i="10"/>
  <c r="M62" i="10" s="1"/>
  <c r="L61" i="10"/>
  <c r="L62" i="10" s="1"/>
  <c r="K61" i="10"/>
  <c r="K62" i="10" s="1"/>
  <c r="J61" i="10"/>
  <c r="J62" i="10" s="1"/>
  <c r="I61" i="10"/>
  <c r="I62" i="10" s="1"/>
  <c r="H61" i="10"/>
  <c r="H62" i="10" s="1"/>
  <c r="G61" i="10"/>
  <c r="G62" i="10" s="1"/>
  <c r="F61" i="10"/>
  <c r="F62" i="10" s="1"/>
  <c r="E61" i="10"/>
  <c r="E62" i="10" s="1"/>
  <c r="D61" i="10"/>
  <c r="D62" i="10" s="1"/>
  <c r="C61" i="10"/>
  <c r="C62" i="10" s="1"/>
  <c r="B61" i="10"/>
  <c r="B62" i="10" s="1"/>
  <c r="N60" i="10"/>
  <c r="M60" i="10"/>
  <c r="L60" i="10"/>
  <c r="K60" i="10"/>
  <c r="J60" i="10"/>
  <c r="I60" i="10"/>
  <c r="H60" i="10"/>
  <c r="G60" i="10"/>
  <c r="F60" i="10"/>
  <c r="E60" i="10"/>
  <c r="D60" i="10"/>
  <c r="C60" i="10"/>
  <c r="B60" i="10"/>
  <c r="M45" i="10"/>
  <c r="M46" i="10" s="1"/>
  <c r="N45" i="10"/>
  <c r="N46" i="10" s="1"/>
  <c r="M44" i="10"/>
  <c r="N44" i="10"/>
  <c r="M30" i="10"/>
  <c r="M31" i="10" s="1"/>
  <c r="N30" i="10"/>
  <c r="N31" i="10" s="1"/>
  <c r="M29" i="10"/>
  <c r="N29" i="10"/>
  <c r="L45" i="10"/>
  <c r="L46" i="10" s="1"/>
  <c r="K45" i="10"/>
  <c r="K46" i="10" s="1"/>
  <c r="J45" i="10"/>
  <c r="J46" i="10" s="1"/>
  <c r="I45" i="10"/>
  <c r="I46" i="10" s="1"/>
  <c r="H45" i="10"/>
  <c r="H46" i="10" s="1"/>
  <c r="G45" i="10"/>
  <c r="G46" i="10" s="1"/>
  <c r="F45" i="10"/>
  <c r="F46" i="10" s="1"/>
  <c r="E45" i="10"/>
  <c r="E46" i="10" s="1"/>
  <c r="D45" i="10"/>
  <c r="D46" i="10" s="1"/>
  <c r="C45" i="10"/>
  <c r="C46" i="10" s="1"/>
  <c r="B45" i="10"/>
  <c r="B46" i="10" s="1"/>
  <c r="L44" i="10"/>
  <c r="K44" i="10"/>
  <c r="J44" i="10"/>
  <c r="I44" i="10"/>
  <c r="H44" i="10"/>
  <c r="G44" i="10"/>
  <c r="F44" i="10"/>
  <c r="E44" i="10"/>
  <c r="D44" i="10"/>
  <c r="C44" i="10"/>
  <c r="B44" i="10"/>
  <c r="C30" i="10"/>
  <c r="C31" i="10" s="1"/>
  <c r="D30" i="10"/>
  <c r="D31" i="10" s="1"/>
  <c r="E30" i="10"/>
  <c r="E31" i="10" s="1"/>
  <c r="F30" i="10"/>
  <c r="F31" i="10" s="1"/>
  <c r="G30" i="10"/>
  <c r="G31" i="10" s="1"/>
  <c r="H30" i="10"/>
  <c r="H31" i="10" s="1"/>
  <c r="I30" i="10"/>
  <c r="I31" i="10" s="1"/>
  <c r="J30" i="10"/>
  <c r="J31" i="10" s="1"/>
  <c r="K30" i="10"/>
  <c r="K31" i="10" s="1"/>
  <c r="L30" i="10"/>
  <c r="L31" i="10" s="1"/>
  <c r="B30" i="10"/>
  <c r="B31" i="10" s="1"/>
  <c r="C29" i="10"/>
  <c r="D29" i="10"/>
  <c r="E29" i="10"/>
  <c r="F29" i="10"/>
  <c r="G29" i="10"/>
  <c r="H29" i="10"/>
  <c r="I29" i="10"/>
  <c r="J29" i="10"/>
  <c r="K29" i="10"/>
  <c r="L29" i="10"/>
  <c r="B29" i="10"/>
  <c r="M112" i="9"/>
  <c r="M113" i="9" s="1"/>
  <c r="L112" i="9"/>
  <c r="L113" i="9" s="1"/>
  <c r="K112" i="9"/>
  <c r="K113" i="9" s="1"/>
  <c r="J112" i="9"/>
  <c r="J113" i="9" s="1"/>
  <c r="I112" i="9"/>
  <c r="I113" i="9" s="1"/>
  <c r="H112" i="9"/>
  <c r="H113" i="9" s="1"/>
  <c r="G112" i="9"/>
  <c r="G113" i="9" s="1"/>
  <c r="F112" i="9"/>
  <c r="F113" i="9" s="1"/>
  <c r="E112" i="9"/>
  <c r="E113" i="9" s="1"/>
  <c r="D112" i="9"/>
  <c r="D113" i="9" s="1"/>
  <c r="C112" i="9"/>
  <c r="C113" i="9" s="1"/>
  <c r="B112" i="9"/>
  <c r="B113" i="9" s="1"/>
  <c r="M111" i="9"/>
  <c r="L111" i="9"/>
  <c r="K111" i="9"/>
  <c r="J111" i="9"/>
  <c r="I111" i="9"/>
  <c r="H111" i="9"/>
  <c r="G111" i="9"/>
  <c r="F111" i="9"/>
  <c r="E111" i="9"/>
  <c r="D111" i="9"/>
  <c r="C111" i="9"/>
  <c r="B111" i="9"/>
  <c r="M98" i="9"/>
  <c r="M99" i="9" s="1"/>
  <c r="L98" i="9"/>
  <c r="L99" i="9" s="1"/>
  <c r="K98" i="9"/>
  <c r="K99" i="9" s="1"/>
  <c r="J98" i="9"/>
  <c r="J99" i="9" s="1"/>
  <c r="I98" i="9"/>
  <c r="I99" i="9" s="1"/>
  <c r="H98" i="9"/>
  <c r="H99" i="9" s="1"/>
  <c r="G98" i="9"/>
  <c r="G99" i="9" s="1"/>
  <c r="F98" i="9"/>
  <c r="F99" i="9" s="1"/>
  <c r="E98" i="9"/>
  <c r="E99" i="9" s="1"/>
  <c r="D98" i="9"/>
  <c r="D99" i="9" s="1"/>
  <c r="C98" i="9"/>
  <c r="C99" i="9" s="1"/>
  <c r="B98" i="9"/>
  <c r="B99" i="9" s="1"/>
  <c r="M97" i="9"/>
  <c r="L97" i="9"/>
  <c r="K97" i="9"/>
  <c r="J97" i="9"/>
  <c r="I97" i="9"/>
  <c r="H97" i="9"/>
  <c r="G97" i="9"/>
  <c r="F97" i="9"/>
  <c r="E97" i="9"/>
  <c r="D97" i="9"/>
  <c r="C97" i="9"/>
  <c r="B97" i="9"/>
  <c r="M80" i="9"/>
  <c r="M81" i="9" s="1"/>
  <c r="L80" i="9"/>
  <c r="L81" i="9" s="1"/>
  <c r="K80" i="9"/>
  <c r="K81" i="9" s="1"/>
  <c r="J80" i="9"/>
  <c r="J81" i="9" s="1"/>
  <c r="I80" i="9"/>
  <c r="I81" i="9" s="1"/>
  <c r="H80" i="9"/>
  <c r="H81" i="9" s="1"/>
  <c r="G80" i="9"/>
  <c r="G81" i="9" s="1"/>
  <c r="F80" i="9"/>
  <c r="F81" i="9" s="1"/>
  <c r="E80" i="9"/>
  <c r="E81" i="9" s="1"/>
  <c r="D80" i="9"/>
  <c r="D81" i="9" s="1"/>
  <c r="C80" i="9"/>
  <c r="C81" i="9" s="1"/>
  <c r="B80" i="9"/>
  <c r="B81" i="9" s="1"/>
  <c r="M79" i="9"/>
  <c r="L79" i="9"/>
  <c r="K79" i="9"/>
  <c r="J79" i="9"/>
  <c r="I79" i="9"/>
  <c r="H79" i="9"/>
  <c r="G79" i="9"/>
  <c r="F79" i="9"/>
  <c r="E79" i="9"/>
  <c r="D79" i="9"/>
  <c r="C79" i="9"/>
  <c r="B79" i="9"/>
  <c r="M66" i="9"/>
  <c r="M67" i="9" s="1"/>
  <c r="L66" i="9"/>
  <c r="L67" i="9" s="1"/>
  <c r="K66" i="9"/>
  <c r="K67" i="9" s="1"/>
  <c r="J66" i="9"/>
  <c r="J67" i="9" s="1"/>
  <c r="I66" i="9"/>
  <c r="I67" i="9" s="1"/>
  <c r="H66" i="9"/>
  <c r="H67" i="9" s="1"/>
  <c r="G66" i="9"/>
  <c r="G67" i="9" s="1"/>
  <c r="F66" i="9"/>
  <c r="F67" i="9" s="1"/>
  <c r="E66" i="9"/>
  <c r="E67" i="9" s="1"/>
  <c r="D66" i="9"/>
  <c r="D67" i="9" s="1"/>
  <c r="C66" i="9"/>
  <c r="C67" i="9" s="1"/>
  <c r="B66" i="9"/>
  <c r="B67" i="9" s="1"/>
  <c r="M65" i="9"/>
  <c r="L65" i="9"/>
  <c r="K65" i="9"/>
  <c r="J65" i="9"/>
  <c r="I65" i="9"/>
  <c r="H65" i="9"/>
  <c r="G65" i="9"/>
  <c r="F65" i="9"/>
  <c r="E65" i="9"/>
  <c r="D65" i="9"/>
  <c r="C65" i="9"/>
  <c r="B65" i="9"/>
  <c r="C48" i="9"/>
  <c r="C49" i="9" s="1"/>
  <c r="D48" i="9"/>
  <c r="D49" i="9" s="1"/>
  <c r="E48" i="9"/>
  <c r="E49" i="9" s="1"/>
  <c r="F48" i="9"/>
  <c r="F49" i="9" s="1"/>
  <c r="G48" i="9"/>
  <c r="G49" i="9" s="1"/>
  <c r="H48" i="9"/>
  <c r="H49" i="9" s="1"/>
  <c r="I48" i="9"/>
  <c r="I49" i="9" s="1"/>
  <c r="J48" i="9"/>
  <c r="J49" i="9" s="1"/>
  <c r="K48" i="9"/>
  <c r="K49" i="9" s="1"/>
  <c r="L48" i="9"/>
  <c r="L49" i="9" s="1"/>
  <c r="M48" i="9"/>
  <c r="M49" i="9" s="1"/>
  <c r="B48" i="9"/>
  <c r="B49" i="9" s="1"/>
  <c r="C47" i="9"/>
  <c r="D47" i="9"/>
  <c r="E47" i="9"/>
  <c r="F47" i="9"/>
  <c r="G47" i="9"/>
  <c r="H47" i="9"/>
  <c r="I47" i="9"/>
  <c r="J47" i="9"/>
  <c r="K47" i="9"/>
  <c r="L47" i="9"/>
  <c r="M47" i="9"/>
  <c r="B47" i="9"/>
  <c r="C34" i="9"/>
  <c r="C35" i="9" s="1"/>
  <c r="D34" i="9"/>
  <c r="D35" i="9" s="1"/>
  <c r="E34" i="9"/>
  <c r="E35" i="9" s="1"/>
  <c r="F34" i="9"/>
  <c r="F35" i="9" s="1"/>
  <c r="G34" i="9"/>
  <c r="G35" i="9" s="1"/>
  <c r="H34" i="9"/>
  <c r="H35" i="9" s="1"/>
  <c r="I34" i="9"/>
  <c r="I35" i="9" s="1"/>
  <c r="J34" i="9"/>
  <c r="J35" i="9" s="1"/>
  <c r="K34" i="9"/>
  <c r="K35" i="9" s="1"/>
  <c r="L34" i="9"/>
  <c r="L35" i="9" s="1"/>
  <c r="M34" i="9"/>
  <c r="M35" i="9" s="1"/>
  <c r="B34" i="9"/>
  <c r="B35" i="9" s="1"/>
  <c r="C33" i="9"/>
  <c r="D33" i="9"/>
  <c r="E33" i="9"/>
  <c r="F33" i="9"/>
  <c r="G33" i="9"/>
  <c r="H33" i="9"/>
  <c r="I33" i="9"/>
  <c r="J33" i="9"/>
  <c r="K33" i="9"/>
  <c r="L33" i="9"/>
  <c r="M33" i="9"/>
  <c r="B33" i="9"/>
  <c r="CX62" i="11"/>
  <c r="CX63" i="11" s="1"/>
  <c r="CW62" i="11"/>
  <c r="CW63" i="11" s="1"/>
  <c r="CV62" i="11"/>
  <c r="CV63" i="11" s="1"/>
  <c r="CU62" i="11"/>
  <c r="CU63" i="11" s="1"/>
  <c r="CT62" i="11"/>
  <c r="CT63" i="11" s="1"/>
  <c r="CS62" i="11"/>
  <c r="CS63" i="11" s="1"/>
  <c r="CR62" i="11"/>
  <c r="CR63" i="11" s="1"/>
  <c r="CQ62" i="11"/>
  <c r="CQ63" i="11" s="1"/>
  <c r="CP62" i="11"/>
  <c r="CP63" i="11" s="1"/>
  <c r="CO62" i="11"/>
  <c r="CO63" i="11" s="1"/>
  <c r="CN62" i="11"/>
  <c r="CN63" i="11" s="1"/>
  <c r="CM62" i="11"/>
  <c r="CM63" i="11" s="1"/>
  <c r="CL62" i="11"/>
  <c r="CL63" i="11" s="1"/>
  <c r="CK62" i="11"/>
  <c r="CK63" i="11" s="1"/>
  <c r="CJ62" i="11"/>
  <c r="CJ63" i="11" s="1"/>
  <c r="CI62" i="11"/>
  <c r="CI63" i="11" s="1"/>
  <c r="CH62" i="11"/>
  <c r="CH63" i="11" s="1"/>
  <c r="CG62" i="11"/>
  <c r="CG63" i="11" s="1"/>
  <c r="CF62" i="11"/>
  <c r="CF63" i="11" s="1"/>
  <c r="CE62" i="11"/>
  <c r="CE63" i="11" s="1"/>
  <c r="CD62" i="11"/>
  <c r="CD63" i="11" s="1"/>
  <c r="CC62" i="11"/>
  <c r="CC63" i="11" s="1"/>
  <c r="CB62" i="11"/>
  <c r="CB63" i="11" s="1"/>
  <c r="CA62" i="11"/>
  <c r="CA63" i="11" s="1"/>
  <c r="BZ62" i="11"/>
  <c r="BZ63" i="11" s="1"/>
  <c r="BY62" i="11"/>
  <c r="BY63" i="11" s="1"/>
  <c r="BX62" i="11"/>
  <c r="BX63" i="11" s="1"/>
  <c r="BW62" i="11"/>
  <c r="BW63" i="11" s="1"/>
  <c r="BV62" i="11"/>
  <c r="BV63" i="11" s="1"/>
  <c r="BU62" i="11"/>
  <c r="BU63" i="11" s="1"/>
  <c r="BT62" i="11"/>
  <c r="BT63" i="11" s="1"/>
  <c r="BS62" i="11"/>
  <c r="BS63" i="11" s="1"/>
  <c r="CX61" i="11"/>
  <c r="CW61" i="11"/>
  <c r="CV61" i="11"/>
  <c r="CU61" i="11"/>
  <c r="CT61" i="11"/>
  <c r="CS61" i="11"/>
  <c r="CR61" i="11"/>
  <c r="CQ61" i="11"/>
  <c r="CP61" i="11"/>
  <c r="CO61" i="11"/>
  <c r="CN61" i="11"/>
  <c r="CM61" i="11"/>
  <c r="CL61" i="11"/>
  <c r="CK61" i="11"/>
  <c r="CJ61" i="11"/>
  <c r="CI61" i="11"/>
  <c r="CH61" i="11"/>
  <c r="CG61" i="11"/>
  <c r="CF61" i="11"/>
  <c r="CE61" i="11"/>
  <c r="CD61" i="11"/>
  <c r="CC61" i="11"/>
  <c r="CB61" i="11"/>
  <c r="CA61" i="11"/>
  <c r="BZ61" i="11"/>
  <c r="BY61" i="11"/>
  <c r="BX61" i="11"/>
  <c r="BW61" i="11"/>
  <c r="BV61" i="11"/>
  <c r="BU61" i="11"/>
  <c r="BT61" i="11"/>
  <c r="BS61" i="11"/>
  <c r="CX49" i="11"/>
  <c r="CX50" i="11" s="1"/>
  <c r="CW49" i="11"/>
  <c r="CW50" i="11" s="1"/>
  <c r="CV49" i="11"/>
  <c r="CV50" i="11" s="1"/>
  <c r="CU49" i="11"/>
  <c r="CU50" i="11" s="1"/>
  <c r="CT49" i="11"/>
  <c r="CT50" i="11" s="1"/>
  <c r="CS49" i="11"/>
  <c r="CS50" i="11" s="1"/>
  <c r="CR49" i="11"/>
  <c r="CR50" i="11" s="1"/>
  <c r="CQ49" i="11"/>
  <c r="CQ50" i="11" s="1"/>
  <c r="CP49" i="11"/>
  <c r="CP50" i="11" s="1"/>
  <c r="CO49" i="11"/>
  <c r="CO50" i="11" s="1"/>
  <c r="CN49" i="11"/>
  <c r="CN50" i="11" s="1"/>
  <c r="CM49" i="11"/>
  <c r="CM50" i="11" s="1"/>
  <c r="CL49" i="11"/>
  <c r="CL50" i="11" s="1"/>
  <c r="CK49" i="11"/>
  <c r="CK50" i="11" s="1"/>
  <c r="CJ49" i="11"/>
  <c r="CJ50" i="11" s="1"/>
  <c r="CI49" i="11"/>
  <c r="CI50" i="11" s="1"/>
  <c r="CH49" i="11"/>
  <c r="CH50" i="11" s="1"/>
  <c r="CG49" i="11"/>
  <c r="CG50" i="11" s="1"/>
  <c r="CF49" i="11"/>
  <c r="CF50" i="11" s="1"/>
  <c r="CE49" i="11"/>
  <c r="CE50" i="11" s="1"/>
  <c r="CD49" i="11"/>
  <c r="CD50" i="11" s="1"/>
  <c r="CC49" i="11"/>
  <c r="CC50" i="11" s="1"/>
  <c r="CB49" i="11"/>
  <c r="CB50" i="11" s="1"/>
  <c r="CA49" i="11"/>
  <c r="CA50" i="11" s="1"/>
  <c r="BZ49" i="11"/>
  <c r="BZ50" i="11" s="1"/>
  <c r="BY49" i="11"/>
  <c r="BY50" i="11" s="1"/>
  <c r="BX49" i="11"/>
  <c r="BX50" i="11" s="1"/>
  <c r="BW49" i="11"/>
  <c r="BW50" i="11" s="1"/>
  <c r="BV49" i="11"/>
  <c r="BV50" i="11" s="1"/>
  <c r="BU49" i="11"/>
  <c r="BU50" i="11" s="1"/>
  <c r="BT49" i="11"/>
  <c r="BT50" i="11" s="1"/>
  <c r="BS49" i="11"/>
  <c r="BS50" i="11" s="1"/>
  <c r="CX48" i="11"/>
  <c r="CW48" i="11"/>
  <c r="CV48" i="11"/>
  <c r="CU48" i="11"/>
  <c r="CT48" i="11"/>
  <c r="CS48" i="11"/>
  <c r="CR48" i="11"/>
  <c r="CQ48" i="11"/>
  <c r="CP48" i="11"/>
  <c r="CO48" i="11"/>
  <c r="CN48" i="11"/>
  <c r="CM48" i="11"/>
  <c r="CL48" i="11"/>
  <c r="CK48" i="11"/>
  <c r="CJ48" i="11"/>
  <c r="CI48" i="11"/>
  <c r="CH48" i="11"/>
  <c r="CG48" i="11"/>
  <c r="CF48" i="11"/>
  <c r="CE48" i="11"/>
  <c r="CD48" i="11"/>
  <c r="CC48" i="11"/>
  <c r="CB48" i="11"/>
  <c r="CA48" i="11"/>
  <c r="BZ48" i="11"/>
  <c r="BY48" i="11"/>
  <c r="BX48" i="11"/>
  <c r="BW48" i="11"/>
  <c r="BV48" i="11"/>
  <c r="BU48" i="11"/>
  <c r="BT48" i="11"/>
  <c r="BS48" i="11"/>
  <c r="BT37" i="11"/>
  <c r="BT38" i="11" s="1"/>
  <c r="BU37" i="11"/>
  <c r="BU38" i="11" s="1"/>
  <c r="BV37" i="11"/>
  <c r="BV38" i="11" s="1"/>
  <c r="BW37" i="11"/>
  <c r="BW38" i="11" s="1"/>
  <c r="BX37" i="11"/>
  <c r="BX38" i="11" s="1"/>
  <c r="BY37" i="11"/>
  <c r="BY38" i="11" s="1"/>
  <c r="BZ37" i="11"/>
  <c r="BZ38" i="11" s="1"/>
  <c r="CA37" i="11"/>
  <c r="CA38" i="11" s="1"/>
  <c r="CB37" i="11"/>
  <c r="CB38" i="11" s="1"/>
  <c r="CC37" i="11"/>
  <c r="CC38" i="11" s="1"/>
  <c r="CD37" i="11"/>
  <c r="CD38" i="11" s="1"/>
  <c r="CE37" i="11"/>
  <c r="CE38" i="11" s="1"/>
  <c r="CF37" i="11"/>
  <c r="CF38" i="11" s="1"/>
  <c r="CG37" i="11"/>
  <c r="CG38" i="11" s="1"/>
  <c r="CH37" i="11"/>
  <c r="CH38" i="11" s="1"/>
  <c r="CI37" i="11"/>
  <c r="CI38" i="11" s="1"/>
  <c r="CJ37" i="11"/>
  <c r="CJ38" i="11" s="1"/>
  <c r="CK37" i="11"/>
  <c r="CK38" i="11" s="1"/>
  <c r="CL37" i="11"/>
  <c r="CL38" i="11" s="1"/>
  <c r="CM37" i="11"/>
  <c r="CM38" i="11" s="1"/>
  <c r="CN37" i="11"/>
  <c r="CN38" i="11" s="1"/>
  <c r="CO37" i="11"/>
  <c r="CO38" i="11" s="1"/>
  <c r="CP37" i="11"/>
  <c r="CP38" i="11" s="1"/>
  <c r="CQ37" i="11"/>
  <c r="CQ38" i="11" s="1"/>
  <c r="CR37" i="11"/>
  <c r="CR38" i="11" s="1"/>
  <c r="CS37" i="11"/>
  <c r="CS38" i="11" s="1"/>
  <c r="CT37" i="11"/>
  <c r="CT38" i="11" s="1"/>
  <c r="CU37" i="11"/>
  <c r="CU38" i="11" s="1"/>
  <c r="CV37" i="11"/>
  <c r="CV38" i="11" s="1"/>
  <c r="CW37" i="11"/>
  <c r="CW38" i="11" s="1"/>
  <c r="CX37" i="11"/>
  <c r="CX38" i="11" s="1"/>
  <c r="BS37" i="11"/>
  <c r="BS38" i="11" s="1"/>
  <c r="BT36" i="11"/>
  <c r="BU36" i="11"/>
  <c r="BV36" i="11"/>
  <c r="BW36" i="11"/>
  <c r="BX36" i="11"/>
  <c r="BY36" i="11"/>
  <c r="BZ36" i="11"/>
  <c r="CA36" i="11"/>
  <c r="CB36" i="11"/>
  <c r="CC36" i="11"/>
  <c r="CD36" i="11"/>
  <c r="CE36" i="11"/>
  <c r="CF36" i="11"/>
  <c r="CG36" i="11"/>
  <c r="CH36" i="11"/>
  <c r="CI36" i="11"/>
  <c r="CJ36" i="11"/>
  <c r="CK36" i="11"/>
  <c r="CL36" i="11"/>
  <c r="CM36" i="11"/>
  <c r="CN36" i="11"/>
  <c r="CO36" i="11"/>
  <c r="CP36" i="11"/>
  <c r="CQ36" i="11"/>
  <c r="CR36" i="11"/>
  <c r="CS36" i="11"/>
  <c r="CT36" i="11"/>
  <c r="CU36" i="11"/>
  <c r="CV36" i="11"/>
  <c r="CW36" i="11"/>
  <c r="CX36" i="11"/>
  <c r="BS36" i="11"/>
  <c r="BT24" i="11"/>
  <c r="BT25" i="11" s="1"/>
  <c r="BU24" i="11"/>
  <c r="BU25" i="11" s="1"/>
  <c r="BV24" i="11"/>
  <c r="BV25" i="11" s="1"/>
  <c r="BW24" i="11"/>
  <c r="BW25" i="11" s="1"/>
  <c r="BX24" i="11"/>
  <c r="BX25" i="11" s="1"/>
  <c r="BY24" i="11"/>
  <c r="BY25" i="11" s="1"/>
  <c r="BZ24" i="11"/>
  <c r="BZ25" i="11" s="1"/>
  <c r="CA24" i="11"/>
  <c r="CA25" i="11" s="1"/>
  <c r="CB24" i="11"/>
  <c r="CB25" i="11" s="1"/>
  <c r="CC24" i="11"/>
  <c r="CC25" i="11" s="1"/>
  <c r="CD24" i="11"/>
  <c r="CD25" i="11" s="1"/>
  <c r="CE24" i="11"/>
  <c r="CE25" i="11" s="1"/>
  <c r="CF24" i="11"/>
  <c r="CF25" i="11" s="1"/>
  <c r="CG24" i="11"/>
  <c r="CG25" i="11" s="1"/>
  <c r="CH24" i="11"/>
  <c r="CH25" i="11" s="1"/>
  <c r="CI24" i="11"/>
  <c r="CI25" i="11" s="1"/>
  <c r="CJ24" i="11"/>
  <c r="CJ25" i="11" s="1"/>
  <c r="CK24" i="11"/>
  <c r="CK25" i="11" s="1"/>
  <c r="CL24" i="11"/>
  <c r="CL25" i="11" s="1"/>
  <c r="CM24" i="11"/>
  <c r="CM25" i="11" s="1"/>
  <c r="CN24" i="11"/>
  <c r="CN25" i="11" s="1"/>
  <c r="CO24" i="11"/>
  <c r="CO25" i="11" s="1"/>
  <c r="CP24" i="11"/>
  <c r="CP25" i="11" s="1"/>
  <c r="CQ24" i="11"/>
  <c r="CQ25" i="11" s="1"/>
  <c r="CR24" i="11"/>
  <c r="CR25" i="11" s="1"/>
  <c r="CS24" i="11"/>
  <c r="CS25" i="11" s="1"/>
  <c r="CT24" i="11"/>
  <c r="CT25" i="11" s="1"/>
  <c r="CU24" i="11"/>
  <c r="CU25" i="11" s="1"/>
  <c r="CV24" i="11"/>
  <c r="CV25" i="11" s="1"/>
  <c r="CW24" i="11"/>
  <c r="CW25" i="11" s="1"/>
  <c r="CX24" i="11"/>
  <c r="CX25" i="11" s="1"/>
  <c r="BS24" i="11"/>
  <c r="BS25" i="11" s="1"/>
  <c r="BT23" i="11"/>
  <c r="BU23" i="11"/>
  <c r="BV23" i="11"/>
  <c r="BW23" i="11"/>
  <c r="BX23" i="11"/>
  <c r="BY23" i="11"/>
  <c r="BZ23" i="11"/>
  <c r="CA23" i="11"/>
  <c r="CB23" i="11"/>
  <c r="CC23" i="11"/>
  <c r="CD23" i="11"/>
  <c r="CE23" i="11"/>
  <c r="CF23" i="11"/>
  <c r="CG23" i="11"/>
  <c r="CH23" i="11"/>
  <c r="CI23" i="11"/>
  <c r="CJ23" i="11"/>
  <c r="CK23" i="11"/>
  <c r="CL23" i="11"/>
  <c r="CM23" i="11"/>
  <c r="CN23" i="11"/>
  <c r="CO23" i="11"/>
  <c r="CP23" i="11"/>
  <c r="CQ23" i="11"/>
  <c r="CR23" i="11"/>
  <c r="CS23" i="11"/>
  <c r="CT23" i="11"/>
  <c r="CU23" i="11"/>
  <c r="CV23" i="11"/>
  <c r="CW23" i="11"/>
  <c r="CX23" i="11"/>
  <c r="BS23" i="11"/>
  <c r="BP74" i="11"/>
  <c r="BP75" i="11" s="1"/>
  <c r="BO74" i="11"/>
  <c r="BO75" i="11" s="1"/>
  <c r="BN74" i="11"/>
  <c r="BN75" i="11" s="1"/>
  <c r="BM74" i="11"/>
  <c r="BM75" i="11" s="1"/>
  <c r="BL74" i="11"/>
  <c r="BL75" i="11" s="1"/>
  <c r="BK74" i="11"/>
  <c r="BK75" i="11" s="1"/>
  <c r="BJ74" i="11"/>
  <c r="BJ75" i="11" s="1"/>
  <c r="BI74" i="11"/>
  <c r="BI75" i="11" s="1"/>
  <c r="BH74" i="11"/>
  <c r="BH75" i="11" s="1"/>
  <c r="BG74" i="11"/>
  <c r="BG75" i="11" s="1"/>
  <c r="BF74" i="11"/>
  <c r="BF75" i="11" s="1"/>
  <c r="BE74" i="11"/>
  <c r="BE75" i="11" s="1"/>
  <c r="BD74" i="11"/>
  <c r="BD75" i="11" s="1"/>
  <c r="BC74" i="11"/>
  <c r="BC75" i="11" s="1"/>
  <c r="BB74" i="11"/>
  <c r="BB75" i="11" s="1"/>
  <c r="BA74" i="11"/>
  <c r="BA75" i="11"/>
  <c r="AZ74" i="11"/>
  <c r="AZ75" i="11" s="1"/>
  <c r="AY74" i="11"/>
  <c r="AY75" i="11" s="1"/>
  <c r="AX74" i="11"/>
  <c r="AX75" i="11" s="1"/>
  <c r="AW74" i="11"/>
  <c r="AW75" i="11" s="1"/>
  <c r="AV74" i="11"/>
  <c r="AV75" i="11" s="1"/>
  <c r="AU74" i="11"/>
  <c r="AU75" i="11" s="1"/>
  <c r="AT74" i="11"/>
  <c r="AT75" i="11" s="1"/>
  <c r="AS74" i="11"/>
  <c r="AS75" i="11" s="1"/>
  <c r="AR74" i="11"/>
  <c r="AR75" i="11" s="1"/>
  <c r="AQ74" i="11"/>
  <c r="AQ75" i="11" s="1"/>
  <c r="AP74" i="11"/>
  <c r="AP75" i="11" s="1"/>
  <c r="AO74" i="11"/>
  <c r="AO75" i="11" s="1"/>
  <c r="AN74" i="11"/>
  <c r="AN75" i="11" s="1"/>
  <c r="AM74" i="11"/>
  <c r="AM75" i="11" s="1"/>
  <c r="AL74" i="11"/>
  <c r="AL75" i="11" s="1"/>
  <c r="AK74" i="11"/>
  <c r="AK75" i="11" s="1"/>
  <c r="BP73" i="11"/>
  <c r="BO73" i="11"/>
  <c r="BN73" i="11"/>
  <c r="BM73" i="11"/>
  <c r="BL73" i="11"/>
  <c r="BK73" i="11"/>
  <c r="BJ73" i="11"/>
  <c r="BI73" i="11"/>
  <c r="BH73" i="11"/>
  <c r="BG73" i="11"/>
  <c r="BF73" i="11"/>
  <c r="BE73" i="11"/>
  <c r="BD73" i="11"/>
  <c r="BC73" i="11"/>
  <c r="BB73" i="11"/>
  <c r="BA73" i="11"/>
  <c r="AZ73" i="11"/>
  <c r="AY73" i="11"/>
  <c r="AX73" i="11"/>
  <c r="AW73" i="11"/>
  <c r="AV73" i="11"/>
  <c r="AU73" i="11"/>
  <c r="AT73" i="11"/>
  <c r="AS73" i="11"/>
  <c r="AR73" i="11"/>
  <c r="AQ73" i="11"/>
  <c r="AP73" i="11"/>
  <c r="AO73" i="11"/>
  <c r="AN73" i="11"/>
  <c r="AM73" i="11"/>
  <c r="AL73" i="11"/>
  <c r="AK73" i="11"/>
  <c r="BP59" i="11"/>
  <c r="BP60" i="11" s="1"/>
  <c r="BO59" i="11"/>
  <c r="BO60" i="11" s="1"/>
  <c r="BN59" i="11"/>
  <c r="BN60" i="11" s="1"/>
  <c r="BM59" i="11"/>
  <c r="BM60" i="11" s="1"/>
  <c r="BL59" i="11"/>
  <c r="BL60" i="11" s="1"/>
  <c r="BK59" i="11"/>
  <c r="BK60" i="11" s="1"/>
  <c r="BJ59" i="11"/>
  <c r="BJ60" i="11" s="1"/>
  <c r="BI59" i="11"/>
  <c r="BI60" i="11" s="1"/>
  <c r="BH59" i="11"/>
  <c r="BH60" i="11" s="1"/>
  <c r="BG59" i="11"/>
  <c r="BG60" i="11" s="1"/>
  <c r="BF59" i="11"/>
  <c r="BF60" i="11" s="1"/>
  <c r="BE59" i="11"/>
  <c r="BE60" i="11" s="1"/>
  <c r="BD59" i="11"/>
  <c r="BD60" i="11" s="1"/>
  <c r="BC59" i="11"/>
  <c r="BC60" i="11" s="1"/>
  <c r="BB59" i="11"/>
  <c r="BB60" i="11" s="1"/>
  <c r="BA59" i="11"/>
  <c r="BA60" i="11" s="1"/>
  <c r="AZ59" i="11"/>
  <c r="AZ60" i="11" s="1"/>
  <c r="AY59" i="11"/>
  <c r="AY60" i="11" s="1"/>
  <c r="AX59" i="11"/>
  <c r="AX60" i="11" s="1"/>
  <c r="AW59" i="11"/>
  <c r="AW60" i="11" s="1"/>
  <c r="AV59" i="11"/>
  <c r="AV60" i="11" s="1"/>
  <c r="AU59" i="11"/>
  <c r="AU60" i="11" s="1"/>
  <c r="AT59" i="11"/>
  <c r="AT60" i="11" s="1"/>
  <c r="AS59" i="11"/>
  <c r="AS60" i="11" s="1"/>
  <c r="AR59" i="11"/>
  <c r="AR60" i="11" s="1"/>
  <c r="AQ59" i="11"/>
  <c r="AQ60" i="11" s="1"/>
  <c r="AP59" i="11"/>
  <c r="AP60" i="11" s="1"/>
  <c r="AO59" i="11"/>
  <c r="AO60" i="11" s="1"/>
  <c r="AN59" i="11"/>
  <c r="AN60" i="11" s="1"/>
  <c r="AM59" i="11"/>
  <c r="AM60" i="11" s="1"/>
  <c r="AL59" i="11"/>
  <c r="AL60" i="11" s="1"/>
  <c r="AK59" i="11"/>
  <c r="AK60" i="11" s="1"/>
  <c r="BP58" i="11"/>
  <c r="BO58" i="11"/>
  <c r="BN58" i="11"/>
  <c r="BM58" i="11"/>
  <c r="BL58" i="11"/>
  <c r="BK58" i="11"/>
  <c r="BJ58" i="11"/>
  <c r="BI58" i="11"/>
  <c r="BH58" i="11"/>
  <c r="BG58" i="11"/>
  <c r="BF58" i="11"/>
  <c r="BE58" i="11"/>
  <c r="BD58" i="11"/>
  <c r="BC58" i="11"/>
  <c r="BB58" i="11"/>
  <c r="BA58" i="11"/>
  <c r="AZ58" i="11"/>
  <c r="AY58" i="11"/>
  <c r="AX58" i="11"/>
  <c r="AW58" i="11"/>
  <c r="AV58" i="11"/>
  <c r="AU58" i="11"/>
  <c r="AT58" i="11"/>
  <c r="AS58" i="11"/>
  <c r="AR58" i="11"/>
  <c r="AQ58" i="11"/>
  <c r="AP58" i="11"/>
  <c r="AO58" i="11"/>
  <c r="AN58" i="11"/>
  <c r="AM58" i="11"/>
  <c r="AL58" i="11"/>
  <c r="AK58" i="11"/>
  <c r="AL44" i="11"/>
  <c r="AL45" i="11" s="1"/>
  <c r="AM44" i="11"/>
  <c r="AM45" i="11" s="1"/>
  <c r="AN44" i="11"/>
  <c r="AN45" i="11" s="1"/>
  <c r="AO44" i="11"/>
  <c r="AO45" i="11" s="1"/>
  <c r="AP44" i="11"/>
  <c r="AP45" i="11" s="1"/>
  <c r="AQ44" i="11"/>
  <c r="AQ45" i="11" s="1"/>
  <c r="AR44" i="11"/>
  <c r="AR45" i="11" s="1"/>
  <c r="AS44" i="11"/>
  <c r="AS45" i="11" s="1"/>
  <c r="AT44" i="11"/>
  <c r="AT45" i="11" s="1"/>
  <c r="AU44" i="11"/>
  <c r="AU45" i="11" s="1"/>
  <c r="AV44" i="11"/>
  <c r="AV45" i="11" s="1"/>
  <c r="AW44" i="11"/>
  <c r="AW45" i="11" s="1"/>
  <c r="AX44" i="11"/>
  <c r="AX45" i="11" s="1"/>
  <c r="AY44" i="11"/>
  <c r="AY45" i="11" s="1"/>
  <c r="AZ44" i="11"/>
  <c r="AZ45" i="11" s="1"/>
  <c r="BA44" i="11"/>
  <c r="BA45" i="11" s="1"/>
  <c r="BB44" i="11"/>
  <c r="BB45" i="11" s="1"/>
  <c r="BC44" i="11"/>
  <c r="BC45" i="11" s="1"/>
  <c r="BD44" i="11"/>
  <c r="BD45" i="11" s="1"/>
  <c r="BE44" i="11"/>
  <c r="BE45" i="11" s="1"/>
  <c r="BF44" i="11"/>
  <c r="BF45" i="11" s="1"/>
  <c r="BG44" i="11"/>
  <c r="BG45" i="11" s="1"/>
  <c r="BH44" i="11"/>
  <c r="BH45" i="11" s="1"/>
  <c r="BI44" i="11"/>
  <c r="BI45" i="11" s="1"/>
  <c r="BJ44" i="11"/>
  <c r="BJ45" i="11" s="1"/>
  <c r="BK44" i="11"/>
  <c r="BK45" i="11" s="1"/>
  <c r="BL44" i="11"/>
  <c r="BL45" i="11" s="1"/>
  <c r="BM44" i="11"/>
  <c r="BM45" i="11" s="1"/>
  <c r="BN44" i="11"/>
  <c r="BN45" i="11" s="1"/>
  <c r="BO44" i="11"/>
  <c r="BO45" i="11" s="1"/>
  <c r="BP44" i="11"/>
  <c r="BP45" i="11" s="1"/>
  <c r="AK44" i="11"/>
  <c r="AK45" i="11" s="1"/>
  <c r="AL43" i="11"/>
  <c r="AM43" i="11"/>
  <c r="AN43" i="11"/>
  <c r="AO43" i="11"/>
  <c r="AP43" i="11"/>
  <c r="AQ43" i="11"/>
  <c r="AR43" i="11"/>
  <c r="AS43" i="11"/>
  <c r="AT43" i="11"/>
  <c r="AU43" i="11"/>
  <c r="AV43" i="11"/>
  <c r="AW43" i="11"/>
  <c r="AX43" i="11"/>
  <c r="AY43" i="11"/>
  <c r="AZ43" i="11"/>
  <c r="BA43" i="11"/>
  <c r="BB43" i="11"/>
  <c r="BC43" i="11"/>
  <c r="BD43" i="11"/>
  <c r="BE43" i="11"/>
  <c r="BF43" i="11"/>
  <c r="BG43" i="11"/>
  <c r="BH43" i="11"/>
  <c r="BI43" i="11"/>
  <c r="BJ43" i="11"/>
  <c r="BK43" i="11"/>
  <c r="BL43" i="11"/>
  <c r="BM43" i="11"/>
  <c r="BN43" i="11"/>
  <c r="BO43" i="11"/>
  <c r="BP43" i="11"/>
  <c r="AK43" i="11"/>
  <c r="AT29" i="11"/>
  <c r="AT30" i="11" s="1"/>
  <c r="AU29" i="11"/>
  <c r="AU30" i="11" s="1"/>
  <c r="AV29" i="11"/>
  <c r="AV30" i="11" s="1"/>
  <c r="AW29" i="11"/>
  <c r="AW30" i="11" s="1"/>
  <c r="AX29" i="11"/>
  <c r="AX30" i="11" s="1"/>
  <c r="AY29" i="11"/>
  <c r="AY30" i="11" s="1"/>
  <c r="AZ29" i="11"/>
  <c r="AZ30" i="11" s="1"/>
  <c r="BA29" i="11"/>
  <c r="BA30" i="11" s="1"/>
  <c r="BB29" i="11"/>
  <c r="BB30" i="11" s="1"/>
  <c r="BC29" i="11"/>
  <c r="BC30" i="11" s="1"/>
  <c r="BD29" i="11"/>
  <c r="BD30" i="11" s="1"/>
  <c r="BE29" i="11"/>
  <c r="BE30" i="11" s="1"/>
  <c r="BF29" i="11"/>
  <c r="BF30" i="11" s="1"/>
  <c r="BG29" i="11"/>
  <c r="BG30" i="11" s="1"/>
  <c r="BH29" i="11"/>
  <c r="BH30" i="11" s="1"/>
  <c r="BI29" i="11"/>
  <c r="BI30" i="11" s="1"/>
  <c r="BJ29" i="11"/>
  <c r="BJ30" i="11" s="1"/>
  <c r="BK29" i="11"/>
  <c r="BK30" i="11" s="1"/>
  <c r="BL29" i="11"/>
  <c r="BL30" i="11" s="1"/>
  <c r="BM29" i="11"/>
  <c r="BM30" i="11" s="1"/>
  <c r="BN29" i="11"/>
  <c r="BN30" i="11" s="1"/>
  <c r="BO29" i="11"/>
  <c r="BO30" i="11" s="1"/>
  <c r="BP29" i="11"/>
  <c r="BP30" i="11" s="1"/>
  <c r="AL29" i="11"/>
  <c r="AL30" i="11" s="1"/>
  <c r="AM29" i="11"/>
  <c r="AM30" i="11" s="1"/>
  <c r="AN29" i="11"/>
  <c r="AN30" i="11" s="1"/>
  <c r="AO29" i="11"/>
  <c r="AO30" i="11" s="1"/>
  <c r="AP29" i="11"/>
  <c r="AP30" i="11" s="1"/>
  <c r="AQ29" i="11"/>
  <c r="AQ30" i="11" s="1"/>
  <c r="AR29" i="11"/>
  <c r="AR30" i="11" s="1"/>
  <c r="AS29" i="11"/>
  <c r="AS30" i="11" s="1"/>
  <c r="AK29" i="11"/>
  <c r="AK30" i="11" s="1"/>
  <c r="AL28" i="11"/>
  <c r="AM28" i="11"/>
  <c r="AN28" i="11"/>
  <c r="AO28" i="11"/>
  <c r="AP28" i="11"/>
  <c r="AQ28" i="11"/>
  <c r="AR28" i="11"/>
  <c r="AS28" i="11"/>
  <c r="AT28" i="11"/>
  <c r="AU28" i="11"/>
  <c r="AV28" i="11"/>
  <c r="AW28" i="11"/>
  <c r="AX28" i="11"/>
  <c r="AY28" i="11"/>
  <c r="AZ28" i="11"/>
  <c r="BA28" i="11"/>
  <c r="BB28" i="11"/>
  <c r="BC28" i="11"/>
  <c r="BD28" i="11"/>
  <c r="BE28" i="11"/>
  <c r="BF28" i="11"/>
  <c r="BG28" i="11"/>
  <c r="BH28" i="11"/>
  <c r="BI28" i="11"/>
  <c r="BJ28" i="11"/>
  <c r="BK28" i="11"/>
  <c r="BL28" i="11"/>
  <c r="BM28" i="11"/>
  <c r="BN28" i="11"/>
  <c r="BO28" i="11"/>
  <c r="BP28" i="11"/>
  <c r="AK28" i="11"/>
  <c r="J91" i="11"/>
  <c r="J92" i="11" s="1"/>
  <c r="I91" i="11"/>
  <c r="I92" i="11" s="1"/>
  <c r="H91" i="11"/>
  <c r="H92" i="11" s="1"/>
  <c r="G91" i="11"/>
  <c r="G92" i="11" s="1"/>
  <c r="F91" i="11"/>
  <c r="F92" i="11" s="1"/>
  <c r="E91" i="11"/>
  <c r="E92" i="11" s="1"/>
  <c r="D91" i="11"/>
  <c r="D92" i="11" s="1"/>
  <c r="C91" i="11"/>
  <c r="C92" i="11" s="1"/>
  <c r="B91" i="11"/>
  <c r="B92" i="11" s="1"/>
  <c r="J90" i="11"/>
  <c r="I90" i="11"/>
  <c r="H90" i="11"/>
  <c r="G90" i="11"/>
  <c r="F90" i="11"/>
  <c r="E90" i="11"/>
  <c r="D90" i="11"/>
  <c r="C90" i="11"/>
  <c r="B90" i="11"/>
  <c r="J73" i="11"/>
  <c r="J74" i="11" s="1"/>
  <c r="I73" i="11"/>
  <c r="I74" i="11" s="1"/>
  <c r="H73" i="11"/>
  <c r="H74" i="11" s="1"/>
  <c r="G73" i="11"/>
  <c r="G74" i="11" s="1"/>
  <c r="F73" i="11"/>
  <c r="F74" i="11" s="1"/>
  <c r="E73" i="11"/>
  <c r="E74" i="11" s="1"/>
  <c r="D73" i="11"/>
  <c r="D74" i="11" s="1"/>
  <c r="C73" i="11"/>
  <c r="C74" i="11" s="1"/>
  <c r="B73" i="11"/>
  <c r="B74" i="11" s="1"/>
  <c r="J72" i="11"/>
  <c r="I72" i="11"/>
  <c r="H72" i="11"/>
  <c r="G72" i="11"/>
  <c r="F72" i="11"/>
  <c r="E72" i="11"/>
  <c r="D72" i="11"/>
  <c r="C72" i="11"/>
  <c r="B72" i="11"/>
  <c r="C54" i="11"/>
  <c r="C55" i="11" s="1"/>
  <c r="D54" i="11"/>
  <c r="D55" i="11" s="1"/>
  <c r="E54" i="11"/>
  <c r="E55" i="11" s="1"/>
  <c r="F54" i="11"/>
  <c r="F55" i="11" s="1"/>
  <c r="G54" i="11"/>
  <c r="G55" i="11" s="1"/>
  <c r="H54" i="11"/>
  <c r="H55" i="11" s="1"/>
  <c r="I54" i="11"/>
  <c r="I55" i="11" s="1"/>
  <c r="J54" i="11"/>
  <c r="J55" i="11" s="1"/>
  <c r="B54" i="11"/>
  <c r="B55" i="11" s="1"/>
  <c r="C53" i="11"/>
  <c r="D53" i="11"/>
  <c r="E53" i="11"/>
  <c r="F53" i="11"/>
  <c r="G53" i="11"/>
  <c r="H53" i="11"/>
  <c r="I53" i="11"/>
  <c r="J53" i="11"/>
  <c r="B53" i="11"/>
  <c r="C36" i="11"/>
  <c r="C37" i="11" s="1"/>
  <c r="D36" i="11"/>
  <c r="D37" i="11" s="1"/>
  <c r="E36" i="11"/>
  <c r="E37" i="11" s="1"/>
  <c r="F36" i="11"/>
  <c r="F37" i="11" s="1"/>
  <c r="G36" i="11"/>
  <c r="G37" i="11" s="1"/>
  <c r="H36" i="11"/>
  <c r="H37" i="11" s="1"/>
  <c r="I36" i="11"/>
  <c r="I37" i="11" s="1"/>
  <c r="J36" i="11"/>
  <c r="J37" i="11" s="1"/>
  <c r="B36" i="11"/>
  <c r="B37" i="11" s="1"/>
  <c r="C35" i="11"/>
  <c r="D35" i="11"/>
  <c r="E35" i="11"/>
  <c r="F35" i="11"/>
  <c r="G35" i="11"/>
  <c r="H35" i="11"/>
  <c r="I35" i="11"/>
  <c r="J35" i="11"/>
  <c r="B35" i="11"/>
  <c r="AH75" i="11"/>
  <c r="AH76" i="11" s="1"/>
  <c r="AG75" i="11"/>
  <c r="AG76" i="11" s="1"/>
  <c r="AF75" i="11"/>
  <c r="AF76" i="11" s="1"/>
  <c r="AE75" i="11"/>
  <c r="AE76" i="11" s="1"/>
  <c r="AD75" i="11"/>
  <c r="AD76" i="11" s="1"/>
  <c r="AC75" i="11"/>
  <c r="AC76" i="11" s="1"/>
  <c r="AB75" i="11"/>
  <c r="AB76" i="11" s="1"/>
  <c r="AA75" i="11"/>
  <c r="AA76" i="11" s="1"/>
  <c r="Z75" i="11"/>
  <c r="Z76" i="11" s="1"/>
  <c r="Y75" i="11"/>
  <c r="Y76" i="11" s="1"/>
  <c r="X75" i="11"/>
  <c r="X76" i="11" s="1"/>
  <c r="W75" i="11"/>
  <c r="W76" i="11" s="1"/>
  <c r="V75" i="11"/>
  <c r="V76" i="11" s="1"/>
  <c r="U75" i="11"/>
  <c r="U76" i="11" s="1"/>
  <c r="T75" i="11"/>
  <c r="T76" i="11" s="1"/>
  <c r="S75" i="11"/>
  <c r="S76" i="11" s="1"/>
  <c r="R75" i="11"/>
  <c r="R76" i="11" s="1"/>
  <c r="Q75" i="11"/>
  <c r="Q76" i="11" s="1"/>
  <c r="P75" i="11"/>
  <c r="P76" i="11" s="1"/>
  <c r="O75" i="11"/>
  <c r="O76" i="11" s="1"/>
  <c r="N75" i="11"/>
  <c r="N76" i="11" s="1"/>
  <c r="M75" i="11"/>
  <c r="M76" i="11" s="1"/>
  <c r="AH74" i="11"/>
  <c r="AG74" i="11"/>
  <c r="AF74" i="11"/>
  <c r="AE74" i="11"/>
  <c r="AD74" i="11"/>
  <c r="AC74" i="11"/>
  <c r="AB74" i="11"/>
  <c r="AA74" i="11"/>
  <c r="Z74" i="11"/>
  <c r="Y74" i="11"/>
  <c r="X74" i="11"/>
  <c r="W74" i="11"/>
  <c r="V74" i="11"/>
  <c r="U74" i="11"/>
  <c r="T74" i="11"/>
  <c r="S74" i="11"/>
  <c r="R74" i="11"/>
  <c r="Q74" i="11"/>
  <c r="P74" i="11"/>
  <c r="O74" i="11"/>
  <c r="N74" i="11"/>
  <c r="M74" i="11"/>
  <c r="AH61" i="11"/>
  <c r="AH62" i="11" s="1"/>
  <c r="AH63" i="11" s="1"/>
  <c r="AG61" i="11"/>
  <c r="AG62" i="11" s="1"/>
  <c r="AG63" i="11" s="1"/>
  <c r="AF61" i="11"/>
  <c r="AF62" i="11" s="1"/>
  <c r="AF63" i="11" s="1"/>
  <c r="AE61" i="11"/>
  <c r="AE62" i="11" s="1"/>
  <c r="AE63" i="11" s="1"/>
  <c r="AD61" i="11"/>
  <c r="AD62" i="11" s="1"/>
  <c r="AD63" i="11" s="1"/>
  <c r="AC61" i="11"/>
  <c r="AC62" i="11" s="1"/>
  <c r="AC63" i="11" s="1"/>
  <c r="AB61" i="11"/>
  <c r="AB62" i="11" s="1"/>
  <c r="AB63" i="11" s="1"/>
  <c r="AA61" i="11"/>
  <c r="AA62" i="11" s="1"/>
  <c r="AA63" i="11" s="1"/>
  <c r="Z61" i="11"/>
  <c r="Z62" i="11" s="1"/>
  <c r="Z63" i="11" s="1"/>
  <c r="Y61" i="11"/>
  <c r="Y62" i="11" s="1"/>
  <c r="Y63" i="11" s="1"/>
  <c r="X61" i="11"/>
  <c r="X62" i="11" s="1"/>
  <c r="X63" i="11" s="1"/>
  <c r="W61" i="11"/>
  <c r="W62" i="11" s="1"/>
  <c r="W63" i="11" s="1"/>
  <c r="V61" i="11"/>
  <c r="V62" i="11" s="1"/>
  <c r="V63" i="11" s="1"/>
  <c r="U61" i="11"/>
  <c r="U62" i="11" s="1"/>
  <c r="U63" i="11" s="1"/>
  <c r="T61" i="11"/>
  <c r="T62" i="11" s="1"/>
  <c r="T63" i="11" s="1"/>
  <c r="S61" i="11"/>
  <c r="S62" i="11" s="1"/>
  <c r="S63" i="11" s="1"/>
  <c r="R61" i="11"/>
  <c r="R62" i="11" s="1"/>
  <c r="R63" i="11" s="1"/>
  <c r="Q61" i="11"/>
  <c r="Q62" i="11" s="1"/>
  <c r="Q63" i="11" s="1"/>
  <c r="P61" i="11"/>
  <c r="P62" i="11" s="1"/>
  <c r="P63" i="11" s="1"/>
  <c r="O61" i="11"/>
  <c r="O62" i="11" s="1"/>
  <c r="O63" i="11" s="1"/>
  <c r="N61" i="11"/>
  <c r="N62" i="11" s="1"/>
  <c r="N63" i="11" s="1"/>
  <c r="M61" i="11"/>
  <c r="M62" i="11"/>
  <c r="M63" i="11" s="1"/>
  <c r="AF45" i="11"/>
  <c r="AF46" i="11" s="1"/>
  <c r="AG45" i="11"/>
  <c r="AG46" i="11" s="1"/>
  <c r="AH45" i="11"/>
  <c r="AH46" i="11" s="1"/>
  <c r="N45" i="11"/>
  <c r="N46" i="11" s="1"/>
  <c r="O45" i="11"/>
  <c r="O46" i="11" s="1"/>
  <c r="P45" i="11"/>
  <c r="P46" i="11" s="1"/>
  <c r="Q45" i="11"/>
  <c r="Q46" i="11" s="1"/>
  <c r="R45" i="11"/>
  <c r="R46" i="11" s="1"/>
  <c r="S45" i="11"/>
  <c r="S46" i="11" s="1"/>
  <c r="T45" i="11"/>
  <c r="T46" i="11" s="1"/>
  <c r="U45" i="11"/>
  <c r="U46" i="11" s="1"/>
  <c r="V45" i="11"/>
  <c r="V46" i="11" s="1"/>
  <c r="W45" i="11"/>
  <c r="W46" i="11" s="1"/>
  <c r="X45" i="11"/>
  <c r="X46" i="11" s="1"/>
  <c r="Y45" i="11"/>
  <c r="Y46" i="11" s="1"/>
  <c r="Z45" i="11"/>
  <c r="Z46" i="11" s="1"/>
  <c r="AA45" i="11"/>
  <c r="AA46" i="11" s="1"/>
  <c r="AB45" i="11"/>
  <c r="AB46" i="11" s="1"/>
  <c r="AC45" i="11"/>
  <c r="AC46" i="11" s="1"/>
  <c r="AD45" i="11"/>
  <c r="AD46" i="11" s="1"/>
  <c r="AE45" i="11"/>
  <c r="AE46" i="11" s="1"/>
  <c r="M45" i="11"/>
  <c r="M46" i="11" s="1"/>
  <c r="N44" i="11"/>
  <c r="O44" i="11"/>
  <c r="P44" i="11"/>
  <c r="Q44" i="11"/>
  <c r="R44" i="11"/>
  <c r="S44" i="11"/>
  <c r="T44" i="11"/>
  <c r="U44" i="11"/>
  <c r="V44" i="11"/>
  <c r="W44" i="11"/>
  <c r="X44" i="11"/>
  <c r="Y44" i="11"/>
  <c r="Z44" i="11"/>
  <c r="AA44" i="11"/>
  <c r="AB44" i="11"/>
  <c r="AC44" i="11"/>
  <c r="AD44" i="11"/>
  <c r="AE44" i="11"/>
  <c r="AF44" i="11"/>
  <c r="AG44" i="11"/>
  <c r="AH44" i="11"/>
  <c r="M44" i="11"/>
  <c r="AD31" i="11"/>
  <c r="AD32" i="11" s="1"/>
  <c r="AD33" i="11" s="1"/>
  <c r="AE31" i="11"/>
  <c r="AE32" i="11" s="1"/>
  <c r="AE33" i="11" s="1"/>
  <c r="AF31" i="11"/>
  <c r="AF32" i="11" s="1"/>
  <c r="AF33" i="11" s="1"/>
  <c r="AG31" i="11"/>
  <c r="AG32" i="11" s="1"/>
  <c r="AG33" i="11" s="1"/>
  <c r="AH31" i="11"/>
  <c r="AH32" i="11" s="1"/>
  <c r="AH33" i="11" s="1"/>
  <c r="N31" i="11"/>
  <c r="N32" i="11" s="1"/>
  <c r="N33" i="11" s="1"/>
  <c r="O31" i="11"/>
  <c r="O32" i="11" s="1"/>
  <c r="O33" i="11" s="1"/>
  <c r="P31" i="11"/>
  <c r="P32" i="11" s="1"/>
  <c r="P33" i="11" s="1"/>
  <c r="Q31" i="11"/>
  <c r="Q32" i="11" s="1"/>
  <c r="Q33" i="11" s="1"/>
  <c r="R31" i="11"/>
  <c r="R32" i="11" s="1"/>
  <c r="R33" i="11" s="1"/>
  <c r="S31" i="11"/>
  <c r="S32" i="11" s="1"/>
  <c r="S33" i="11" s="1"/>
  <c r="T31" i="11"/>
  <c r="T32" i="11" s="1"/>
  <c r="T33" i="11" s="1"/>
  <c r="U31" i="11"/>
  <c r="U32" i="11" s="1"/>
  <c r="U33" i="11" s="1"/>
  <c r="V31" i="11"/>
  <c r="V32" i="11" s="1"/>
  <c r="V33" i="11" s="1"/>
  <c r="W31" i="11"/>
  <c r="W32" i="11" s="1"/>
  <c r="W33" i="11" s="1"/>
  <c r="X31" i="11"/>
  <c r="X32" i="11" s="1"/>
  <c r="X33" i="11" s="1"/>
  <c r="Y31" i="11"/>
  <c r="Y32" i="11" s="1"/>
  <c r="Y33" i="11" s="1"/>
  <c r="Z31" i="11"/>
  <c r="Z32" i="11" s="1"/>
  <c r="Z33" i="11" s="1"/>
  <c r="AA31" i="11"/>
  <c r="AA32" i="11" s="1"/>
  <c r="AA33" i="11" s="1"/>
  <c r="AB31" i="11"/>
  <c r="AB32" i="11" s="1"/>
  <c r="AB33" i="11" s="1"/>
  <c r="AC31" i="11"/>
  <c r="AC32" i="11" s="1"/>
  <c r="AC33" i="11" s="1"/>
  <c r="M31" i="11"/>
  <c r="M32" i="11" s="1"/>
  <c r="M33" i="11" s="1"/>
  <c r="C95" i="3"/>
  <c r="C96" i="3" s="1"/>
  <c r="D95" i="3"/>
  <c r="D96" i="3" s="1"/>
  <c r="E95" i="3"/>
  <c r="E96" i="3" s="1"/>
  <c r="F95" i="3"/>
  <c r="F96" i="3" s="1"/>
  <c r="G95" i="3"/>
  <c r="G96" i="3" s="1"/>
  <c r="H95" i="3"/>
  <c r="H96" i="3" s="1"/>
  <c r="I95" i="3"/>
  <c r="I96" i="3" s="1"/>
  <c r="J95" i="3"/>
  <c r="J96" i="3" s="1"/>
  <c r="K95" i="3"/>
  <c r="K96" i="3" s="1"/>
  <c r="L95" i="3"/>
  <c r="L96" i="3" s="1"/>
  <c r="M95" i="3"/>
  <c r="M96" i="3" s="1"/>
  <c r="N95" i="3"/>
  <c r="N96" i="3" s="1"/>
  <c r="C94" i="3"/>
  <c r="D94" i="3"/>
  <c r="E94" i="3"/>
  <c r="F94" i="3"/>
  <c r="G94" i="3"/>
  <c r="H94" i="3"/>
  <c r="I94" i="3"/>
  <c r="J94" i="3"/>
  <c r="K94" i="3"/>
  <c r="L94" i="3"/>
  <c r="M94" i="3"/>
  <c r="N94" i="3"/>
  <c r="B95" i="3"/>
  <c r="B96" i="3" s="1"/>
  <c r="B94" i="3"/>
  <c r="C78" i="3"/>
  <c r="C79" i="3" s="1"/>
  <c r="D78" i="3"/>
  <c r="D79" i="3" s="1"/>
  <c r="E78" i="3"/>
  <c r="E79" i="3" s="1"/>
  <c r="F78" i="3"/>
  <c r="F79" i="3" s="1"/>
  <c r="G78" i="3"/>
  <c r="G79" i="3" s="1"/>
  <c r="H78" i="3"/>
  <c r="H79" i="3" s="1"/>
  <c r="I78" i="3"/>
  <c r="I79" i="3" s="1"/>
  <c r="J78" i="3"/>
  <c r="J79" i="3" s="1"/>
  <c r="K78" i="3"/>
  <c r="K79" i="3" s="1"/>
  <c r="L78" i="3"/>
  <c r="L79" i="3" s="1"/>
  <c r="M78" i="3"/>
  <c r="M79" i="3" s="1"/>
  <c r="N78" i="3"/>
  <c r="N79" i="3" s="1"/>
  <c r="B78" i="3"/>
  <c r="B79" i="3" s="1"/>
  <c r="C77" i="3"/>
  <c r="D77" i="3"/>
  <c r="E77" i="3"/>
  <c r="F77" i="3"/>
  <c r="G77" i="3"/>
  <c r="H77" i="3"/>
  <c r="I77" i="3"/>
  <c r="J77" i="3"/>
  <c r="K77" i="3"/>
  <c r="L77" i="3"/>
  <c r="M77" i="3"/>
  <c r="N77" i="3"/>
  <c r="B77" i="3"/>
  <c r="C57" i="3"/>
  <c r="C58" i="3" s="1"/>
  <c r="D57" i="3"/>
  <c r="D58" i="3" s="1"/>
  <c r="E57" i="3"/>
  <c r="E58" i="3" s="1"/>
  <c r="F57" i="3"/>
  <c r="F58" i="3" s="1"/>
  <c r="G57" i="3"/>
  <c r="G58" i="3" s="1"/>
  <c r="H57" i="3"/>
  <c r="H58" i="3" s="1"/>
  <c r="I57" i="3"/>
  <c r="I58" i="3" s="1"/>
  <c r="J57" i="3"/>
  <c r="J58" i="3" s="1"/>
  <c r="K57" i="3"/>
  <c r="K58" i="3" s="1"/>
  <c r="L57" i="3"/>
  <c r="L58" i="3" s="1"/>
  <c r="M57" i="3"/>
  <c r="M58" i="3" s="1"/>
  <c r="N57" i="3"/>
  <c r="N58" i="3" s="1"/>
  <c r="B57" i="3"/>
  <c r="B58" i="3" s="1"/>
  <c r="C56" i="3"/>
  <c r="D56" i="3"/>
  <c r="E56" i="3"/>
  <c r="F56" i="3"/>
  <c r="G56" i="3"/>
  <c r="H56" i="3"/>
  <c r="I56" i="3"/>
  <c r="J56" i="3"/>
  <c r="K56" i="3"/>
  <c r="L56" i="3"/>
  <c r="M56" i="3"/>
  <c r="N56" i="3"/>
  <c r="B56" i="3"/>
  <c r="C40" i="3"/>
  <c r="C41" i="3" s="1"/>
  <c r="D40" i="3"/>
  <c r="D41" i="3" s="1"/>
  <c r="E40" i="3"/>
  <c r="E41" i="3" s="1"/>
  <c r="F40" i="3"/>
  <c r="F41" i="3" s="1"/>
  <c r="G40" i="3"/>
  <c r="G41" i="3" s="1"/>
  <c r="H40" i="3"/>
  <c r="H41" i="3" s="1"/>
  <c r="I40" i="3"/>
  <c r="I41" i="3" s="1"/>
  <c r="J40" i="3"/>
  <c r="J41" i="3" s="1"/>
  <c r="K40" i="3"/>
  <c r="K41" i="3" s="1"/>
  <c r="L40" i="3"/>
  <c r="L41" i="3" s="1"/>
  <c r="M40" i="3"/>
  <c r="M41" i="3" s="1"/>
  <c r="N40" i="3"/>
  <c r="N41" i="3" s="1"/>
  <c r="B40" i="3"/>
  <c r="B41" i="3" s="1"/>
  <c r="C39" i="3"/>
  <c r="D39" i="3"/>
  <c r="E39" i="3"/>
  <c r="F39" i="3"/>
  <c r="G39" i="3"/>
  <c r="H39" i="3"/>
  <c r="I39" i="3"/>
  <c r="J39" i="3"/>
  <c r="K39" i="3"/>
  <c r="L39" i="3"/>
  <c r="M39" i="3"/>
  <c r="N39" i="3"/>
  <c r="B39" i="3"/>
  <c r="C116" i="3"/>
  <c r="C117" i="3" s="1"/>
  <c r="D116" i="3"/>
  <c r="D117" i="3" s="1"/>
  <c r="E116" i="3"/>
  <c r="E117" i="3" s="1"/>
  <c r="F116" i="3"/>
  <c r="F117" i="3" s="1"/>
  <c r="G116" i="3"/>
  <c r="G117" i="3" s="1"/>
  <c r="H116" i="3"/>
  <c r="H117" i="3" s="1"/>
  <c r="I116" i="3"/>
  <c r="I117" i="3" s="1"/>
  <c r="J116" i="3"/>
  <c r="J117" i="3" s="1"/>
  <c r="K116" i="3"/>
  <c r="K117" i="3" s="1"/>
  <c r="L116" i="3"/>
  <c r="L117" i="3" s="1"/>
  <c r="M116" i="3"/>
  <c r="M117" i="3" s="1"/>
  <c r="N116" i="3"/>
  <c r="N117" i="3" s="1"/>
  <c r="B116" i="3"/>
  <c r="B117" i="3" s="1"/>
  <c r="C115" i="3"/>
  <c r="D115" i="3"/>
  <c r="E115" i="3"/>
  <c r="F115" i="3"/>
  <c r="G115" i="3"/>
  <c r="H115" i="3"/>
  <c r="I115" i="3"/>
  <c r="J115" i="3"/>
  <c r="K115" i="3"/>
  <c r="L115" i="3"/>
  <c r="M115" i="3"/>
  <c r="N115" i="3"/>
  <c r="B115" i="3"/>
  <c r="D133" i="3"/>
  <c r="D134" i="3" s="1"/>
  <c r="E133" i="3"/>
  <c r="E134" i="3" s="1"/>
  <c r="F133" i="3"/>
  <c r="F134" i="3" s="1"/>
  <c r="G133" i="3"/>
  <c r="G134" i="3" s="1"/>
  <c r="H133" i="3"/>
  <c r="H134" i="3" s="1"/>
  <c r="I133" i="3"/>
  <c r="I134" i="3" s="1"/>
  <c r="J133" i="3"/>
  <c r="J134" i="3" s="1"/>
  <c r="K133" i="3"/>
  <c r="K134" i="3" s="1"/>
  <c r="L133" i="3"/>
  <c r="L134" i="3" s="1"/>
  <c r="M133" i="3"/>
  <c r="M134" i="3" s="1"/>
  <c r="N133" i="3"/>
  <c r="N134" i="3" s="1"/>
  <c r="C133" i="3"/>
  <c r="C134" i="3" s="1"/>
  <c r="C132" i="3"/>
  <c r="D132" i="3"/>
  <c r="E132" i="3"/>
  <c r="F132" i="3"/>
  <c r="G132" i="3"/>
  <c r="H132" i="3"/>
  <c r="I132" i="3"/>
  <c r="J132" i="3"/>
  <c r="K132" i="3"/>
  <c r="L132" i="3"/>
  <c r="M132" i="3"/>
  <c r="N132" i="3"/>
  <c r="B133" i="3"/>
  <c r="B134" i="3" s="1"/>
  <c r="B132" i="3"/>
</calcChain>
</file>

<file path=xl/sharedStrings.xml><?xml version="1.0" encoding="utf-8"?>
<sst xmlns="http://schemas.openxmlformats.org/spreadsheetml/2006/main" count="2541" uniqueCount="625">
  <si>
    <t>Fig. 1b</t>
    <phoneticPr fontId="1"/>
  </si>
  <si>
    <t>P1</t>
    <phoneticPr fontId="1"/>
  </si>
  <si>
    <t>P7</t>
    <phoneticPr fontId="1"/>
  </si>
  <si>
    <t>13 week</t>
    <phoneticPr fontId="1"/>
  </si>
  <si>
    <t>Fig. 1e</t>
    <phoneticPr fontId="1"/>
  </si>
  <si>
    <t>Fig. 1d</t>
    <phoneticPr fontId="1"/>
  </si>
  <si>
    <t>Fig. 2b</t>
    <phoneticPr fontId="1"/>
  </si>
  <si>
    <t>Spinal cord</t>
    <phoneticPr fontId="1"/>
  </si>
  <si>
    <r>
      <t xml:space="preserve">Control-ASO 5 </t>
    </r>
    <r>
      <rPr>
        <sz val="12"/>
        <color theme="1"/>
        <rFont val="Symbol"/>
        <charset val="2"/>
      </rPr>
      <t>m</t>
    </r>
    <r>
      <rPr>
        <sz val="12"/>
        <color theme="1"/>
        <rFont val="游ゴシック"/>
        <family val="2"/>
        <charset val="128"/>
        <scheme val="minor"/>
      </rPr>
      <t>g</t>
    </r>
    <phoneticPr fontId="1"/>
  </si>
  <si>
    <r>
      <t xml:space="preserve">AR-ASO 2.5 </t>
    </r>
    <r>
      <rPr>
        <sz val="12"/>
        <color theme="1"/>
        <rFont val="Symbol"/>
        <charset val="2"/>
      </rPr>
      <t>m</t>
    </r>
    <r>
      <rPr>
        <sz val="12"/>
        <color theme="1"/>
        <rFont val="游ゴシック"/>
        <family val="2"/>
        <charset val="128"/>
        <scheme val="minor"/>
      </rPr>
      <t>g</t>
    </r>
    <phoneticPr fontId="1"/>
  </si>
  <si>
    <r>
      <t xml:space="preserve">AR-ASO 5 </t>
    </r>
    <r>
      <rPr>
        <sz val="12"/>
        <color theme="1"/>
        <rFont val="Symbol"/>
        <charset val="2"/>
      </rPr>
      <t>m</t>
    </r>
    <r>
      <rPr>
        <sz val="12"/>
        <color theme="1"/>
        <rFont val="游ゴシック"/>
        <family val="2"/>
        <charset val="128"/>
        <scheme val="minor"/>
      </rPr>
      <t>g</t>
    </r>
    <phoneticPr fontId="1"/>
  </si>
  <si>
    <t>Skeletal muscle</t>
    <phoneticPr fontId="1"/>
  </si>
  <si>
    <t>Fig. 2c</t>
    <phoneticPr fontId="1"/>
  </si>
  <si>
    <t>Human AR</t>
    <phoneticPr fontId="1"/>
  </si>
  <si>
    <r>
      <t xml:space="preserve">Human </t>
    </r>
    <r>
      <rPr>
        <i/>
        <sz val="12"/>
        <color theme="1"/>
        <rFont val="游ゴシック"/>
        <family val="3"/>
        <charset val="128"/>
        <scheme val="minor"/>
      </rPr>
      <t>AR</t>
    </r>
    <phoneticPr fontId="1"/>
  </si>
  <si>
    <r>
      <t xml:space="preserve">Mouse </t>
    </r>
    <r>
      <rPr>
        <i/>
        <sz val="12"/>
        <color theme="1"/>
        <rFont val="游ゴシック"/>
        <family val="3"/>
        <charset val="128"/>
        <scheme val="minor"/>
      </rPr>
      <t>Ar</t>
    </r>
    <phoneticPr fontId="1"/>
  </si>
  <si>
    <r>
      <t xml:space="preserve">Quantitative PCR analysis of mRNA levels normalized to </t>
    </r>
    <r>
      <rPr>
        <i/>
        <sz val="12"/>
        <color theme="1"/>
        <rFont val="游ゴシック"/>
        <family val="3"/>
        <charset val="128"/>
        <scheme val="minor"/>
      </rPr>
      <t>B2m</t>
    </r>
    <r>
      <rPr>
        <sz val="12"/>
        <color theme="1"/>
        <rFont val="游ゴシック"/>
        <family val="2"/>
        <charset val="128"/>
        <scheme val="minor"/>
      </rPr>
      <t xml:space="preserve"> </t>
    </r>
    <phoneticPr fontId="1"/>
  </si>
  <si>
    <t>Fig. 2d</t>
    <phoneticPr fontId="1"/>
  </si>
  <si>
    <t>(n = 3 mice/group)</t>
    <phoneticPr fontId="1"/>
  </si>
  <si>
    <t>Fig. 3a–d</t>
    <phoneticPr fontId="1"/>
  </si>
  <si>
    <r>
      <t xml:space="preserve">AR-ASO 5 </t>
    </r>
    <r>
      <rPr>
        <sz val="12"/>
        <color rgb="FF000000"/>
        <rFont val="Symbol"/>
        <charset val="2"/>
      </rPr>
      <t>m</t>
    </r>
    <r>
      <rPr>
        <sz val="12"/>
        <color rgb="FF000000"/>
        <rFont val="游ゴシック"/>
        <family val="3"/>
        <charset val="128"/>
        <scheme val="minor"/>
      </rPr>
      <t>g</t>
    </r>
  </si>
  <si>
    <t>4W</t>
    <phoneticPr fontId="1"/>
  </si>
  <si>
    <t>5W</t>
  </si>
  <si>
    <t>6W</t>
  </si>
  <si>
    <t>7W</t>
  </si>
  <si>
    <t>8W</t>
  </si>
  <si>
    <t>9W</t>
  </si>
  <si>
    <t>10W</t>
  </si>
  <si>
    <t>11W</t>
  </si>
  <si>
    <t>12W</t>
  </si>
  <si>
    <t>13W</t>
  </si>
  <si>
    <t>14W</t>
  </si>
  <si>
    <t>15W</t>
  </si>
  <si>
    <t>16W</t>
  </si>
  <si>
    <t>Survival (week)</t>
    <phoneticPr fontId="1"/>
  </si>
  <si>
    <t>Rotarod task (sec)</t>
    <phoneticPr fontId="1"/>
  </si>
  <si>
    <t>4W</t>
  </si>
  <si>
    <t>Week</t>
    <phoneticPr fontId="1"/>
  </si>
  <si>
    <t>Control-ASO 5 mg</t>
    <phoneticPr fontId="1"/>
  </si>
  <si>
    <t>Body weight (g)</t>
    <phoneticPr fontId="1"/>
  </si>
  <si>
    <t>Fig. 3e</t>
    <phoneticPr fontId="1"/>
  </si>
  <si>
    <t>Average</t>
  </si>
  <si>
    <t>Average</t>
    <phoneticPr fontId="1"/>
  </si>
  <si>
    <t>SEM</t>
  </si>
  <si>
    <t>SEM</t>
    <phoneticPr fontId="1"/>
  </si>
  <si>
    <t>SD</t>
  </si>
  <si>
    <t>SD</t>
    <phoneticPr fontId="1"/>
  </si>
  <si>
    <t>Serum testosterone levels</t>
    <phoneticPr fontId="1"/>
  </si>
  <si>
    <t>Serum testosterone</t>
    <phoneticPr fontId="1"/>
  </si>
  <si>
    <t>ng/dL</t>
    <phoneticPr fontId="1"/>
  </si>
  <si>
    <t>WT</t>
  </si>
  <si>
    <t>Control-ASO</t>
  </si>
  <si>
    <t>AR-ASO</t>
  </si>
  <si>
    <t>Fig. 3f</t>
    <phoneticPr fontId="1"/>
  </si>
  <si>
    <t>(n = 4 mice/group)</t>
    <phoneticPr fontId="1"/>
  </si>
  <si>
    <t>Relative neuron size</t>
    <phoneticPr fontId="1"/>
  </si>
  <si>
    <t>Control-ASO</t>
    <phoneticPr fontId="1"/>
  </si>
  <si>
    <t>Spinal cord</t>
  </si>
  <si>
    <t>AR-ASO</t>
    <phoneticPr fontId="1"/>
  </si>
  <si>
    <t>Fig. 3g</t>
    <phoneticPr fontId="1"/>
  </si>
  <si>
    <t xml:space="preserve"> (n = 3–4 mice/group)</t>
  </si>
  <si>
    <t>Bands' densitometry normalizd to GAPDH</t>
    <phoneticPr fontId="5" type="noConversion"/>
  </si>
  <si>
    <t xml:space="preserve"> (n = 3 mice/group)</t>
  </si>
  <si>
    <t xml:space="preserve">Bands' densitometry normalizd to GAPDH </t>
    <phoneticPr fontId="5" type="noConversion"/>
  </si>
  <si>
    <t xml:space="preserve">Control-ASO </t>
    <phoneticPr fontId="1"/>
  </si>
  <si>
    <t>AR oligomer</t>
    <phoneticPr fontId="1"/>
  </si>
  <si>
    <t>AR monomer</t>
    <phoneticPr fontId="1"/>
  </si>
  <si>
    <t>Fig. 3h</t>
    <phoneticPr fontId="1"/>
  </si>
  <si>
    <t>Relative fiber size</t>
    <phoneticPr fontId="1"/>
  </si>
  <si>
    <t>Fig. 3i</t>
    <phoneticPr fontId="1"/>
  </si>
  <si>
    <t>Control-ASO</t>
    <phoneticPr fontId="1"/>
  </si>
  <si>
    <t xml:space="preserve"> (n = 3–4 mice/group)</t>
    <phoneticPr fontId="1"/>
  </si>
  <si>
    <t>WT</t>
    <phoneticPr fontId="1"/>
  </si>
  <si>
    <t>Gene</t>
    <phoneticPr fontId="1"/>
  </si>
  <si>
    <t>AR-97Q</t>
  </si>
  <si>
    <t>AR-97Q</t>
    <phoneticPr fontId="1"/>
  </si>
  <si>
    <t>Syt4</t>
  </si>
  <si>
    <t>Scn2a</t>
  </si>
  <si>
    <t>Gabrg2</t>
  </si>
  <si>
    <t>Cadps</t>
  </si>
  <si>
    <t>Cacna1b</t>
  </si>
  <si>
    <t>Unc13a</t>
  </si>
  <si>
    <t>Grin3a</t>
  </si>
  <si>
    <t>Hpca</t>
  </si>
  <si>
    <t>Calb1</t>
  </si>
  <si>
    <t>Pclo</t>
  </si>
  <si>
    <t>Syt6</t>
  </si>
  <si>
    <t>Ptprt</t>
  </si>
  <si>
    <t>Bsn</t>
  </si>
  <si>
    <t>Pcdh8</t>
  </si>
  <si>
    <t>Drd2</t>
  </si>
  <si>
    <t>Cacng3</t>
  </si>
  <si>
    <t>Camkv</t>
  </si>
  <si>
    <t>Ina</t>
  </si>
  <si>
    <t>Cplx2</t>
  </si>
  <si>
    <t>Grm1</t>
  </si>
  <si>
    <t>Snap25</t>
  </si>
  <si>
    <t>Slitrk1</t>
  </si>
  <si>
    <t>Gabbr2</t>
  </si>
  <si>
    <t>Grin1</t>
  </si>
  <si>
    <t>Ppfia3</t>
  </si>
  <si>
    <t>Cacng2</t>
  </si>
  <si>
    <t>Crtc1</t>
  </si>
  <si>
    <t>Nrxn1</t>
  </si>
  <si>
    <t>Dynll2</t>
  </si>
  <si>
    <t>Cplx1</t>
  </si>
  <si>
    <t>Grin1</t>
    <phoneticPr fontId="1"/>
  </si>
  <si>
    <t>Gria1</t>
    <phoneticPr fontId="1"/>
  </si>
  <si>
    <t>Fig. 4i</t>
    <phoneticPr fontId="1"/>
  </si>
  <si>
    <t>GRIN1</t>
    <phoneticPr fontId="1"/>
  </si>
  <si>
    <t>Fig. 4j</t>
    <phoneticPr fontId="1"/>
  </si>
  <si>
    <t>Fig. 5a</t>
    <phoneticPr fontId="1"/>
  </si>
  <si>
    <t>c-Fos positive ratio</t>
    <phoneticPr fontId="1"/>
  </si>
  <si>
    <t>Ratio of c-Fos positive motor neurons</t>
    <phoneticPr fontId="1"/>
  </si>
  <si>
    <t>Fig. 5c</t>
    <phoneticPr fontId="1"/>
  </si>
  <si>
    <t>Relative intensity of the RCaMP signal</t>
    <phoneticPr fontId="1"/>
  </si>
  <si>
    <t>Relative neuron size</t>
  </si>
  <si>
    <t>1C2 positive neurons (ratio)</t>
    <phoneticPr fontId="1"/>
  </si>
  <si>
    <t>1C2 positive nucleus (ratio)</t>
    <phoneticPr fontId="1"/>
  </si>
  <si>
    <t>Fig. 6a</t>
    <phoneticPr fontId="1"/>
  </si>
  <si>
    <t>P7</t>
    <phoneticPr fontId="1"/>
  </si>
  <si>
    <t>WT</t>
    <phoneticPr fontId="1"/>
  </si>
  <si>
    <t>AR-97Q</t>
    <phoneticPr fontId="1"/>
  </si>
  <si>
    <r>
      <t>Total</t>
    </r>
    <r>
      <rPr>
        <i/>
        <sz val="12"/>
        <color theme="1"/>
        <rFont val="游ゴシック"/>
        <family val="3"/>
        <charset val="128"/>
        <scheme val="minor"/>
      </rPr>
      <t xml:space="preserve"> Rest</t>
    </r>
    <r>
      <rPr>
        <sz val="12"/>
        <color theme="1"/>
        <rFont val="游ゴシック"/>
        <family val="2"/>
        <charset val="128"/>
        <scheme val="minor"/>
      </rPr>
      <t xml:space="preserve"> (TPM)</t>
    </r>
    <phoneticPr fontId="1"/>
  </si>
  <si>
    <t>Rest4</t>
    <phoneticPr fontId="1"/>
  </si>
  <si>
    <t>Relative intensity</t>
    <phoneticPr fontId="1"/>
  </si>
  <si>
    <t>AR-17Q (well)</t>
    <phoneticPr fontId="1"/>
  </si>
  <si>
    <t>AR-97Q (well)</t>
    <phoneticPr fontId="1"/>
  </si>
  <si>
    <t xml:space="preserve"> (n = 3 well/group)</t>
    <phoneticPr fontId="1"/>
  </si>
  <si>
    <t>Gene expression of Rest-target glutamatergic synapse</t>
    <phoneticPr fontId="1"/>
  </si>
  <si>
    <t>GO term</t>
    <phoneticPr fontId="1"/>
  </si>
  <si>
    <t>-log10 adj. p val.</t>
    <phoneticPr fontId="1"/>
  </si>
  <si>
    <t>GAGE analysis of RNA-seq data from the mouse spinal cord</t>
    <phoneticPr fontId="1"/>
  </si>
  <si>
    <t xml:space="preserve">Glutamatergic synapse </t>
  </si>
  <si>
    <t xml:space="preserve">Spindle </t>
  </si>
  <si>
    <t xml:space="preserve">Synaptic membrane </t>
  </si>
  <si>
    <t xml:space="preserve">Ubiquitin ligase complex </t>
  </si>
  <si>
    <t xml:space="preserve">Microtubule </t>
  </si>
  <si>
    <t xml:space="preserve">Kinetochore </t>
  </si>
  <si>
    <t xml:space="preserve">Postsynaptic membrane </t>
  </si>
  <si>
    <t xml:space="preserve">Chromosomal region </t>
  </si>
  <si>
    <t xml:space="preserve">Ciliary basal body </t>
  </si>
  <si>
    <t xml:space="preserve">Chromosome, centromeric region </t>
  </si>
  <si>
    <t>AR-97Q vs WT (P7)</t>
    <phoneticPr fontId="1"/>
  </si>
  <si>
    <t>Intrinsic component of synaptic membrane </t>
  </si>
  <si>
    <t>Extracellular matrix </t>
  </si>
  <si>
    <t>External encapsulating structure </t>
  </si>
  <si>
    <t>Collagen-containing extracellular matrix </t>
  </si>
  <si>
    <t>Integral component of synaptic membrane </t>
  </si>
  <si>
    <t>Integral component of postsynaptic membrane </t>
  </si>
  <si>
    <t>Intrinsic component of postsynaptic membrane </t>
  </si>
  <si>
    <t>Nuclear speck </t>
  </si>
  <si>
    <t>Glutamatergic synapse </t>
  </si>
  <si>
    <t>Synaptic membrane </t>
  </si>
  <si>
    <t>Fig. 4c–e</t>
    <phoneticPr fontId="1"/>
  </si>
  <si>
    <t>AR-97Q vs. WT (P7)</t>
    <phoneticPr fontId="1"/>
  </si>
  <si>
    <t>AR-97Q vs. WT (13 week)</t>
    <phoneticPr fontId="1"/>
  </si>
  <si>
    <t>ENCODE Transcription Factor Targets</t>
    <phoneticPr fontId="1"/>
  </si>
  <si>
    <t xml:space="preserve">REST </t>
  </si>
  <si>
    <t xml:space="preserve">FOXM1 </t>
  </si>
  <si>
    <t xml:space="preserve">RFX5 </t>
  </si>
  <si>
    <t xml:space="preserve">RELA </t>
  </si>
  <si>
    <t>SBMA vs HC (iPSC-MN)</t>
    <phoneticPr fontId="1"/>
  </si>
  <si>
    <t>Relative merge area</t>
    <phoneticPr fontId="1"/>
  </si>
  <si>
    <t>SYT4</t>
  </si>
  <si>
    <t>SCN2A</t>
  </si>
  <si>
    <t>GABRG2</t>
  </si>
  <si>
    <t>CADPS</t>
  </si>
  <si>
    <t>CACNA1B</t>
  </si>
  <si>
    <t>UNC13A</t>
  </si>
  <si>
    <t>GRIN3A</t>
  </si>
  <si>
    <t>HPCA</t>
  </si>
  <si>
    <t>CALB1</t>
  </si>
  <si>
    <t>PCLO</t>
  </si>
  <si>
    <t>SYT6</t>
  </si>
  <si>
    <t>PTPRT</t>
  </si>
  <si>
    <t>BSN</t>
  </si>
  <si>
    <t>PCDH8</t>
  </si>
  <si>
    <t>DRD2</t>
  </si>
  <si>
    <t>CACNG3</t>
  </si>
  <si>
    <t>CAMKV</t>
  </si>
  <si>
    <t>INA</t>
  </si>
  <si>
    <t>CPLX2</t>
  </si>
  <si>
    <t>GRM1</t>
  </si>
  <si>
    <t>SNAP25</t>
  </si>
  <si>
    <t>SLITRK1</t>
  </si>
  <si>
    <t>GABBR2</t>
  </si>
  <si>
    <t>GRIN1</t>
  </si>
  <si>
    <t>PPFIA3</t>
  </si>
  <si>
    <t>CACNG2</t>
  </si>
  <si>
    <t>CRTC1</t>
  </si>
  <si>
    <t>NRXN1</t>
  </si>
  <si>
    <t>DYNLL2</t>
  </si>
  <si>
    <t>CPLX1</t>
  </si>
  <si>
    <t>HC</t>
    <phoneticPr fontId="1"/>
  </si>
  <si>
    <t>SBMA</t>
    <phoneticPr fontId="1"/>
  </si>
  <si>
    <t>AR-17Q</t>
    <phoneticPr fontId="1"/>
  </si>
  <si>
    <t>AR-97Q</t>
    <phoneticPr fontId="1"/>
  </si>
  <si>
    <t>Bursts/min</t>
    <phoneticPr fontId="1"/>
  </si>
  <si>
    <t>Active object counts/well</t>
    <phoneticPr fontId="1"/>
  </si>
  <si>
    <t>Relative intensity/well</t>
    <phoneticPr fontId="1"/>
  </si>
  <si>
    <t>GRIA1</t>
    <phoneticPr fontId="1"/>
  </si>
  <si>
    <t xml:space="preserve">IPSC-derived motor neuron </t>
    <phoneticPr fontId="1"/>
  </si>
  <si>
    <t>Fig. 5e</t>
    <phoneticPr fontId="1"/>
  </si>
  <si>
    <t>Analisis of neuronal activity using Incucyte SX5 system</t>
    <phoneticPr fontId="1"/>
  </si>
  <si>
    <t xml:space="preserve"> (n = 5 well/group)</t>
    <phoneticPr fontId="1"/>
  </si>
  <si>
    <t>Rest</t>
    <phoneticPr fontId="1"/>
  </si>
  <si>
    <t>NSC34</t>
    <phoneticPr fontId="1"/>
  </si>
  <si>
    <t>Empty</t>
    <phoneticPr fontId="1"/>
  </si>
  <si>
    <t>AR-24Q</t>
    <phoneticPr fontId="1"/>
  </si>
  <si>
    <t xml:space="preserve">Quantitative PCR analysis of mRNA levels </t>
    <phoneticPr fontId="1"/>
  </si>
  <si>
    <r>
      <rPr>
        <i/>
        <sz val="12"/>
        <color theme="1"/>
        <rFont val="游ゴシック"/>
        <family val="3"/>
        <charset val="128"/>
        <scheme val="minor"/>
      </rPr>
      <t>Rest</t>
    </r>
    <r>
      <rPr>
        <sz val="12"/>
        <color theme="1"/>
        <rFont val="游ゴシック"/>
        <family val="2"/>
        <charset val="128"/>
        <scheme val="minor"/>
      </rPr>
      <t>/</t>
    </r>
    <r>
      <rPr>
        <i/>
        <sz val="12"/>
        <color theme="1"/>
        <rFont val="游ゴシック"/>
        <family val="3"/>
        <charset val="128"/>
        <scheme val="minor"/>
      </rPr>
      <t>B2m</t>
    </r>
    <phoneticPr fontId="1"/>
  </si>
  <si>
    <r>
      <rPr>
        <i/>
        <sz val="12"/>
        <color theme="1"/>
        <rFont val="游ゴシック"/>
        <family val="3"/>
        <charset val="128"/>
        <scheme val="minor"/>
      </rPr>
      <t>Rest4</t>
    </r>
    <r>
      <rPr>
        <sz val="12"/>
        <color theme="1"/>
        <rFont val="游ゴシック"/>
        <family val="2"/>
        <charset val="128"/>
        <scheme val="minor"/>
      </rPr>
      <t>/</t>
    </r>
    <r>
      <rPr>
        <i/>
        <sz val="12"/>
        <color theme="1"/>
        <rFont val="游ゴシック"/>
        <family val="3"/>
        <charset val="128"/>
        <scheme val="minor"/>
      </rPr>
      <t>B2m</t>
    </r>
    <phoneticPr fontId="1"/>
  </si>
  <si>
    <r>
      <rPr>
        <i/>
        <sz val="12"/>
        <color theme="1"/>
        <rFont val="游ゴシック"/>
        <family val="3"/>
        <charset val="128"/>
        <scheme val="minor"/>
      </rPr>
      <t>Rest4</t>
    </r>
    <r>
      <rPr>
        <sz val="12"/>
        <color theme="1"/>
        <rFont val="游ゴシック"/>
        <family val="2"/>
        <charset val="128"/>
        <scheme val="minor"/>
      </rPr>
      <t>/</t>
    </r>
    <r>
      <rPr>
        <i/>
        <sz val="12"/>
        <color theme="1"/>
        <rFont val="游ゴシック"/>
        <family val="3"/>
        <charset val="128"/>
        <scheme val="minor"/>
      </rPr>
      <t>Rest</t>
    </r>
    <phoneticPr fontId="1"/>
  </si>
  <si>
    <t>Fig. 6c</t>
    <phoneticPr fontId="1"/>
  </si>
  <si>
    <t>AR-17Q</t>
  </si>
  <si>
    <t>Fig. 6d</t>
    <phoneticPr fontId="1"/>
  </si>
  <si>
    <r>
      <rPr>
        <i/>
        <sz val="12"/>
        <color theme="1"/>
        <rFont val="游ゴシック"/>
        <family val="3"/>
        <charset val="128"/>
        <scheme val="minor"/>
      </rPr>
      <t>Grin1</t>
    </r>
    <r>
      <rPr>
        <sz val="12"/>
        <color theme="1"/>
        <rFont val="游ゴシック"/>
        <family val="2"/>
        <charset val="128"/>
        <scheme val="minor"/>
      </rPr>
      <t xml:space="preserve"> promoter activieis in NSC34 cells</t>
    </r>
    <phoneticPr fontId="1"/>
  </si>
  <si>
    <t>RLU</t>
    <phoneticPr fontId="1"/>
  </si>
  <si>
    <t>Empty</t>
    <phoneticPr fontId="1"/>
  </si>
  <si>
    <t>Rest</t>
    <phoneticPr fontId="1"/>
  </si>
  <si>
    <t>ShControl</t>
    <phoneticPr fontId="1"/>
  </si>
  <si>
    <t>ShRest</t>
    <phoneticPr fontId="1"/>
  </si>
  <si>
    <t>Fig. 6e</t>
    <phoneticPr fontId="1"/>
  </si>
  <si>
    <t>Rest4</t>
    <phoneticPr fontId="1"/>
  </si>
  <si>
    <t>AR-24Q</t>
    <phoneticPr fontId="1"/>
  </si>
  <si>
    <t>AR-97Q</t>
    <phoneticPr fontId="1"/>
  </si>
  <si>
    <t>Rest4 (ng)</t>
    <phoneticPr fontId="1"/>
  </si>
  <si>
    <t>Turquoise</t>
  </si>
  <si>
    <t>Purple</t>
  </si>
  <si>
    <t>Greenyellow</t>
  </si>
  <si>
    <t>Tan</t>
  </si>
  <si>
    <t>Salmon</t>
  </si>
  <si>
    <t>Cyan</t>
  </si>
  <si>
    <t>Midnightblue</t>
  </si>
  <si>
    <t>Lightcyan</t>
  </si>
  <si>
    <t>Grey</t>
  </si>
  <si>
    <t>Lightgreen</t>
  </si>
  <si>
    <t>Blue</t>
  </si>
  <si>
    <t>Brown</t>
  </si>
  <si>
    <t>Yellow</t>
  </si>
  <si>
    <t>Green</t>
  </si>
  <si>
    <t>Red</t>
  </si>
  <si>
    <t>Black</t>
  </si>
  <si>
    <t>Pink</t>
  </si>
  <si>
    <t>Magenta</t>
  </si>
  <si>
    <t>Gene significance</t>
    <phoneticPr fontId="1"/>
  </si>
  <si>
    <t>SD</t>
    <phoneticPr fontId="1"/>
  </si>
  <si>
    <t>Module</t>
    <phoneticPr fontId="1"/>
  </si>
  <si>
    <t>Fig. 8b</t>
    <phoneticPr fontId="1"/>
  </si>
  <si>
    <t>WGCNA analysis of microarray data</t>
    <phoneticPr fontId="1"/>
  </si>
  <si>
    <t>AR-24Q</t>
  </si>
  <si>
    <t>AR-97Q early</t>
  </si>
  <si>
    <t>AR-97Q advanced</t>
  </si>
  <si>
    <t>Uts2</t>
  </si>
  <si>
    <t>Calca</t>
  </si>
  <si>
    <t>Calcb</t>
  </si>
  <si>
    <t>Vip</t>
  </si>
  <si>
    <t>Ucn</t>
  </si>
  <si>
    <t>Vgf</t>
  </si>
  <si>
    <t>Gabra2</t>
  </si>
  <si>
    <t>Fig. 8c</t>
    <phoneticPr fontId="1"/>
  </si>
  <si>
    <t>Fig. 8d</t>
    <phoneticPr fontId="1"/>
  </si>
  <si>
    <t>Calca</t>
    <phoneticPr fontId="1"/>
  </si>
  <si>
    <t>Uts2</t>
    <phoneticPr fontId="1"/>
  </si>
  <si>
    <t>Vip</t>
    <phoneticPr fontId="1"/>
  </si>
  <si>
    <r>
      <t xml:space="preserve">Control-ASO 2.5 </t>
    </r>
    <r>
      <rPr>
        <sz val="12"/>
        <color theme="1"/>
        <rFont val="Symbol"/>
        <charset val="2"/>
      </rPr>
      <t>m</t>
    </r>
    <r>
      <rPr>
        <sz val="12"/>
        <color theme="1"/>
        <rFont val="游ゴシック"/>
        <family val="2"/>
        <charset val="128"/>
        <scheme val="minor"/>
      </rPr>
      <t>g</t>
    </r>
    <phoneticPr fontId="1"/>
  </si>
  <si>
    <t>Survival</t>
    <phoneticPr fontId="1"/>
  </si>
  <si>
    <r>
      <t xml:space="preserve">AR-ASO 2.5 </t>
    </r>
    <r>
      <rPr>
        <sz val="12"/>
        <color rgb="FF000000"/>
        <rFont val="Symbol"/>
        <charset val="2"/>
      </rPr>
      <t>m</t>
    </r>
    <r>
      <rPr>
        <sz val="12"/>
        <color rgb="FF000000"/>
        <rFont val="游ゴシック"/>
        <family val="3"/>
        <charset val="128"/>
        <scheme val="minor"/>
      </rPr>
      <t>g</t>
    </r>
    <phoneticPr fontId="1"/>
  </si>
  <si>
    <t>Testosterone</t>
    <phoneticPr fontId="1"/>
  </si>
  <si>
    <t>Sesami oil</t>
    <phoneticPr fontId="1"/>
  </si>
  <si>
    <t>5W</t>
    <phoneticPr fontId="1"/>
  </si>
  <si>
    <t>6W</t>
    <phoneticPr fontId="1"/>
  </si>
  <si>
    <t>7W</t>
    <phoneticPr fontId="1"/>
  </si>
  <si>
    <t>8W</t>
    <phoneticPr fontId="1"/>
  </si>
  <si>
    <t>9W</t>
    <phoneticPr fontId="1"/>
  </si>
  <si>
    <t>10W</t>
    <phoneticPr fontId="1"/>
  </si>
  <si>
    <t>11W</t>
    <phoneticPr fontId="1"/>
  </si>
  <si>
    <t>12W</t>
    <phoneticPr fontId="1"/>
  </si>
  <si>
    <t>13W</t>
    <phoneticPr fontId="1"/>
  </si>
  <si>
    <t>14W</t>
    <phoneticPr fontId="1"/>
  </si>
  <si>
    <t>15W</t>
    <phoneticPr fontId="1"/>
  </si>
  <si>
    <t>16W</t>
    <phoneticPr fontId="1"/>
  </si>
  <si>
    <t>17W</t>
  </si>
  <si>
    <t>18W</t>
  </si>
  <si>
    <t>19W</t>
  </si>
  <si>
    <t>20W</t>
  </si>
  <si>
    <t>21W</t>
  </si>
  <si>
    <t>22W</t>
  </si>
  <si>
    <t>23W</t>
  </si>
  <si>
    <t>24W</t>
  </si>
  <si>
    <t>25W</t>
  </si>
  <si>
    <r>
      <t xml:space="preserve">Surivial, rotarod task, and  body weight of 20 </t>
    </r>
    <r>
      <rPr>
        <sz val="12"/>
        <color theme="1"/>
        <rFont val="Symbol"/>
        <charset val="2"/>
      </rPr>
      <t>m</t>
    </r>
    <r>
      <rPr>
        <sz val="12"/>
        <color theme="1"/>
        <rFont val="游ゴシック"/>
        <family val="2"/>
        <charset val="128"/>
        <scheme val="minor"/>
      </rPr>
      <t>g of testosterone (n = 13) or sesami oil (n = 13)  treated male AR-97Q mice</t>
    </r>
    <phoneticPr fontId="1"/>
  </si>
  <si>
    <r>
      <t xml:space="preserve">Surivial, rotarod task, and  body weight of 20 </t>
    </r>
    <r>
      <rPr>
        <sz val="12"/>
        <color theme="1"/>
        <rFont val="Symbol"/>
        <charset val="2"/>
      </rPr>
      <t>m</t>
    </r>
    <r>
      <rPr>
        <sz val="12"/>
        <color theme="1"/>
        <rFont val="游ゴシック"/>
        <family val="2"/>
        <charset val="128"/>
        <scheme val="minor"/>
      </rPr>
      <t>g of testosterone (n = 11) or sesami oil (n = 8)  treated male WT mice</t>
    </r>
    <phoneticPr fontId="1"/>
  </si>
  <si>
    <r>
      <t xml:space="preserve">Surivial, rotarod task, and  body weight of 20 </t>
    </r>
    <r>
      <rPr>
        <sz val="12"/>
        <color theme="1"/>
        <rFont val="Symbol"/>
        <charset val="2"/>
      </rPr>
      <t>m</t>
    </r>
    <r>
      <rPr>
        <sz val="12"/>
        <color theme="1"/>
        <rFont val="游ゴシック"/>
        <family val="2"/>
        <charset val="128"/>
        <scheme val="minor"/>
      </rPr>
      <t>g of testosterone (n = 9) or sesami oil (n = 10)  treated female AR-97Q mice</t>
    </r>
    <phoneticPr fontId="1"/>
  </si>
  <si>
    <t>26W</t>
  </si>
  <si>
    <t>27W</t>
  </si>
  <si>
    <t>28W</t>
  </si>
  <si>
    <t>29W</t>
  </si>
  <si>
    <t>30W</t>
  </si>
  <si>
    <t>31W</t>
  </si>
  <si>
    <t>32W</t>
  </si>
  <si>
    <t>33W</t>
  </si>
  <si>
    <t>34W</t>
  </si>
  <si>
    <t>35W</t>
  </si>
  <si>
    <r>
      <t xml:space="preserve">Surivial, rotarod task, and  body weight of 20 </t>
    </r>
    <r>
      <rPr>
        <sz val="12"/>
        <color theme="1"/>
        <rFont val="Symbol"/>
        <charset val="2"/>
      </rPr>
      <t>m</t>
    </r>
    <r>
      <rPr>
        <sz val="12"/>
        <color theme="1"/>
        <rFont val="游ゴシック"/>
        <family val="2"/>
        <charset val="128"/>
        <scheme val="minor"/>
      </rPr>
      <t>g of testosterone (n = 6) or sesami oil (n = 8)  treated female WT mice</t>
    </r>
    <phoneticPr fontId="1"/>
  </si>
  <si>
    <r>
      <t xml:space="preserve">Control-ASO 2.5 </t>
    </r>
    <r>
      <rPr>
        <sz val="12"/>
        <color rgb="FF000000"/>
        <rFont val="Symbol"/>
        <charset val="2"/>
      </rPr>
      <t>m</t>
    </r>
    <r>
      <rPr>
        <sz val="12"/>
        <color rgb="FF000000"/>
        <rFont val="游ゴシック"/>
        <family val="3"/>
        <charset val="128"/>
        <scheme val="minor"/>
      </rPr>
      <t>g</t>
    </r>
    <phoneticPr fontId="1"/>
  </si>
  <si>
    <r>
      <t xml:space="preserve">AR-ASO 5 </t>
    </r>
    <r>
      <rPr>
        <sz val="12"/>
        <color rgb="FF000000"/>
        <rFont val="Symbol"/>
        <charset val="2"/>
      </rPr>
      <t>m</t>
    </r>
    <r>
      <rPr>
        <sz val="12"/>
        <color rgb="FF000000"/>
        <rFont val="游ゴシック"/>
        <family val="3"/>
        <charset val="128"/>
        <scheme val="minor"/>
      </rPr>
      <t>g</t>
    </r>
    <phoneticPr fontId="1"/>
  </si>
  <si>
    <r>
      <t xml:space="preserve">Control-ASO 5 </t>
    </r>
    <r>
      <rPr>
        <sz val="12"/>
        <color rgb="FF000000"/>
        <rFont val="Symbol"/>
        <charset val="2"/>
      </rPr>
      <t>m</t>
    </r>
    <r>
      <rPr>
        <sz val="12"/>
        <color rgb="FF000000"/>
        <rFont val="游ゴシック"/>
        <family val="3"/>
        <charset val="128"/>
        <scheme val="minor"/>
      </rPr>
      <t>g</t>
    </r>
    <phoneticPr fontId="1"/>
  </si>
  <si>
    <t>Body weight</t>
    <phoneticPr fontId="1"/>
  </si>
  <si>
    <t>P21 skeletal muscle</t>
    <phoneticPr fontId="1"/>
  </si>
  <si>
    <t>P21 spinal cord</t>
    <phoneticPr fontId="1"/>
  </si>
  <si>
    <t>P7 spinal cord</t>
    <phoneticPr fontId="1"/>
  </si>
  <si>
    <t>P7 skeletal muscle</t>
    <phoneticPr fontId="1"/>
  </si>
  <si>
    <t>P14 spinal cord</t>
    <phoneticPr fontId="1"/>
  </si>
  <si>
    <t>Sesame oil</t>
  </si>
  <si>
    <t>Testosterone</t>
  </si>
  <si>
    <t>P7</t>
  </si>
  <si>
    <t>( n = 3 mice/group)</t>
    <phoneticPr fontId="1"/>
  </si>
  <si>
    <t>13 wk</t>
  </si>
  <si>
    <r>
      <t xml:space="preserve">Normalized expression of </t>
    </r>
    <r>
      <rPr>
        <i/>
        <sz val="12"/>
        <color theme="1"/>
        <rFont val="游ゴシック"/>
        <family val="3"/>
        <charset val="128"/>
        <scheme val="minor"/>
      </rPr>
      <t>Grin1</t>
    </r>
    <r>
      <rPr>
        <sz val="12"/>
        <color theme="1"/>
        <rFont val="游ゴシック"/>
        <family val="2"/>
        <charset val="128"/>
        <scheme val="minor"/>
      </rPr>
      <t xml:space="preserve"> from microarray data</t>
    </r>
    <phoneticPr fontId="1"/>
  </si>
  <si>
    <t>7–9 week</t>
    <phoneticPr fontId="1"/>
  </si>
  <si>
    <t>10–12 week</t>
    <phoneticPr fontId="1"/>
  </si>
  <si>
    <r>
      <t xml:space="preserve">Normalized expression of </t>
    </r>
    <r>
      <rPr>
        <i/>
        <sz val="12"/>
        <color theme="1"/>
        <rFont val="游ゴシック"/>
        <family val="3"/>
        <charset val="128"/>
        <scheme val="minor"/>
      </rPr>
      <t>Gria1</t>
    </r>
    <r>
      <rPr>
        <sz val="12"/>
        <color theme="1"/>
        <rFont val="游ゴシック"/>
        <family val="2"/>
        <charset val="128"/>
        <scheme val="minor"/>
      </rPr>
      <t xml:space="preserve"> from microarray data</t>
    </r>
    <phoneticPr fontId="1"/>
  </si>
  <si>
    <t>ShControl</t>
  </si>
  <si>
    <t>ShRest</t>
  </si>
  <si>
    <t xml:space="preserve">Quantitative PCR analysis of mRNA levels </t>
  </si>
  <si>
    <t>ASO#2 Scramble</t>
  </si>
  <si>
    <t>Rest4-ASO #2</t>
  </si>
  <si>
    <t>ASO#3 Scramble</t>
    <phoneticPr fontId="1"/>
  </si>
  <si>
    <t>Rest4-ASO #3</t>
    <phoneticPr fontId="1"/>
  </si>
  <si>
    <r>
      <t xml:space="preserve">Quantitative PCR analysis of mRNA levels normalized to </t>
    </r>
    <r>
      <rPr>
        <i/>
        <sz val="12"/>
        <color theme="1"/>
        <rFont val="游ゴシック"/>
        <family val="3"/>
        <charset val="128"/>
        <scheme val="minor"/>
      </rPr>
      <t>B2m</t>
    </r>
    <phoneticPr fontId="1"/>
  </si>
  <si>
    <t xml:space="preserve"> (n = 3 mice/group)</t>
    <phoneticPr fontId="1"/>
  </si>
  <si>
    <t>Scramble-ASO</t>
  </si>
  <si>
    <t>Scramble-ASO</t>
    <phoneticPr fontId="1"/>
  </si>
  <si>
    <t xml:space="preserve"> (n = 3 mice/group)</t>
    <phoneticPr fontId="1"/>
  </si>
  <si>
    <r>
      <t xml:space="preserve">Human </t>
    </r>
    <r>
      <rPr>
        <i/>
        <sz val="12"/>
        <color theme="1"/>
        <rFont val="游ゴシック"/>
        <family val="3"/>
        <charset val="128"/>
        <scheme val="minor"/>
      </rPr>
      <t>AR</t>
    </r>
    <phoneticPr fontId="1"/>
  </si>
  <si>
    <t>Rest4</t>
    <phoneticPr fontId="1"/>
  </si>
  <si>
    <t>Relative expression of neuropeptide genes from RNA-seq data at 13 weeks of age</t>
    <phoneticPr fontId="1"/>
  </si>
  <si>
    <t>Relative expression of neuropeptide genes from microarray data</t>
    <phoneticPr fontId="1"/>
  </si>
  <si>
    <t>(n = 3 mice/group, log fold change compared to the average of WT)</t>
    <phoneticPr fontId="1"/>
  </si>
  <si>
    <t>(means of 3 mice/group, log fold change compared to HC)</t>
    <phoneticPr fontId="1"/>
  </si>
  <si>
    <t>(means of 3 mice/group, fold change compared to WT)</t>
    <phoneticPr fontId="1"/>
  </si>
  <si>
    <t>(means of 3 mice/group, log fold change compared to WT)</t>
    <phoneticPr fontId="1"/>
  </si>
  <si>
    <t>Immunoblots of input and immunoprecipitated (IP) lysates</t>
    <phoneticPr fontId="1"/>
  </si>
  <si>
    <t>REST</t>
    <phoneticPr fontId="1"/>
  </si>
  <si>
    <t>ASO</t>
    <phoneticPr fontId="1"/>
  </si>
  <si>
    <r>
      <t>REST4</t>
    </r>
    <r>
      <rPr>
        <sz val="12"/>
        <color theme="1"/>
        <rFont val="游ゴシック"/>
        <family val="3"/>
        <charset val="128"/>
        <scheme val="minor"/>
      </rPr>
      <t>/</t>
    </r>
    <r>
      <rPr>
        <i/>
        <sz val="12"/>
        <color theme="1"/>
        <rFont val="游ゴシック"/>
        <family val="3"/>
        <charset val="128"/>
        <scheme val="minor"/>
      </rPr>
      <t>REST</t>
    </r>
    <phoneticPr fontId="1"/>
  </si>
  <si>
    <t>AR-97Q vs. AR-ASO (13 week)</t>
    <phoneticPr fontId="1"/>
  </si>
  <si>
    <t xml:space="preserve">Nuclear speck </t>
  </si>
  <si>
    <t xml:space="preserve">Intrinsic component of synaptic membrane </t>
  </si>
  <si>
    <t xml:space="preserve">Integral component of synaptic membrane </t>
  </si>
  <si>
    <t xml:space="preserve">External encapsulating structure </t>
  </si>
  <si>
    <t xml:space="preserve">Extracellular matrix </t>
  </si>
  <si>
    <t xml:space="preserve">Collagen-containing extracellular matrix </t>
  </si>
  <si>
    <t xml:space="preserve">Intrinsic component of postsynaptic membrane </t>
  </si>
  <si>
    <t xml:space="preserve">Plasma membrane protein complex </t>
  </si>
  <si>
    <t xml:space="preserve">Integral component of postsynaptic membrane </t>
  </si>
  <si>
    <t>AR-ASO vs. WT (13 week)</t>
    <phoneticPr fontId="1"/>
  </si>
  <si>
    <t xml:space="preserve">Extracellular space </t>
  </si>
  <si>
    <t xml:space="preserve">Extracellular region </t>
  </si>
  <si>
    <t xml:space="preserve">Cilium </t>
  </si>
  <si>
    <t xml:space="preserve">Microtubule cytoskeleton </t>
  </si>
  <si>
    <t xml:space="preserve">Synapse </t>
  </si>
  <si>
    <t xml:space="preserve">Cell junction </t>
  </si>
  <si>
    <t xml:space="preserve">Vesicle </t>
  </si>
  <si>
    <t xml:space="preserve">Cytoplasmic vesicle </t>
  </si>
  <si>
    <t xml:space="preserve">Intracellular vesicle </t>
  </si>
  <si>
    <t>GAGE analysis of microaraay data  from the mouse spinal cord</t>
    <phoneticPr fontId="1"/>
  </si>
  <si>
    <t>AR-97Q vs. AR-24Q (7–9 week)</t>
    <phoneticPr fontId="1"/>
  </si>
  <si>
    <t xml:space="preserve">Collagen trimer </t>
  </si>
  <si>
    <t xml:space="preserve">Distal axon </t>
  </si>
  <si>
    <t xml:space="preserve">Asymmetric synapse </t>
  </si>
  <si>
    <t xml:space="preserve">Mitochondrial matrix </t>
  </si>
  <si>
    <t xml:space="preserve">Neuron to neuron synapse </t>
  </si>
  <si>
    <t xml:space="preserve">Axon terminus </t>
  </si>
  <si>
    <t>Transcription factor</t>
    <phoneticPr fontId="1"/>
  </si>
  <si>
    <t>AR-97Q vs. AR-24Q (10–12 week)</t>
    <phoneticPr fontId="1"/>
  </si>
  <si>
    <t xml:space="preserve">Actin cytoskeleton </t>
  </si>
  <si>
    <t xml:space="preserve">Myofibril </t>
  </si>
  <si>
    <t xml:space="preserve">Sarcomere </t>
  </si>
  <si>
    <t xml:space="preserve">Postsynaptic density membrane </t>
  </si>
  <si>
    <t>Keratin filament </t>
  </si>
  <si>
    <t xml:space="preserve">Postsynaptic density </t>
  </si>
  <si>
    <t xml:space="preserve">Postsynaptic specialization </t>
  </si>
  <si>
    <t xml:space="preserve">Contractile fiber </t>
  </si>
  <si>
    <t>NR2C2</t>
  </si>
  <si>
    <t>PPARG</t>
  </si>
  <si>
    <t>EZH2</t>
  </si>
  <si>
    <t>MYOD1</t>
  </si>
  <si>
    <t>PPARD</t>
  </si>
  <si>
    <r>
      <t xml:space="preserve">Surivial, rotarod task, grip strength, and  body weight of 10 </t>
    </r>
    <r>
      <rPr>
        <sz val="12"/>
        <color theme="1"/>
        <rFont val="Symbol"/>
        <charset val="2"/>
      </rPr>
      <t>m</t>
    </r>
    <r>
      <rPr>
        <sz val="12"/>
        <color theme="1"/>
        <rFont val="游ゴシック"/>
        <family val="2"/>
        <charset val="128"/>
        <scheme val="minor"/>
      </rPr>
      <t>g of Rest4-ASO #2 (n = 11) or Scramble-ASO (n = 10)-treated AR-97Q mice</t>
    </r>
    <phoneticPr fontId="1"/>
  </si>
  <si>
    <t>Rest4-ASO #2</t>
    <phoneticPr fontId="1"/>
  </si>
  <si>
    <r>
      <t xml:space="preserve">RT-PCR analysis of </t>
    </r>
    <r>
      <rPr>
        <i/>
        <sz val="12"/>
        <color theme="1"/>
        <rFont val="游ゴシック"/>
        <family val="3"/>
        <charset val="128"/>
        <scheme val="minor"/>
      </rPr>
      <t xml:space="preserve">Rest </t>
    </r>
    <r>
      <rPr>
        <sz val="12"/>
        <color theme="1"/>
        <rFont val="游ゴシック"/>
        <family val="2"/>
        <charset val="128"/>
        <scheme val="minor"/>
      </rPr>
      <t xml:space="preserve">and </t>
    </r>
    <r>
      <rPr>
        <i/>
        <sz val="12"/>
        <color theme="1"/>
        <rFont val="游ゴシック"/>
        <family val="3"/>
        <charset val="128"/>
        <scheme val="minor"/>
      </rPr>
      <t xml:space="preserve">Rest4 </t>
    </r>
    <r>
      <rPr>
        <sz val="12"/>
        <color theme="1"/>
        <rFont val="游ゴシック"/>
        <family val="3"/>
        <charset val="128"/>
        <scheme val="minor"/>
      </rPr>
      <t xml:space="preserve"> in NSC34 cells</t>
    </r>
    <phoneticPr fontId="1"/>
  </si>
  <si>
    <t xml:space="preserve">Motor neuron size </t>
    <phoneticPr fontId="1"/>
  </si>
  <si>
    <t>(n = 3  mice/group)</t>
    <phoneticPr fontId="1"/>
  </si>
  <si>
    <t>1C2 positive nuclei in motor neurons</t>
    <phoneticPr fontId="1"/>
  </si>
  <si>
    <t>Muslce fiber size</t>
    <phoneticPr fontId="1"/>
  </si>
  <si>
    <t xml:space="preserve">1C2 positive nuclei in muslce fibers </t>
    <phoneticPr fontId="1"/>
  </si>
  <si>
    <t>(n = 3 wells/group)</t>
    <phoneticPr fontId="1"/>
  </si>
  <si>
    <r>
      <t xml:space="preserve">Sesami oil- or 20 </t>
    </r>
    <r>
      <rPr>
        <sz val="12"/>
        <color theme="1"/>
        <rFont val="Symbol"/>
        <charset val="2"/>
      </rPr>
      <t>m</t>
    </r>
    <r>
      <rPr>
        <sz val="12"/>
        <color theme="1"/>
        <rFont val="游ゴシック"/>
        <family val="2"/>
        <charset val="128"/>
        <scheme val="minor"/>
      </rPr>
      <t>g of testosterone-treated AR-97Q mice at P7 (n = 3 mice/group)</t>
    </r>
    <phoneticPr fontId="1"/>
  </si>
  <si>
    <t>( n = 3 wells/group)</t>
    <phoneticPr fontId="1"/>
  </si>
  <si>
    <t xml:space="preserve"> (n = 4 wells/group)</t>
    <phoneticPr fontId="1"/>
  </si>
  <si>
    <r>
      <rPr>
        <i/>
        <sz val="12"/>
        <color theme="1"/>
        <rFont val="游ゴシック"/>
        <family val="3"/>
        <charset val="128"/>
        <scheme val="minor"/>
      </rPr>
      <t>Grin1</t>
    </r>
    <r>
      <rPr>
        <sz val="12"/>
        <color theme="1"/>
        <rFont val="游ゴシック"/>
        <family val="2"/>
        <charset val="128"/>
        <scheme val="minor"/>
      </rPr>
      <t xml:space="preserve"> promoter activieis in NSC34 cells expressing </t>
    </r>
    <r>
      <rPr>
        <i/>
        <sz val="12"/>
        <color theme="1"/>
        <rFont val="游ゴシック"/>
        <family val="3"/>
        <charset val="128"/>
        <scheme val="minor"/>
      </rPr>
      <t>Rest</t>
    </r>
    <phoneticPr fontId="1"/>
  </si>
  <si>
    <t xml:space="preserve"> (n = 3 wells/group)</t>
    <phoneticPr fontId="1"/>
  </si>
  <si>
    <r>
      <t>Quantitative PCR analysis of mRNA levels normalized to</t>
    </r>
    <r>
      <rPr>
        <i/>
        <sz val="12"/>
        <color theme="1"/>
        <rFont val="游ゴシック"/>
        <family val="3"/>
        <charset val="128"/>
        <scheme val="minor"/>
      </rPr>
      <t xml:space="preserve"> B2m</t>
    </r>
    <phoneticPr fontId="1"/>
  </si>
  <si>
    <r>
      <t xml:space="preserve">Normalized expression of </t>
    </r>
    <r>
      <rPr>
        <i/>
        <sz val="12"/>
        <color theme="1"/>
        <rFont val="游ゴシック"/>
        <family val="3"/>
        <charset val="128"/>
        <scheme val="minor"/>
      </rPr>
      <t>Rest</t>
    </r>
    <r>
      <rPr>
        <sz val="12"/>
        <color theme="1"/>
        <rFont val="游ゴシック"/>
        <family val="2"/>
        <charset val="128"/>
        <scheme val="minor"/>
      </rPr>
      <t xml:space="preserve"> from RNA-seq data</t>
    </r>
    <phoneticPr fontId="1"/>
  </si>
  <si>
    <t>TPM</t>
    <phoneticPr fontId="1"/>
  </si>
  <si>
    <t>Fig. 7d</t>
    <phoneticPr fontId="1"/>
  </si>
  <si>
    <t>Fig. 7g</t>
    <phoneticPr fontId="1"/>
  </si>
  <si>
    <t>Fig. 7f</t>
    <phoneticPr fontId="1"/>
  </si>
  <si>
    <t>Fig. 7e</t>
    <phoneticPr fontId="1"/>
  </si>
  <si>
    <t xml:space="preserve">P7 spinal cord of  Scramble- or Rest4-ASO #2-treated AR-97Q mice </t>
    <phoneticPr fontId="1"/>
  </si>
  <si>
    <t>(means of 3 mice/group, fold change compared to Scramble-ASO)</t>
    <phoneticPr fontId="1"/>
  </si>
  <si>
    <t>Scramble-ASO vs. Rest4-ASO #2 (P7)</t>
    <phoneticPr fontId="1"/>
  </si>
  <si>
    <t>BCL3</t>
    <phoneticPr fontId="1"/>
  </si>
  <si>
    <t>PPARD</t>
    <phoneticPr fontId="1"/>
  </si>
  <si>
    <t>Suppl. Fig. 4a–d</t>
    <phoneticPr fontId="1"/>
  </si>
  <si>
    <t>Suppl. Fig. 13c</t>
    <phoneticPr fontId="1"/>
  </si>
  <si>
    <t>Suppl. Fig. 15a</t>
    <phoneticPr fontId="1"/>
  </si>
  <si>
    <t>Suppl. Fig. 15b</t>
    <phoneticPr fontId="1"/>
  </si>
  <si>
    <t>hScramble-ASO</t>
    <phoneticPr fontId="1"/>
  </si>
  <si>
    <t>hREST4-ASO</t>
  </si>
  <si>
    <t>hREST4-ASO</t>
    <phoneticPr fontId="1"/>
  </si>
  <si>
    <r>
      <t>REST</t>
    </r>
    <r>
      <rPr>
        <sz val="12"/>
        <color theme="1"/>
        <rFont val="游ゴシック"/>
        <family val="3"/>
        <charset val="128"/>
        <scheme val="minor"/>
      </rPr>
      <t>/</t>
    </r>
    <r>
      <rPr>
        <i/>
        <sz val="12"/>
        <color theme="1"/>
        <rFont val="游ゴシック"/>
        <family val="3"/>
        <charset val="128"/>
        <scheme val="minor"/>
      </rPr>
      <t>B2M</t>
    </r>
    <phoneticPr fontId="1"/>
  </si>
  <si>
    <r>
      <t>REST4</t>
    </r>
    <r>
      <rPr>
        <sz val="12"/>
        <color theme="1"/>
        <rFont val="游ゴシック"/>
        <family val="3"/>
        <charset val="128"/>
        <scheme val="minor"/>
      </rPr>
      <t>/</t>
    </r>
    <r>
      <rPr>
        <i/>
        <sz val="12"/>
        <color theme="1"/>
        <rFont val="游ゴシック"/>
        <family val="3"/>
        <charset val="128"/>
        <scheme val="minor"/>
      </rPr>
      <t>B2M</t>
    </r>
    <phoneticPr fontId="1"/>
  </si>
  <si>
    <t>Suppl. Fig. 14b</t>
    <phoneticPr fontId="1"/>
  </si>
  <si>
    <t>Gene enrichment analysis of single nuleus RNA sequencing data  from the mouse spinal cord</t>
    <phoneticPr fontId="1"/>
  </si>
  <si>
    <t>GO term (CC)</t>
    <phoneticPr fontId="1"/>
  </si>
  <si>
    <t>GO term (BP)</t>
    <phoneticPr fontId="1"/>
  </si>
  <si>
    <t>AR-97Q vs. WT, up-regulated (13 weeks)</t>
    <phoneticPr fontId="1"/>
  </si>
  <si>
    <t>AR-97Q vs. WT, down-regulated (13 weeks)</t>
    <phoneticPr fontId="1"/>
  </si>
  <si>
    <t>Cytoplasm</t>
  </si>
  <si>
    <t>Glutamatergic synapse</t>
  </si>
  <si>
    <t>Synapse</t>
  </si>
  <si>
    <t>Nucleus</t>
  </si>
  <si>
    <t>Membrane</t>
  </si>
  <si>
    <t>REST</t>
  </si>
  <si>
    <t>CTCF</t>
  </si>
  <si>
    <t>ZNF384</t>
  </si>
  <si>
    <t>YY1</t>
  </si>
  <si>
    <t>MAZ</t>
  </si>
  <si>
    <t>TCF7L2</t>
  </si>
  <si>
    <t>Nervous system development</t>
  </si>
  <si>
    <t>Positive regulation of transcription by RNA polymerase II</t>
  </si>
  <si>
    <t>Nucleoplasm</t>
  </si>
  <si>
    <t>Dendrite</t>
  </si>
  <si>
    <t>USF1</t>
  </si>
  <si>
    <t>BHLHE40</t>
  </si>
  <si>
    <t>Regulation of transcription by RNA polymerase II</t>
  </si>
  <si>
    <t>Protein phosphorylation</t>
  </si>
  <si>
    <t>DNA damage response</t>
  </si>
  <si>
    <t>Cytosol</t>
  </si>
  <si>
    <t>TCF3</t>
  </si>
  <si>
    <t>Phosphorylation</t>
  </si>
  <si>
    <t>Protein stabilization</t>
  </si>
  <si>
    <t>Cell migration</t>
  </si>
  <si>
    <t xml:space="preserve">Ribosomal subunit </t>
  </si>
  <si>
    <t xml:space="preserve">Ribosome </t>
  </si>
  <si>
    <t xml:space="preserve">Cytosolic ribosome </t>
  </si>
  <si>
    <t xml:space="preserve">Large ribosomal subunit </t>
  </si>
  <si>
    <t xml:space="preserve">Mitochondrial protein-containing complex </t>
  </si>
  <si>
    <t xml:space="preserve">Cytosolic large ribosomal subunit </t>
  </si>
  <si>
    <t xml:space="preserve">Inner mitochondrial membrane protein complex </t>
  </si>
  <si>
    <t xml:space="preserve">Small ribosomal subunit </t>
  </si>
  <si>
    <t xml:space="preserve">Cytosolic small ribosomal subunit </t>
  </si>
  <si>
    <t xml:space="preserve">Respirasome </t>
  </si>
  <si>
    <t xml:space="preserve">Histone modification </t>
  </si>
  <si>
    <t xml:space="preserve">Cilium organization </t>
  </si>
  <si>
    <t xml:space="preserve">Cilium assembly </t>
  </si>
  <si>
    <t xml:space="preserve">Modulation of chemical synaptic transmission </t>
  </si>
  <si>
    <t xml:space="preserve">Axonogenesis </t>
  </si>
  <si>
    <t xml:space="preserve">Regulation of trans-synaptic signaling </t>
  </si>
  <si>
    <t xml:space="preserve">Regulation of mRNA metabolic process </t>
  </si>
  <si>
    <t xml:space="preserve">Cell surface receptor signaling pathway involved in cell-cell signaling </t>
  </si>
  <si>
    <t xml:space="preserve">Plasma membrane bounded cell projection assembly </t>
  </si>
  <si>
    <t xml:space="preserve">Chromatin organization </t>
  </si>
  <si>
    <t xml:space="preserve">Glial cell differentiation </t>
  </si>
  <si>
    <t xml:space="preserve">Gliogenesis </t>
  </si>
  <si>
    <t xml:space="preserve">Extracellular structure organization </t>
  </si>
  <si>
    <t xml:space="preserve">Extracellular matrix organization </t>
  </si>
  <si>
    <t xml:space="preserve">External encapsulating structure organization </t>
  </si>
  <si>
    <t xml:space="preserve">Myelination </t>
  </si>
  <si>
    <t xml:space="preserve">Oligodendrocyte differentiation </t>
  </si>
  <si>
    <t xml:space="preserve">Glial cell development </t>
  </si>
  <si>
    <t xml:space="preserve">Ensheathment of neurons </t>
  </si>
  <si>
    <t xml:space="preserve">Axon ensheathment </t>
  </si>
  <si>
    <t>Suppl. Fig.  9d</t>
    <phoneticPr fontId="1"/>
  </si>
  <si>
    <t>AR-97Q vs. testosterone-treated AR-97Q mice at P7</t>
    <phoneticPr fontId="1"/>
  </si>
  <si>
    <t>Testosterone-treated AR-97Q vs. WT mice at P7</t>
    <phoneticPr fontId="1"/>
  </si>
  <si>
    <t>Expression of genes related to motor neuron maturation</t>
    <phoneticPr fontId="1"/>
  </si>
  <si>
    <t>P7 spinal cord of  WT, AR-97Q, and testosterone-treated AR-97Q mice</t>
    <phoneticPr fontId="1"/>
  </si>
  <si>
    <t>Scn4b</t>
    <phoneticPr fontId="1"/>
  </si>
  <si>
    <t>Kcng4</t>
    <phoneticPr fontId="1"/>
  </si>
  <si>
    <t>Kcnj14</t>
    <phoneticPr fontId="1"/>
  </si>
  <si>
    <t>Aox1</t>
    <phoneticPr fontId="1"/>
  </si>
  <si>
    <t>Gls2</t>
    <phoneticPr fontId="1"/>
  </si>
  <si>
    <t>Rab37</t>
    <phoneticPr fontId="1"/>
  </si>
  <si>
    <t>Tmod1</t>
    <phoneticPr fontId="1"/>
  </si>
  <si>
    <t>Dmp1</t>
    <phoneticPr fontId="1"/>
  </si>
  <si>
    <t>Col5a3</t>
    <phoneticPr fontId="1"/>
  </si>
  <si>
    <t>Spp1</t>
    <phoneticPr fontId="1"/>
  </si>
  <si>
    <t>Thrsp</t>
    <phoneticPr fontId="1"/>
  </si>
  <si>
    <t>Thrsb</t>
    <phoneticPr fontId="1"/>
  </si>
  <si>
    <t>AR-97Q +T</t>
    <phoneticPr fontId="1"/>
  </si>
  <si>
    <t>Grip strength (g)</t>
    <phoneticPr fontId="1"/>
  </si>
  <si>
    <t xml:space="preserve">Testosterone </t>
    <phoneticPr fontId="1"/>
  </si>
  <si>
    <t>P7 spinal cord of  sesami oil- or testosterone-treated WT mice</t>
    <phoneticPr fontId="1"/>
  </si>
  <si>
    <t>Fig. 4f,g</t>
    <phoneticPr fontId="1"/>
  </si>
  <si>
    <t>Fig. 4k</t>
    <phoneticPr fontId="1"/>
  </si>
  <si>
    <r>
      <t xml:space="preserve">Surivial, rotarod task, grip strength, and  body weight of 5 </t>
    </r>
    <r>
      <rPr>
        <sz val="12"/>
        <color theme="1"/>
        <rFont val="Symbol"/>
        <charset val="2"/>
      </rPr>
      <t>m</t>
    </r>
    <r>
      <rPr>
        <sz val="12"/>
        <color theme="1"/>
        <rFont val="游ゴシック"/>
        <family val="2"/>
        <charset val="128"/>
        <scheme val="minor"/>
      </rPr>
      <t>g of AR-ASO (n = 15) or Control-ASO (n = 12)  treated AR-97Q mice</t>
    </r>
    <phoneticPr fontId="1"/>
  </si>
  <si>
    <r>
      <t xml:space="preserve">Surivial, rotarod task, grip strength, and  body weight of 2.5 </t>
    </r>
    <r>
      <rPr>
        <sz val="12"/>
        <color theme="1"/>
        <rFont val="Symbol"/>
        <charset val="2"/>
      </rPr>
      <t>m</t>
    </r>
    <r>
      <rPr>
        <sz val="12"/>
        <color theme="1"/>
        <rFont val="游ゴシック"/>
        <family val="2"/>
        <charset val="128"/>
        <scheme val="minor"/>
      </rPr>
      <t>g of AR-ASO (n = 12)  or Control-ASO (n = 9)  treated AR-97Q mice</t>
    </r>
    <phoneticPr fontId="1"/>
  </si>
  <si>
    <r>
      <t xml:space="preserve">Surivial, rotarod task, grip strength, and  body weight of 5 </t>
    </r>
    <r>
      <rPr>
        <sz val="12"/>
        <color theme="1"/>
        <rFont val="Symbol"/>
        <charset val="2"/>
      </rPr>
      <t>m</t>
    </r>
    <r>
      <rPr>
        <sz val="12"/>
        <color theme="1"/>
        <rFont val="游ゴシック"/>
        <family val="2"/>
        <charset val="128"/>
        <scheme val="minor"/>
      </rPr>
      <t>g of AR-ASO (n = 10)  or Control-ASO (n = 10)  treated WT mice</t>
    </r>
    <phoneticPr fontId="1"/>
  </si>
  <si>
    <t>(n = 4 wells/group)</t>
    <phoneticPr fontId="1"/>
  </si>
  <si>
    <t>Fig. 6b</t>
    <phoneticPr fontId="1"/>
  </si>
  <si>
    <t>Ratio of dot-positive motor neurons</t>
    <phoneticPr fontId="1"/>
  </si>
  <si>
    <r>
      <t xml:space="preserve">Normalized expression of </t>
    </r>
    <r>
      <rPr>
        <i/>
        <sz val="12"/>
        <color theme="1"/>
        <rFont val="游ゴシック"/>
        <family val="3"/>
        <charset val="128"/>
        <scheme val="minor"/>
      </rPr>
      <t xml:space="preserve">Rest </t>
    </r>
    <r>
      <rPr>
        <sz val="12"/>
        <color theme="1"/>
        <rFont val="游ゴシック"/>
        <family val="2"/>
        <charset val="128"/>
        <scheme val="minor"/>
      </rPr>
      <t>from RNA-seq data</t>
    </r>
    <phoneticPr fontId="1"/>
  </si>
  <si>
    <t>Merge area of GRIA1 and VGluT1</t>
    <phoneticPr fontId="1"/>
  </si>
  <si>
    <r>
      <t xml:space="preserve">Quantitative PCR analysis of mRNA levels in iPSC-MNs expressing </t>
    </r>
    <r>
      <rPr>
        <i/>
        <sz val="12"/>
        <color theme="1"/>
        <rFont val="游ゴシック"/>
        <family val="3"/>
        <charset val="128"/>
        <scheme val="minor"/>
      </rPr>
      <t>AR</t>
    </r>
    <r>
      <rPr>
        <sz val="12"/>
        <color theme="1"/>
        <rFont val="游ゴシック"/>
        <family val="2"/>
        <charset val="128"/>
        <scheme val="minor"/>
      </rPr>
      <t>-97Q</t>
    </r>
    <phoneticPr fontId="1"/>
  </si>
  <si>
    <r>
      <t xml:space="preserve">Analisis of neuronal activity using Incucyte SX5 system in iPSC-MNs expressing </t>
    </r>
    <r>
      <rPr>
        <i/>
        <sz val="12"/>
        <color theme="1"/>
        <rFont val="游ゴシック"/>
        <family val="3"/>
        <charset val="128"/>
        <scheme val="minor"/>
      </rPr>
      <t>AR</t>
    </r>
    <r>
      <rPr>
        <sz val="12"/>
        <color theme="1"/>
        <rFont val="游ゴシック"/>
        <family val="2"/>
        <charset val="128"/>
        <scheme val="minor"/>
      </rPr>
      <t>-97Q</t>
    </r>
    <phoneticPr fontId="1"/>
  </si>
  <si>
    <t>AR-97Q vs AR-24Q (P7)</t>
    <phoneticPr fontId="1"/>
  </si>
  <si>
    <t>AR-24Q vs WT (P7)</t>
    <phoneticPr fontId="1"/>
  </si>
  <si>
    <t>TCF7L2</t>
    <phoneticPr fontId="1"/>
  </si>
  <si>
    <t>ESR1</t>
  </si>
  <si>
    <t>SMAD4</t>
  </si>
  <si>
    <t>Gene expression of Rest-target glutamatergic synapse</t>
  </si>
  <si>
    <t>(means of 3 mice/group, fold change compared to WT)</t>
  </si>
  <si>
    <t>Gene</t>
  </si>
  <si>
    <t>P7 spinal cord of  WT, AR-97Q, and AR-ASO-treated AR-97Q mice</t>
    <phoneticPr fontId="1"/>
  </si>
  <si>
    <t>P7 spinal cord of  WT, AR-24Q, and AR-97Q mice</t>
    <phoneticPr fontId="1"/>
  </si>
  <si>
    <r>
      <t xml:space="preserve">Quantitative PCR analysis of mRNA levels normalized to </t>
    </r>
    <r>
      <rPr>
        <i/>
        <sz val="12"/>
        <color theme="1"/>
        <rFont val="游ゴシック"/>
        <family val="3"/>
        <charset val="128"/>
        <scheme val="minor"/>
      </rPr>
      <t>B2M</t>
    </r>
    <phoneticPr fontId="1"/>
  </si>
  <si>
    <t xml:space="preserve"> (n = 4 samples/group)</t>
    <phoneticPr fontId="1"/>
  </si>
  <si>
    <t>iPSC-MNs</t>
    <phoneticPr fontId="1"/>
  </si>
  <si>
    <t>HC1</t>
    <phoneticPr fontId="1"/>
  </si>
  <si>
    <t>HC2</t>
  </si>
  <si>
    <t>HC3</t>
  </si>
  <si>
    <t>HC4</t>
  </si>
  <si>
    <t>SBMA1</t>
    <phoneticPr fontId="1"/>
  </si>
  <si>
    <t>SBMA2</t>
  </si>
  <si>
    <t>SBMA3</t>
  </si>
  <si>
    <t>SBMA4</t>
    <phoneticPr fontId="1"/>
  </si>
  <si>
    <t>Fig. 5g</t>
    <phoneticPr fontId="1"/>
  </si>
  <si>
    <t xml:space="preserve"> (n = 4 wells/sample, 4 samples/group)</t>
    <phoneticPr fontId="1"/>
  </si>
  <si>
    <t>HC2</t>
    <phoneticPr fontId="1"/>
  </si>
  <si>
    <t>HC3</t>
    <phoneticPr fontId="1"/>
  </si>
  <si>
    <t>HC4</t>
    <phoneticPr fontId="1"/>
  </si>
  <si>
    <t>SBMA1</t>
  </si>
  <si>
    <t>SBMA2</t>
    <phoneticPr fontId="1"/>
  </si>
  <si>
    <t>SBMA3</t>
    <phoneticPr fontId="1"/>
  </si>
  <si>
    <t>Mean bursts/min</t>
    <phoneticPr fontId="1"/>
  </si>
  <si>
    <t>( n = 4 samples/group)</t>
    <phoneticPr fontId="1"/>
  </si>
  <si>
    <t>REST4</t>
    <phoneticPr fontId="1"/>
  </si>
  <si>
    <t>Fig. 6f</t>
    <phoneticPr fontId="1"/>
  </si>
  <si>
    <t>Fig. 6g</t>
    <phoneticPr fontId="1"/>
  </si>
  <si>
    <t>Fig. 6h</t>
    <phoneticPr fontId="1"/>
  </si>
  <si>
    <r>
      <rPr>
        <i/>
        <sz val="12"/>
        <color theme="1"/>
        <rFont val="游ゴシック"/>
        <family val="3"/>
        <charset val="128"/>
        <scheme val="minor"/>
      </rPr>
      <t>REST</t>
    </r>
    <r>
      <rPr>
        <sz val="12"/>
        <color theme="1"/>
        <rFont val="游ゴシック"/>
        <family val="2"/>
        <charset val="128"/>
        <scheme val="minor"/>
      </rPr>
      <t>/</t>
    </r>
    <r>
      <rPr>
        <i/>
        <sz val="12"/>
        <color theme="1"/>
        <rFont val="游ゴシック"/>
        <family val="3"/>
        <charset val="128"/>
        <scheme val="minor"/>
      </rPr>
      <t>B2M</t>
    </r>
    <phoneticPr fontId="1"/>
  </si>
  <si>
    <r>
      <rPr>
        <i/>
        <sz val="12"/>
        <color theme="1"/>
        <rFont val="游ゴシック"/>
        <family val="3"/>
        <charset val="128"/>
        <scheme val="minor"/>
      </rPr>
      <t>REST4</t>
    </r>
    <r>
      <rPr>
        <sz val="12"/>
        <color theme="1"/>
        <rFont val="游ゴシック"/>
        <family val="2"/>
        <charset val="128"/>
        <scheme val="minor"/>
      </rPr>
      <t>/</t>
    </r>
    <r>
      <rPr>
        <i/>
        <sz val="12"/>
        <color theme="1"/>
        <rFont val="游ゴシック"/>
        <family val="3"/>
        <charset val="128"/>
        <scheme val="minor"/>
      </rPr>
      <t>B2M</t>
    </r>
    <phoneticPr fontId="1"/>
  </si>
  <si>
    <r>
      <rPr>
        <i/>
        <sz val="12"/>
        <color theme="1"/>
        <rFont val="游ゴシック"/>
        <family val="3"/>
        <charset val="128"/>
        <scheme val="minor"/>
      </rPr>
      <t>REST4</t>
    </r>
    <r>
      <rPr>
        <sz val="12"/>
        <color theme="1"/>
        <rFont val="游ゴシック"/>
        <family val="2"/>
        <charset val="128"/>
        <scheme val="minor"/>
      </rPr>
      <t>/</t>
    </r>
    <r>
      <rPr>
        <i/>
        <sz val="12"/>
        <color theme="1"/>
        <rFont val="游ゴシック"/>
        <family val="3"/>
        <charset val="128"/>
        <scheme val="minor"/>
      </rPr>
      <t>REST</t>
    </r>
    <phoneticPr fontId="1"/>
  </si>
  <si>
    <t>Analisis of neuronal activity using Incucyte SX5 system in iPSC-MNs derived from SBMA patients</t>
    <phoneticPr fontId="1"/>
  </si>
  <si>
    <t>SBMA (Q50)</t>
    <phoneticPr fontId="1"/>
  </si>
  <si>
    <t>SBMA (Q49)</t>
    <phoneticPr fontId="1"/>
  </si>
  <si>
    <t>The top 100 upregulated or downregulated genes (ranked by fold change; p &lt; 0.05) in motor neurons were analyzed.</t>
    <phoneticPr fontId="1"/>
  </si>
  <si>
    <t>AR-24Q vs. AR-97Q, up-regulated (8 weeks)</t>
    <phoneticPr fontId="1"/>
  </si>
  <si>
    <t>Neuron projection</t>
  </si>
  <si>
    <t>Postsynaptic density</t>
  </si>
  <si>
    <t>SP1</t>
  </si>
  <si>
    <t>NFYA</t>
  </si>
  <si>
    <t>GATA2</t>
  </si>
  <si>
    <t>-log10 P val.</t>
    <phoneticPr fontId="1"/>
  </si>
  <si>
    <t>=-log10 P val.</t>
    <phoneticPr fontId="1"/>
  </si>
  <si>
    <t>AR-24Q vs. AR-97Q, down-regulated (8 weeks)</t>
    <phoneticPr fontId="1"/>
  </si>
  <si>
    <t>ZNF384</t>
    <phoneticPr fontId="1"/>
  </si>
  <si>
    <t>Late endosome</t>
  </si>
  <si>
    <t>Protein-containing complex</t>
  </si>
  <si>
    <t>Mitochondrion</t>
  </si>
  <si>
    <t>ZKSCAN1</t>
  </si>
  <si>
    <t>ZZZ3</t>
  </si>
  <si>
    <t>CEBPB</t>
  </si>
  <si>
    <t xml:space="preserve">P7 spinal cord of  Scramble- or Rest4-ASO #3-treated AR-97Q mice </t>
    <phoneticPr fontId="1"/>
  </si>
  <si>
    <t>Suppl. Fig. 14c</t>
    <phoneticPr fontId="1"/>
  </si>
  <si>
    <t>AR-97Q onset</t>
    <phoneticPr fontId="1"/>
  </si>
  <si>
    <t>Fig. 7h</t>
    <phoneticPr fontId="1"/>
  </si>
  <si>
    <r>
      <t xml:space="preserve">Scramble-ASO 10 </t>
    </r>
    <r>
      <rPr>
        <sz val="12"/>
        <color theme="1"/>
        <rFont val="Symbol"/>
        <charset val="2"/>
      </rPr>
      <t>m</t>
    </r>
    <r>
      <rPr>
        <sz val="12"/>
        <color theme="1"/>
        <rFont val="游ゴシック"/>
        <family val="2"/>
        <charset val="128"/>
        <scheme val="minor"/>
      </rPr>
      <t>g</t>
    </r>
    <phoneticPr fontId="1"/>
  </si>
  <si>
    <r>
      <t xml:space="preserve">Rest4-ASO #2 10 </t>
    </r>
    <r>
      <rPr>
        <sz val="12"/>
        <color theme="1"/>
        <rFont val="Symbol"/>
        <charset val="2"/>
      </rPr>
      <t>m</t>
    </r>
    <r>
      <rPr>
        <sz val="12"/>
        <color theme="1"/>
        <rFont val="游ゴシック"/>
        <family val="2"/>
        <charset val="128"/>
        <scheme val="minor"/>
      </rPr>
      <t>g</t>
    </r>
    <phoneticPr fontId="1"/>
  </si>
  <si>
    <t>Suppl. Fig. 3a</t>
    <phoneticPr fontId="1"/>
  </si>
  <si>
    <t>Suppl. Fig. 3b</t>
    <phoneticPr fontId="1"/>
  </si>
  <si>
    <t>Suppl. Fig. 16a</t>
    <phoneticPr fontId="1"/>
  </si>
  <si>
    <t>Suppl. Fig. 16b</t>
    <phoneticPr fontId="1"/>
  </si>
  <si>
    <t>Suppl. Fig. 15c</t>
    <phoneticPr fontId="1"/>
  </si>
  <si>
    <t>Suppl. Fig. 15d</t>
    <phoneticPr fontId="1"/>
  </si>
  <si>
    <t>Suppl. Fig. 15e,f</t>
    <phoneticPr fontId="1"/>
  </si>
  <si>
    <t>Suppl. Fig. 13a</t>
    <phoneticPr fontId="1"/>
  </si>
  <si>
    <t>Suppl. Fig. 13d</t>
    <phoneticPr fontId="1"/>
  </si>
  <si>
    <t>Suppl. Fig. 13e</t>
    <phoneticPr fontId="1"/>
  </si>
  <si>
    <t>Suppl. Fig. 13f</t>
    <phoneticPr fontId="1"/>
  </si>
  <si>
    <t>Suppl. Fig.  11b</t>
    <phoneticPr fontId="1"/>
  </si>
  <si>
    <t>Suppl. Fig.  10a</t>
    <phoneticPr fontId="1"/>
  </si>
  <si>
    <t>Suppl. Fig.  10c</t>
    <phoneticPr fontId="1"/>
  </si>
  <si>
    <t>Suppl. Fig.  10d</t>
    <phoneticPr fontId="1"/>
  </si>
  <si>
    <t>Suppl. Fig.  10e,f</t>
    <phoneticPr fontId="1"/>
  </si>
  <si>
    <t>Suppl. Fig. 8a</t>
    <phoneticPr fontId="1"/>
  </si>
  <si>
    <t>Suppl. Fig. 8b</t>
    <phoneticPr fontId="1"/>
  </si>
  <si>
    <t>Suppl. Fig. 8c</t>
    <phoneticPr fontId="1"/>
  </si>
  <si>
    <t>Suppl. Fig. 8e</t>
    <phoneticPr fontId="1"/>
  </si>
  <si>
    <t>Suppl. Fig. 8f</t>
    <phoneticPr fontId="1"/>
  </si>
  <si>
    <t>Suppl. Fig. 8g</t>
    <phoneticPr fontId="1"/>
  </si>
  <si>
    <t>Suppl. Fig. 8h</t>
    <phoneticPr fontId="1"/>
  </si>
  <si>
    <t>Suppl. Fig. 7a,b</t>
    <phoneticPr fontId="1"/>
  </si>
  <si>
    <t>Suppl. Fig. 7c,d</t>
    <phoneticPr fontId="1"/>
  </si>
  <si>
    <t>Suppl. Fig. 6a</t>
    <phoneticPr fontId="1"/>
  </si>
  <si>
    <t>Suppl. Fig. 6b</t>
    <phoneticPr fontId="1"/>
  </si>
  <si>
    <t>Suppl. Fig. 6c</t>
    <phoneticPr fontId="1"/>
  </si>
  <si>
    <t>Suppl. Fig. 6d</t>
    <phoneticPr fontId="1"/>
  </si>
  <si>
    <t>Suppl. Fig. 5a–d</t>
    <phoneticPr fontId="1"/>
  </si>
  <si>
    <t>Fig. 7i–l</t>
    <phoneticPr fontId="1"/>
  </si>
  <si>
    <t>Number of genes</t>
    <phoneticPr fontId="1"/>
  </si>
  <si>
    <t>c-Fos positive MNs</t>
    <phoneticPr fontId="1"/>
  </si>
  <si>
    <t>Total MNs</t>
    <phoneticPr fontId="1"/>
  </si>
  <si>
    <t>ChAT positive MNs</t>
    <phoneticPr fontId="1"/>
  </si>
  <si>
    <t xml:space="preserve">Number of c-Fos positive neurons among ChAT positive neurons in each section </t>
    <phoneticPr fontId="1"/>
  </si>
  <si>
    <t>dot-positive neurons</t>
    <phoneticPr fontId="1"/>
  </si>
  <si>
    <t>total neurons</t>
    <phoneticPr fontId="1"/>
  </si>
  <si>
    <t>Number of dot-positive and total neurons in each mouse</t>
    <phoneticPr fontId="1"/>
  </si>
  <si>
    <t>c-Fos-positive neurons</t>
    <phoneticPr fontId="1"/>
  </si>
  <si>
    <t>Number of c-Fos-positive and total motor neurons in each mouse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</si>
</sst>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.00000;\-###0.00000"/>
  </numFmts>
  <fonts count="1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i/>
      <sz val="12"/>
      <color theme="1"/>
      <name val="游ゴシック"/>
      <family val="3"/>
      <charset val="128"/>
      <scheme val="minor"/>
    </font>
    <font>
      <sz val="12"/>
      <color theme="1"/>
      <name val="Symbol"/>
      <charset val="2"/>
    </font>
    <font>
      <sz val="8"/>
      <name val="游ゴシック"/>
      <family val="2"/>
      <scheme val="minor"/>
    </font>
    <font>
      <sz val="12"/>
      <color rgb="FF000000"/>
      <name val="游ゴシック"/>
      <family val="3"/>
      <charset val="128"/>
      <scheme val="minor"/>
    </font>
    <font>
      <sz val="12"/>
      <color rgb="FF000000"/>
      <name val="Symbol"/>
      <charset val="2"/>
    </font>
    <font>
      <sz val="12"/>
      <color theme="1"/>
      <name val="游ゴシック"/>
      <family val="2"/>
      <charset val="128"/>
    </font>
    <font>
      <sz val="8.25"/>
      <name val="Microsoft Sans Serif"/>
      <family val="2"/>
    </font>
    <font>
      <sz val="12"/>
      <color theme="1"/>
      <name val="游ゴシック"/>
      <family val="3"/>
      <charset val="128"/>
      <scheme val="minor"/>
    </font>
    <font>
      <sz val="10"/>
      <name val="Arial"/>
      <family val="2"/>
    </font>
    <font>
      <sz val="12"/>
      <color rgb="FF000000"/>
      <name val="游ゴシック"/>
      <family val="2"/>
      <charset val="128"/>
      <scheme val="minor"/>
    </font>
    <font>
      <i/>
      <sz val="12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top"/>
      <protection locked="0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/>
    <xf numFmtId="0" fontId="6" fillId="0" borderId="5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3" xfId="0" applyFont="1" applyBorder="1">
      <alignment vertical="center"/>
    </xf>
    <xf numFmtId="0" fontId="0" fillId="0" borderId="2" xfId="0" applyBorder="1" applyAlignment="1"/>
    <xf numFmtId="0" fontId="0" fillId="0" borderId="7" xfId="0" applyBorder="1" applyAlignment="1"/>
    <xf numFmtId="0" fontId="0" fillId="0" borderId="4" xfId="0" applyBorder="1" applyAlignment="1"/>
    <xf numFmtId="0" fontId="0" fillId="0" borderId="8" xfId="0" applyBorder="1" applyAlignment="1"/>
    <xf numFmtId="0" fontId="0" fillId="0" borderId="6" xfId="0" applyBorder="1" applyAlignment="1"/>
    <xf numFmtId="0" fontId="6" fillId="0" borderId="0" xfId="0" applyFont="1" applyAlignment="1"/>
    <xf numFmtId="0" fontId="6" fillId="0" borderId="2" xfId="0" applyFont="1" applyBorder="1" applyAlignment="1"/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3" fillId="0" borderId="6" xfId="0" applyFont="1" applyBorder="1">
      <alignment vertical="center"/>
    </xf>
    <xf numFmtId="0" fontId="8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>
      <alignment vertical="center"/>
    </xf>
    <xf numFmtId="49" fontId="0" fillId="0" borderId="6" xfId="0" applyNumberFormat="1" applyBorder="1">
      <alignment vertical="center"/>
    </xf>
    <xf numFmtId="0" fontId="0" fillId="0" borderId="12" xfId="0" applyBorder="1">
      <alignment vertical="center"/>
    </xf>
    <xf numFmtId="0" fontId="10" fillId="0" borderId="0" xfId="0" applyFont="1">
      <alignment vertical="center"/>
    </xf>
    <xf numFmtId="0" fontId="11" fillId="0" borderId="0" xfId="0" applyFont="1" applyAlignment="1"/>
    <xf numFmtId="0" fontId="0" fillId="0" borderId="1" xfId="0" applyBorder="1" applyAlignment="1"/>
    <xf numFmtId="0" fontId="12" fillId="0" borderId="0" xfId="0" applyFont="1" applyAlignment="1"/>
    <xf numFmtId="0" fontId="12" fillId="0" borderId="2" xfId="0" applyFont="1" applyBorder="1" applyAlignment="1"/>
    <xf numFmtId="0" fontId="3" fillId="0" borderId="11" xfId="0" applyFont="1" applyBorder="1">
      <alignment vertical="center"/>
    </xf>
    <xf numFmtId="0" fontId="3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8" xfId="0" applyFont="1" applyBorder="1">
      <alignment vertical="center"/>
    </xf>
    <xf numFmtId="0" fontId="6" fillId="0" borderId="0" xfId="0" applyFont="1">
      <alignment vertical="center"/>
    </xf>
    <xf numFmtId="176" fontId="9" fillId="0" borderId="0" xfId="1" applyNumberFormat="1" applyAlignment="1" applyProtection="1">
      <alignment vertical="center"/>
    </xf>
    <xf numFmtId="176" fontId="9" fillId="0" borderId="0" xfId="0" applyNumberFormat="1" applyFont="1">
      <alignment vertical="center"/>
    </xf>
    <xf numFmtId="0" fontId="6" fillId="0" borderId="8" xfId="0" applyFont="1" applyBorder="1">
      <alignment vertical="center"/>
    </xf>
    <xf numFmtId="0" fontId="6" fillId="0" borderId="6" xfId="0" applyFont="1" applyBorder="1">
      <alignment vertical="center"/>
    </xf>
    <xf numFmtId="0" fontId="13" fillId="0" borderId="1" xfId="0" applyFont="1" applyBorder="1">
      <alignment vertical="center"/>
    </xf>
    <xf numFmtId="0" fontId="13" fillId="0" borderId="3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4" xfId="0" applyFont="1" applyBorder="1">
      <alignment vertical="center"/>
    </xf>
    <xf numFmtId="0" fontId="3" fillId="0" borderId="5" xfId="0" applyFont="1" applyBorder="1">
      <alignment vertical="center"/>
    </xf>
  </cellXfs>
  <cellStyles count="2">
    <cellStyle name="Normal" xfId="1" xr:uid="{D5CFA229-C6A9-1042-BE98-922AC04A6949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png"/><Relationship Id="rId3" Type="http://schemas.openxmlformats.org/officeDocument/2006/relationships/image" Target="../media/image10.png"/><Relationship Id="rId7" Type="http://schemas.openxmlformats.org/officeDocument/2006/relationships/image" Target="../media/image14.pn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6" Type="http://schemas.openxmlformats.org/officeDocument/2006/relationships/image" Target="../media/image13.pn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Relationship Id="rId4" Type="http://schemas.openxmlformats.org/officeDocument/2006/relationships/image" Target="../media/image19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png"/><Relationship Id="rId1" Type="http://schemas.openxmlformats.org/officeDocument/2006/relationships/image" Target="../media/image2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.png"/><Relationship Id="rId1" Type="http://schemas.openxmlformats.org/officeDocument/2006/relationships/image" Target="../media/image2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png"/><Relationship Id="rId1" Type="http://schemas.openxmlformats.org/officeDocument/2006/relationships/image" Target="../media/image27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png"/><Relationship Id="rId2" Type="http://schemas.openxmlformats.org/officeDocument/2006/relationships/image" Target="../media/image30.png"/><Relationship Id="rId1" Type="http://schemas.openxmlformats.org/officeDocument/2006/relationships/image" Target="../media/image29.png"/><Relationship Id="rId6" Type="http://schemas.openxmlformats.org/officeDocument/2006/relationships/image" Target="../media/image34.png"/><Relationship Id="rId5" Type="http://schemas.openxmlformats.org/officeDocument/2006/relationships/image" Target="../media/image33.png"/><Relationship Id="rId4" Type="http://schemas.openxmlformats.org/officeDocument/2006/relationships/image" Target="../media/image3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6.png"/><Relationship Id="rId1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330200</xdr:colOff>
      <xdr:row>1</xdr:row>
      <xdr:rowOff>127000</xdr:rowOff>
    </xdr:from>
    <xdr:to>
      <xdr:col>1</xdr:col>
      <xdr:colOff>1138869</xdr:colOff>
      <xdr:row>18</xdr:row>
      <xdr:rowOff>30055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7329775-F51F-51DA-8BA0-016606537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0200" y="381000"/>
          <a:ext cx="6295069" cy="4221055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</xdr:colOff>
      <xdr:row>18</xdr:row>
      <xdr:rowOff>203200</xdr:rowOff>
    </xdr:from>
    <xdr:to>
      <xdr:col>1</xdr:col>
      <xdr:colOff>1005555</xdr:colOff>
      <xdr:row>36</xdr:row>
      <xdr:rowOff>33534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31AA3A4-9A2B-A2AC-0542-63CD05823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400" y="4775200"/>
          <a:ext cx="6466555" cy="4402334"/>
        </a:xfrm>
        <a:prstGeom prst="rect">
          <a:avLst/>
        </a:prstGeom>
      </xdr:spPr>
    </xdr:pic>
    <xdr:clientData/>
  </xdr:twoCellAnchor>
  <xdr:twoCellAnchor editAs="oneCell">
    <xdr:from>
      <xdr:col>0</xdr:col>
      <xdr:colOff>177800</xdr:colOff>
      <xdr:row>38</xdr:row>
      <xdr:rowOff>203200</xdr:rowOff>
    </xdr:from>
    <xdr:to>
      <xdr:col>1</xdr:col>
      <xdr:colOff>975172</xdr:colOff>
      <xdr:row>57</xdr:row>
      <xdr:rowOff>3451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E907017-BB82-3B16-A6D8-8CC764327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7800" y="9855200"/>
          <a:ext cx="6283772" cy="4610376"/>
        </a:xfrm>
        <a:prstGeom prst="rect">
          <a:avLst/>
        </a:prstGeom>
      </xdr:spPr>
    </xdr:pic>
    <xdr:clientData/>
  </xdr:twoCellAnchor>
  <xdr:twoCellAnchor editAs="oneCell">
    <xdr:from>
      <xdr:col>7</xdr:col>
      <xdr:colOff>1306272</xdr:colOff>
      <xdr:row>46</xdr:row>
      <xdr:rowOff>169333</xdr:rowOff>
    </xdr:from>
    <xdr:to>
      <xdr:col>7</xdr:col>
      <xdr:colOff>6959600</xdr:colOff>
      <xdr:row>61</xdr:row>
      <xdr:rowOff>724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DD0BDAB9-89DA-4C88-5ACD-1D7815522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041072" y="11853333"/>
          <a:ext cx="5653328" cy="3639102"/>
        </a:xfrm>
        <a:prstGeom prst="rect">
          <a:avLst/>
        </a:prstGeom>
      </xdr:spPr>
    </xdr:pic>
    <xdr:clientData/>
  </xdr:twoCellAnchor>
  <xdr:twoCellAnchor editAs="oneCell">
    <xdr:from>
      <xdr:col>7</xdr:col>
      <xdr:colOff>854749</xdr:colOff>
      <xdr:row>60</xdr:row>
      <xdr:rowOff>246184</xdr:rowOff>
    </xdr:from>
    <xdr:to>
      <xdr:col>7</xdr:col>
      <xdr:colOff>7594600</xdr:colOff>
      <xdr:row>78</xdr:row>
      <xdr:rowOff>118792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39BC7D84-66FF-3A11-60E6-35E1697A9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589549" y="15486184"/>
          <a:ext cx="6739851" cy="4444608"/>
        </a:xfrm>
        <a:prstGeom prst="rect">
          <a:avLst/>
        </a:prstGeom>
      </xdr:spPr>
    </xdr:pic>
    <xdr:clientData/>
  </xdr:twoCellAnchor>
  <xdr:twoCellAnchor editAs="oneCell">
    <xdr:from>
      <xdr:col>7</xdr:col>
      <xdr:colOff>742951</xdr:colOff>
      <xdr:row>4</xdr:row>
      <xdr:rowOff>200526</xdr:rowOff>
    </xdr:from>
    <xdr:to>
      <xdr:col>7</xdr:col>
      <xdr:colOff>4572000</xdr:colOff>
      <xdr:row>24</xdr:row>
      <xdr:rowOff>85951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F530D01-2AF8-C084-B8B7-1FFD69B3A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477751" y="1216526"/>
          <a:ext cx="3829049" cy="4965425"/>
        </a:xfrm>
        <a:prstGeom prst="rect">
          <a:avLst/>
        </a:prstGeom>
      </xdr:spPr>
    </xdr:pic>
    <xdr:clientData/>
  </xdr:twoCellAnchor>
  <xdr:twoCellAnchor editAs="oneCell">
    <xdr:from>
      <xdr:col>7</xdr:col>
      <xdr:colOff>1133765</xdr:colOff>
      <xdr:row>27</xdr:row>
      <xdr:rowOff>233498</xdr:rowOff>
    </xdr:from>
    <xdr:to>
      <xdr:col>7</xdr:col>
      <xdr:colOff>4851401</xdr:colOff>
      <xdr:row>46</xdr:row>
      <xdr:rowOff>1671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8F2D476-82F8-9F93-CD59-C9E1CA71A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868565" y="7091498"/>
          <a:ext cx="3717636" cy="45918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924891</xdr:colOff>
      <xdr:row>10</xdr:row>
      <xdr:rowOff>41412</xdr:rowOff>
    </xdr:from>
    <xdr:to>
      <xdr:col>10</xdr:col>
      <xdr:colOff>218470</xdr:colOff>
      <xdr:row>24</xdr:row>
      <xdr:rowOff>214075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42DA866-15D1-3EEC-C809-6A78140D5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4239" y="2526195"/>
          <a:ext cx="4842927" cy="3651358"/>
        </a:xfrm>
        <a:prstGeom prst="rect">
          <a:avLst/>
        </a:prstGeom>
      </xdr:spPr>
    </xdr:pic>
    <xdr:clientData/>
  </xdr:twoCellAnchor>
  <xdr:twoCellAnchor editAs="oneCell">
    <xdr:from>
      <xdr:col>6</xdr:col>
      <xdr:colOff>220869</xdr:colOff>
      <xdr:row>25</xdr:row>
      <xdr:rowOff>96630</xdr:rowOff>
    </xdr:from>
    <xdr:to>
      <xdr:col>10</xdr:col>
      <xdr:colOff>504766</xdr:colOff>
      <xdr:row>37</xdr:row>
      <xdr:rowOff>74723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E6C3CA0-B5AA-A00D-19D3-92AAEBB02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36521" y="6308587"/>
          <a:ext cx="4866941" cy="2959832"/>
        </a:xfrm>
        <a:prstGeom prst="rect">
          <a:avLst/>
        </a:prstGeom>
      </xdr:spPr>
    </xdr:pic>
    <xdr:clientData/>
  </xdr:twoCellAnchor>
  <xdr:twoCellAnchor editAs="oneCell">
    <xdr:from>
      <xdr:col>5</xdr:col>
      <xdr:colOff>938695</xdr:colOff>
      <xdr:row>48</xdr:row>
      <xdr:rowOff>197000</xdr:rowOff>
    </xdr:from>
    <xdr:to>
      <xdr:col>10</xdr:col>
      <xdr:colOff>427934</xdr:colOff>
      <xdr:row>60</xdr:row>
      <xdr:rowOff>71686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4428788-6153-9AB5-37C4-7F46464C2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88043" y="12123957"/>
          <a:ext cx="5038587" cy="2856425"/>
        </a:xfrm>
        <a:prstGeom prst="rect">
          <a:avLst/>
        </a:prstGeom>
      </xdr:spPr>
    </xdr:pic>
    <xdr:clientData/>
  </xdr:twoCellAnchor>
  <xdr:twoCellAnchor editAs="oneCell">
    <xdr:from>
      <xdr:col>5</xdr:col>
      <xdr:colOff>911086</xdr:colOff>
      <xdr:row>61</xdr:row>
      <xdr:rowOff>179456</xdr:rowOff>
    </xdr:from>
    <xdr:to>
      <xdr:col>10</xdr:col>
      <xdr:colOff>480052</xdr:colOff>
      <xdr:row>74</xdr:row>
      <xdr:rowOff>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B794EC0-BB9B-8A90-8403-3DE3F9BEB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60434" y="15336630"/>
          <a:ext cx="5118314" cy="3050762"/>
        </a:xfrm>
        <a:prstGeom prst="rect">
          <a:avLst/>
        </a:prstGeom>
      </xdr:spPr>
    </xdr:pic>
    <xdr:clientData/>
  </xdr:twoCellAnchor>
  <xdr:twoCellAnchor editAs="oneCell">
    <xdr:from>
      <xdr:col>14</xdr:col>
      <xdr:colOff>632335</xdr:colOff>
      <xdr:row>2</xdr:row>
      <xdr:rowOff>27608</xdr:rowOff>
    </xdr:from>
    <xdr:to>
      <xdr:col>18</xdr:col>
      <xdr:colOff>693295</xdr:colOff>
      <xdr:row>11</xdr:row>
      <xdr:rowOff>220869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4D145EB3-2ADC-3B6D-DAF0-6B9DE0FDE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300270" y="524565"/>
          <a:ext cx="3926177" cy="2429565"/>
        </a:xfrm>
        <a:prstGeom prst="rect">
          <a:avLst/>
        </a:prstGeom>
      </xdr:spPr>
    </xdr:pic>
    <xdr:clientData/>
  </xdr:twoCellAnchor>
  <xdr:twoCellAnchor editAs="oneCell">
    <xdr:from>
      <xdr:col>14</xdr:col>
      <xdr:colOff>207065</xdr:colOff>
      <xdr:row>13</xdr:row>
      <xdr:rowOff>49997</xdr:rowOff>
    </xdr:from>
    <xdr:to>
      <xdr:col>18</xdr:col>
      <xdr:colOff>676414</xdr:colOff>
      <xdr:row>23</xdr:row>
      <xdr:rowOff>107645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4E4D6461-72CA-C79B-B892-B6A717758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875000" y="3280214"/>
          <a:ext cx="4334566" cy="2542431"/>
        </a:xfrm>
        <a:prstGeom prst="rect">
          <a:avLst/>
        </a:prstGeom>
      </xdr:spPr>
    </xdr:pic>
    <xdr:clientData/>
  </xdr:twoCellAnchor>
  <xdr:twoCellAnchor editAs="oneCell">
    <xdr:from>
      <xdr:col>14</xdr:col>
      <xdr:colOff>400326</xdr:colOff>
      <xdr:row>24</xdr:row>
      <xdr:rowOff>82825</xdr:rowOff>
    </xdr:from>
    <xdr:to>
      <xdr:col>19</xdr:col>
      <xdr:colOff>164364</xdr:colOff>
      <xdr:row>36</xdr:row>
      <xdr:rowOff>56515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A97C2C48-AEDB-26C5-348E-F0DC9153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068261" y="6046303"/>
          <a:ext cx="4595560" cy="2955429"/>
        </a:xfrm>
        <a:prstGeom prst="rect">
          <a:avLst/>
        </a:prstGeom>
      </xdr:spPr>
    </xdr:pic>
    <xdr:clientData/>
  </xdr:twoCellAnchor>
  <xdr:twoCellAnchor editAs="oneCell">
    <xdr:from>
      <xdr:col>14</xdr:col>
      <xdr:colOff>593588</xdr:colOff>
      <xdr:row>37</xdr:row>
      <xdr:rowOff>111315</xdr:rowOff>
    </xdr:from>
    <xdr:to>
      <xdr:col>19</xdr:col>
      <xdr:colOff>248479</xdr:colOff>
      <xdr:row>48</xdr:row>
      <xdr:rowOff>225200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4A6693F8-B90F-D8D3-2E23-F0C0D710A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261523" y="9305011"/>
          <a:ext cx="4486413" cy="28471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336177</xdr:colOff>
      <xdr:row>15</xdr:row>
      <xdr:rowOff>5623</xdr:rowOff>
    </xdr:from>
    <xdr:to>
      <xdr:col>28</xdr:col>
      <xdr:colOff>691030</xdr:colOff>
      <xdr:row>29</xdr:row>
      <xdr:rowOff>180041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4C0B2E0-1172-7F92-7D1F-C3A71E210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520589" y="3927682"/>
          <a:ext cx="4370294" cy="3835006"/>
        </a:xfrm>
        <a:prstGeom prst="rect">
          <a:avLst/>
        </a:prstGeom>
      </xdr:spPr>
    </xdr:pic>
    <xdr:clientData/>
  </xdr:twoCellAnchor>
  <xdr:twoCellAnchor editAs="oneCell">
    <xdr:from>
      <xdr:col>34</xdr:col>
      <xdr:colOff>138908</xdr:colOff>
      <xdr:row>14</xdr:row>
      <xdr:rowOff>238125</xdr:rowOff>
    </xdr:from>
    <xdr:to>
      <xdr:col>39</xdr:col>
      <xdr:colOff>86098</xdr:colOff>
      <xdr:row>31</xdr:row>
      <xdr:rowOff>40470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60A48B4-CC36-EB0E-DD0B-15BDA19CA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397658" y="3849688"/>
          <a:ext cx="5344690" cy="4187813"/>
        </a:xfrm>
        <a:prstGeom prst="rect">
          <a:avLst/>
        </a:prstGeom>
      </xdr:spPr>
    </xdr:pic>
    <xdr:clientData/>
  </xdr:twoCellAnchor>
  <xdr:twoCellAnchor editAs="oneCell">
    <xdr:from>
      <xdr:col>34</xdr:col>
      <xdr:colOff>99219</xdr:colOff>
      <xdr:row>33</xdr:row>
      <xdr:rowOff>75633</xdr:rowOff>
    </xdr:from>
    <xdr:to>
      <xdr:col>38</xdr:col>
      <xdr:colOff>892968</xdr:colOff>
      <xdr:row>49</xdr:row>
      <xdr:rowOff>85724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DA6571E5-A500-FFE2-8AAC-D6044D30E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357969" y="8588602"/>
          <a:ext cx="5218905" cy="4137591"/>
        </a:xfrm>
        <a:prstGeom prst="rect">
          <a:avLst/>
        </a:prstGeom>
      </xdr:spPr>
    </xdr:pic>
    <xdr:clientData/>
  </xdr:twoCellAnchor>
  <xdr:twoCellAnchor editAs="oneCell">
    <xdr:from>
      <xdr:col>24</xdr:col>
      <xdr:colOff>25401</xdr:colOff>
      <xdr:row>32</xdr:row>
      <xdr:rowOff>143120</xdr:rowOff>
    </xdr:from>
    <xdr:to>
      <xdr:col>28</xdr:col>
      <xdr:colOff>762000</xdr:colOff>
      <xdr:row>48</xdr:row>
      <xdr:rowOff>139700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D588AACD-A64D-E4C3-8D93-5CA99D1E6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6162001" y="8271120"/>
          <a:ext cx="4749799" cy="40605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584603</xdr:colOff>
      <xdr:row>16</xdr:row>
      <xdr:rowOff>64330</xdr:rowOff>
    </xdr:from>
    <xdr:to>
      <xdr:col>27</xdr:col>
      <xdr:colOff>60475</xdr:colOff>
      <xdr:row>30</xdr:row>
      <xdr:rowOff>73927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4F30584-7736-415E-49C1-61AA5D36F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412222" y="4257346"/>
          <a:ext cx="4253491" cy="3678486"/>
        </a:xfrm>
        <a:prstGeom prst="rect">
          <a:avLst/>
        </a:prstGeom>
      </xdr:spPr>
    </xdr:pic>
    <xdr:clientData/>
  </xdr:twoCellAnchor>
  <xdr:twoCellAnchor editAs="oneCell">
    <xdr:from>
      <xdr:col>22</xdr:col>
      <xdr:colOff>35526</xdr:colOff>
      <xdr:row>31</xdr:row>
      <xdr:rowOff>213145</xdr:rowOff>
    </xdr:from>
    <xdr:to>
      <xdr:col>27</xdr:col>
      <xdr:colOff>124335</xdr:colOff>
      <xdr:row>45</xdr:row>
      <xdr:rowOff>56100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6942F77-FF2D-CED6-0720-AAAE3BB2D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751680" y="8197271"/>
          <a:ext cx="4120837" cy="3448689"/>
        </a:xfrm>
        <a:prstGeom prst="rect">
          <a:avLst/>
        </a:prstGeom>
      </xdr:spPr>
    </xdr:pic>
    <xdr:clientData/>
  </xdr:twoCellAnchor>
  <xdr:twoCellAnchor editAs="oneCell">
    <xdr:from>
      <xdr:col>21</xdr:col>
      <xdr:colOff>710598</xdr:colOff>
      <xdr:row>47</xdr:row>
      <xdr:rowOff>60476</xdr:rowOff>
    </xdr:from>
    <xdr:to>
      <xdr:col>27</xdr:col>
      <xdr:colOff>201877</xdr:colOff>
      <xdr:row>60</xdr:row>
      <xdr:rowOff>78753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793005A3-AB5E-4D03-7B23-E2B9B97A3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644050" y="12140595"/>
          <a:ext cx="4284017" cy="335958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588987</xdr:colOff>
      <xdr:row>13</xdr:row>
      <xdr:rowOff>36811</xdr:rowOff>
    </xdr:from>
    <xdr:to>
      <xdr:col>10</xdr:col>
      <xdr:colOff>313756</xdr:colOff>
      <xdr:row>34</xdr:row>
      <xdr:rowOff>50496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73B4780-E769-0993-2188-DB5221D09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2610" y="3386666"/>
          <a:ext cx="5614624" cy="5424989"/>
        </a:xfrm>
        <a:prstGeom prst="rect">
          <a:avLst/>
        </a:prstGeom>
      </xdr:spPr>
    </xdr:pic>
    <xdr:clientData/>
  </xdr:twoCellAnchor>
  <xdr:twoCellAnchor editAs="oneCell">
    <xdr:from>
      <xdr:col>4</xdr:col>
      <xdr:colOff>453889</xdr:colOff>
      <xdr:row>36</xdr:row>
      <xdr:rowOff>138412</xdr:rowOff>
    </xdr:from>
    <xdr:to>
      <xdr:col>10</xdr:col>
      <xdr:colOff>635001</xdr:colOff>
      <xdr:row>60</xdr:row>
      <xdr:rowOff>126936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EA36B3D-5A06-A2E4-C635-0F314D2A1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90889" y="9282412"/>
          <a:ext cx="6124712" cy="60845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957882</xdr:colOff>
      <xdr:row>12</xdr:row>
      <xdr:rowOff>118390</xdr:rowOff>
    </xdr:from>
    <xdr:to>
      <xdr:col>8</xdr:col>
      <xdr:colOff>50481</xdr:colOff>
      <xdr:row>28</xdr:row>
      <xdr:rowOff>130747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E314CED-74D8-8208-B787-6F723F5FA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14068" y="3218051"/>
          <a:ext cx="4527769" cy="4145238"/>
        </a:xfrm>
        <a:prstGeom prst="rect">
          <a:avLst/>
        </a:prstGeom>
      </xdr:spPr>
    </xdr:pic>
    <xdr:clientData/>
  </xdr:twoCellAnchor>
  <xdr:twoCellAnchor editAs="oneCell">
    <xdr:from>
      <xdr:col>3</xdr:col>
      <xdr:colOff>894885</xdr:colOff>
      <xdr:row>30</xdr:row>
      <xdr:rowOff>38125</xdr:rowOff>
    </xdr:from>
    <xdr:to>
      <xdr:col>8</xdr:col>
      <xdr:colOff>66155</xdr:colOff>
      <xdr:row>42</xdr:row>
      <xdr:rowOff>22927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D718D20-7EC1-BB80-7EB2-0E4851306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37152" y="7658125"/>
          <a:ext cx="4589936" cy="303280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177208</xdr:rowOff>
    </xdr:from>
    <xdr:to>
      <xdr:col>4</xdr:col>
      <xdr:colOff>609740</xdr:colOff>
      <xdr:row>31</xdr:row>
      <xdr:rowOff>147674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9FA28B1-28E1-F556-2275-71DAC9D34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632789"/>
          <a:ext cx="4892298" cy="4755118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35</xdr:row>
      <xdr:rowOff>236279</xdr:rowOff>
    </xdr:from>
    <xdr:to>
      <xdr:col>4</xdr:col>
      <xdr:colOff>680721</xdr:colOff>
      <xdr:row>49</xdr:row>
      <xdr:rowOff>192768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DE49F21-85E6-7CF4-F0F1-B1C35B061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9126279"/>
          <a:ext cx="4968240" cy="351248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314645</xdr:colOff>
      <xdr:row>17</xdr:row>
      <xdr:rowOff>59069</xdr:rowOff>
    </xdr:from>
    <xdr:to>
      <xdr:col>21</xdr:col>
      <xdr:colOff>152055</xdr:colOff>
      <xdr:row>28</xdr:row>
      <xdr:rowOff>163229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E71BF10-498A-112E-B8D6-7B6CD6ADE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27668" y="4326860"/>
          <a:ext cx="3558806" cy="2865671"/>
        </a:xfrm>
        <a:prstGeom prst="rect">
          <a:avLst/>
        </a:prstGeom>
      </xdr:spPr>
    </xdr:pic>
    <xdr:clientData/>
  </xdr:twoCellAnchor>
  <xdr:twoCellAnchor editAs="oneCell">
    <xdr:from>
      <xdr:col>16</xdr:col>
      <xdr:colOff>756650</xdr:colOff>
      <xdr:row>30</xdr:row>
      <xdr:rowOff>59070</xdr:rowOff>
    </xdr:from>
    <xdr:to>
      <xdr:col>21</xdr:col>
      <xdr:colOff>471766</xdr:colOff>
      <xdr:row>42</xdr:row>
      <xdr:rowOff>133129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B4DBF06-02AC-978F-46E0-33B8A142D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401766" y="7590465"/>
          <a:ext cx="4204419" cy="308661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5</xdr:row>
      <xdr:rowOff>251045</xdr:rowOff>
    </xdr:from>
    <xdr:to>
      <xdr:col>5</xdr:col>
      <xdr:colOff>648548</xdr:colOff>
      <xdr:row>22</xdr:row>
      <xdr:rowOff>19252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3F9AEE20-E057-34E7-5A45-A6D65752B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506278"/>
          <a:ext cx="4488082" cy="4035997"/>
        </a:xfrm>
        <a:prstGeom prst="rect">
          <a:avLst/>
        </a:prstGeom>
      </xdr:spPr>
    </xdr:pic>
    <xdr:clientData/>
  </xdr:twoCellAnchor>
  <xdr:twoCellAnchor editAs="oneCell">
    <xdr:from>
      <xdr:col>0</xdr:col>
      <xdr:colOff>398723</xdr:colOff>
      <xdr:row>22</xdr:row>
      <xdr:rowOff>221512</xdr:rowOff>
    </xdr:from>
    <xdr:to>
      <xdr:col>6</xdr:col>
      <xdr:colOff>40225</xdr:colOff>
      <xdr:row>46</xdr:row>
      <xdr:rowOff>128181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64A68250-CA37-563D-49B7-42B1056FA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8723" y="5744535"/>
          <a:ext cx="4248944" cy="5931786"/>
        </a:xfrm>
        <a:prstGeom prst="rect">
          <a:avLst/>
        </a:prstGeom>
      </xdr:spPr>
    </xdr:pic>
    <xdr:clientData/>
  </xdr:twoCellAnchor>
  <xdr:twoCellAnchor editAs="oneCell">
    <xdr:from>
      <xdr:col>0</xdr:col>
      <xdr:colOff>206746</xdr:colOff>
      <xdr:row>47</xdr:row>
      <xdr:rowOff>192426</xdr:rowOff>
    </xdr:from>
    <xdr:to>
      <xdr:col>5</xdr:col>
      <xdr:colOff>502093</xdr:colOff>
      <xdr:row>60</xdr:row>
      <xdr:rowOff>152362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760BDDA1-4192-5D33-196F-96D75FC44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6746" y="11991612"/>
          <a:ext cx="4134882" cy="3223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</xdr:row>
      <xdr:rowOff>88605</xdr:rowOff>
    </xdr:from>
    <xdr:to>
      <xdr:col>6</xdr:col>
      <xdr:colOff>352275</xdr:colOff>
      <xdr:row>78</xdr:row>
      <xdr:rowOff>228911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BA0044A5-F6DA-D8F4-4A9B-C9D1CA14E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5904535"/>
          <a:ext cx="4959717" cy="390600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172202</xdr:rowOff>
    </xdr:from>
    <xdr:to>
      <xdr:col>6</xdr:col>
      <xdr:colOff>85603</xdr:colOff>
      <xdr:row>15</xdr:row>
      <xdr:rowOff>186783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336EDD7-5784-43E4-3F3E-33CB0609A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88812"/>
          <a:ext cx="4735095" cy="3372547"/>
        </a:xfrm>
        <a:prstGeom prst="rect">
          <a:avLst/>
        </a:prstGeom>
      </xdr:spPr>
    </xdr:pic>
    <xdr:clientData/>
  </xdr:twoCellAnchor>
  <xdr:twoCellAnchor editAs="oneCell">
    <xdr:from>
      <xdr:col>0</xdr:col>
      <xdr:colOff>86102</xdr:colOff>
      <xdr:row>14</xdr:row>
      <xdr:rowOff>164676</xdr:rowOff>
    </xdr:from>
    <xdr:to>
      <xdr:col>6</xdr:col>
      <xdr:colOff>365932</xdr:colOff>
      <xdr:row>26</xdr:row>
      <xdr:rowOff>303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BFBBBE46-3884-3C05-AE3A-8E99DE4F3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102" y="3780947"/>
          <a:ext cx="4929322" cy="29352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3ABF3-EADE-494C-9093-C0648DC9C573}">
  <dimension ref="A1:H14"/>
  <sheetViews>
    <sheetView topLeftCell="B32" zoomScale="82" zoomScaleNormal="100" workbookViewId="0">
      <selection activeCell="H43" sqref="H43"/>
    </sheetView>
  </sheetViews>
  <sheetFormatPr baseColWidth="10" defaultColWidth="10.85546875" defaultRowHeight="20"/>
  <cols>
    <col min="1" max="1" width="61.5703125" customWidth="1"/>
    <col min="2" max="2" width="17.7109375" customWidth="1"/>
    <col min="6" max="6" width="8.42578125" customWidth="1"/>
    <col min="7" max="7" width="11.42578125" customWidth="1"/>
    <col min="8" max="8" width="93.42578125" customWidth="1"/>
  </cols>
  <sheetData>
    <row r="1" spans="1:8">
      <c r="A1" s="1" t="s">
        <v>0</v>
      </c>
      <c r="C1" s="1" t="s">
        <v>5</v>
      </c>
      <c r="H1" s="1" t="s">
        <v>4</v>
      </c>
    </row>
    <row r="2" spans="1:8">
      <c r="C2" t="s">
        <v>16</v>
      </c>
    </row>
    <row r="3" spans="1:8">
      <c r="C3" t="s">
        <v>18</v>
      </c>
    </row>
    <row r="5" spans="1:8">
      <c r="C5" s="6" t="s">
        <v>7</v>
      </c>
      <c r="D5" s="7" t="s">
        <v>14</v>
      </c>
    </row>
    <row r="6" spans="1:8">
      <c r="C6" s="2" t="s">
        <v>1</v>
      </c>
      <c r="D6" s="3">
        <v>1.182758</v>
      </c>
    </row>
    <row r="7" spans="1:8">
      <c r="C7" s="2" t="s">
        <v>1</v>
      </c>
      <c r="D7" s="3">
        <v>1.347807</v>
      </c>
    </row>
    <row r="8" spans="1:8">
      <c r="C8" s="2" t="s">
        <v>1</v>
      </c>
      <c r="D8" s="3">
        <v>1.546414</v>
      </c>
    </row>
    <row r="9" spans="1:8">
      <c r="C9" s="2" t="s">
        <v>2</v>
      </c>
      <c r="D9" s="3">
        <v>1.350868</v>
      </c>
    </row>
    <row r="10" spans="1:8">
      <c r="C10" s="2" t="s">
        <v>2</v>
      </c>
      <c r="D10" s="3">
        <v>1.022235</v>
      </c>
    </row>
    <row r="11" spans="1:8">
      <c r="C11" s="2" t="s">
        <v>2</v>
      </c>
      <c r="D11" s="3">
        <v>1.6917720000000001</v>
      </c>
    </row>
    <row r="12" spans="1:8">
      <c r="C12" s="2" t="s">
        <v>3</v>
      </c>
      <c r="D12" s="3">
        <v>1.0304260000000001</v>
      </c>
    </row>
    <row r="13" spans="1:8">
      <c r="C13" s="2" t="s">
        <v>3</v>
      </c>
      <c r="D13" s="3">
        <v>0.93603099999999995</v>
      </c>
    </row>
    <row r="14" spans="1:8">
      <c r="C14" s="4" t="s">
        <v>3</v>
      </c>
      <c r="D14" s="5">
        <v>0.98574399999999995</v>
      </c>
    </row>
  </sheetData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A4AD3-06D7-A748-839E-D9F3C7B215FF}">
  <dimension ref="A1:N47"/>
  <sheetViews>
    <sheetView topLeftCell="G24" zoomScale="92" workbookViewId="0">
      <selection activeCell="N43" sqref="N43"/>
    </sheetView>
  </sheetViews>
  <sheetFormatPr baseColWidth="10" defaultColWidth="10.85546875" defaultRowHeight="20"/>
  <cols>
    <col min="1" max="1" width="14.85546875" customWidth="1"/>
    <col min="4" max="4" width="14.85546875" customWidth="1"/>
    <col min="7" max="7" width="19" customWidth="1"/>
    <col min="13" max="13" width="18.85546875" customWidth="1"/>
  </cols>
  <sheetData>
    <row r="1" spans="1:14">
      <c r="A1" s="1" t="s">
        <v>6</v>
      </c>
      <c r="G1" s="1" t="s">
        <v>12</v>
      </c>
      <c r="M1" s="1" t="s">
        <v>17</v>
      </c>
    </row>
    <row r="2" spans="1:14">
      <c r="A2" t="s">
        <v>331</v>
      </c>
      <c r="G2" s="8" t="s">
        <v>61</v>
      </c>
      <c r="M2" s="8" t="s">
        <v>61</v>
      </c>
    </row>
    <row r="3" spans="1:14">
      <c r="A3" t="s">
        <v>60</v>
      </c>
      <c r="G3" t="s">
        <v>71</v>
      </c>
      <c r="M3" t="s">
        <v>62</v>
      </c>
    </row>
    <row r="5" spans="1:14">
      <c r="A5" s="6" t="s">
        <v>7</v>
      </c>
      <c r="B5" s="7" t="s">
        <v>14</v>
      </c>
      <c r="D5" s="6" t="s">
        <v>7</v>
      </c>
      <c r="E5" s="7" t="s">
        <v>15</v>
      </c>
      <c r="G5" s="6" t="s">
        <v>312</v>
      </c>
      <c r="H5" s="7" t="s">
        <v>13</v>
      </c>
      <c r="M5" s="6" t="s">
        <v>311</v>
      </c>
      <c r="N5" s="7" t="s">
        <v>13</v>
      </c>
    </row>
    <row r="6" spans="1:14">
      <c r="A6" s="2" t="s">
        <v>8</v>
      </c>
      <c r="B6" s="3">
        <v>1.8551850000000001</v>
      </c>
      <c r="D6" s="2" t="s">
        <v>8</v>
      </c>
      <c r="E6" s="3">
        <v>2.5000140000000002</v>
      </c>
      <c r="G6" s="2" t="s">
        <v>8</v>
      </c>
      <c r="H6" s="3">
        <v>0.92252712599999998</v>
      </c>
      <c r="M6" s="2" t="s">
        <v>8</v>
      </c>
      <c r="N6" s="3">
        <v>0.80619144600000003</v>
      </c>
    </row>
    <row r="7" spans="1:14">
      <c r="A7" s="2" t="s">
        <v>8</v>
      </c>
      <c r="B7" s="3">
        <v>1.4663330000000001</v>
      </c>
      <c r="D7" s="2" t="s">
        <v>8</v>
      </c>
      <c r="E7" s="3">
        <v>10.841710000000001</v>
      </c>
      <c r="G7" s="2" t="s">
        <v>8</v>
      </c>
      <c r="H7" s="3">
        <v>1.1334022050000001</v>
      </c>
      <c r="M7" s="2" t="s">
        <v>8</v>
      </c>
      <c r="N7" s="3">
        <v>1.022746253</v>
      </c>
    </row>
    <row r="8" spans="1:14">
      <c r="A8" s="2" t="s">
        <v>8</v>
      </c>
      <c r="B8" s="3">
        <v>2.4335599999999999</v>
      </c>
      <c r="D8" s="2" t="s">
        <v>8</v>
      </c>
      <c r="E8" s="3">
        <v>8.0218799999999995</v>
      </c>
      <c r="G8" s="2" t="s">
        <v>8</v>
      </c>
      <c r="H8" s="3">
        <v>1.1293437239999999</v>
      </c>
      <c r="M8" s="2" t="s">
        <v>8</v>
      </c>
      <c r="N8" s="3">
        <v>1.1302780640000001</v>
      </c>
    </row>
    <row r="9" spans="1:14">
      <c r="A9" s="2" t="s">
        <v>9</v>
      </c>
      <c r="B9" s="3">
        <v>2.0058600000000002</v>
      </c>
      <c r="D9" s="2" t="s">
        <v>10</v>
      </c>
      <c r="E9" s="3">
        <v>1.087817</v>
      </c>
      <c r="G9" s="2" t="s">
        <v>10</v>
      </c>
      <c r="H9" s="3">
        <v>0.35810943699999997</v>
      </c>
      <c r="M9" s="2" t="s">
        <v>10</v>
      </c>
      <c r="N9" s="3">
        <v>0.919641504</v>
      </c>
    </row>
    <row r="10" spans="1:14">
      <c r="A10" s="2" t="s">
        <v>9</v>
      </c>
      <c r="B10" s="3">
        <v>1.3246389999999999</v>
      </c>
      <c r="D10" s="2" t="s">
        <v>10</v>
      </c>
      <c r="E10" s="3">
        <v>0.20907899999999999</v>
      </c>
      <c r="G10" s="2" t="s">
        <v>10</v>
      </c>
      <c r="H10" s="3">
        <v>0.60094312100000002</v>
      </c>
      <c r="M10" s="2" t="s">
        <v>10</v>
      </c>
      <c r="N10" s="3">
        <v>0.72112460599999995</v>
      </c>
    </row>
    <row r="11" spans="1:14">
      <c r="A11" s="2" t="s">
        <v>9</v>
      </c>
      <c r="B11" s="3">
        <v>0.78563799999999995</v>
      </c>
      <c r="D11" s="2" t="s">
        <v>10</v>
      </c>
      <c r="E11" s="3">
        <v>0.94510300000000003</v>
      </c>
      <c r="G11" s="2" t="s">
        <v>10</v>
      </c>
      <c r="H11" s="3">
        <v>0.71169149300000001</v>
      </c>
      <c r="M11" s="4" t="s">
        <v>10</v>
      </c>
      <c r="N11" s="5">
        <v>1.089199716</v>
      </c>
    </row>
    <row r="12" spans="1:14">
      <c r="A12" s="2" t="s">
        <v>10</v>
      </c>
      <c r="B12" s="3">
        <v>0.64086399999999999</v>
      </c>
      <c r="D12" s="4" t="s">
        <v>10</v>
      </c>
      <c r="E12" s="5">
        <v>0.60002999999999995</v>
      </c>
      <c r="G12" s="4" t="s">
        <v>10</v>
      </c>
      <c r="H12" s="5">
        <v>0.56932839599999996</v>
      </c>
    </row>
    <row r="13" spans="1:14">
      <c r="A13" s="2" t="s">
        <v>10</v>
      </c>
      <c r="B13" s="3">
        <v>0.272787</v>
      </c>
    </row>
    <row r="14" spans="1:14">
      <c r="A14" s="2" t="s">
        <v>10</v>
      </c>
      <c r="B14" s="3">
        <v>0.51953300000000002</v>
      </c>
    </row>
    <row r="15" spans="1:14">
      <c r="A15" s="4" t="s">
        <v>10</v>
      </c>
      <c r="B15" s="5">
        <v>0.71564099999999997</v>
      </c>
    </row>
    <row r="17" spans="1:14">
      <c r="A17" s="6" t="s">
        <v>11</v>
      </c>
      <c r="B17" s="7" t="s">
        <v>14</v>
      </c>
      <c r="D17" s="6" t="s">
        <v>11</v>
      </c>
      <c r="E17" s="7" t="s">
        <v>15</v>
      </c>
    </row>
    <row r="18" spans="1:14">
      <c r="A18" s="2" t="s">
        <v>8</v>
      </c>
      <c r="B18" s="3">
        <v>0.85138599999999998</v>
      </c>
      <c r="D18" s="2" t="s">
        <v>8</v>
      </c>
      <c r="E18" s="3">
        <v>0.82684899999999995</v>
      </c>
    </row>
    <row r="19" spans="1:14">
      <c r="A19" s="2" t="s">
        <v>8</v>
      </c>
      <c r="B19" s="3">
        <v>0.99248499999999995</v>
      </c>
      <c r="D19" s="2" t="s">
        <v>8</v>
      </c>
      <c r="E19" s="3">
        <v>1.3782509999999999</v>
      </c>
    </row>
    <row r="20" spans="1:14">
      <c r="A20" s="2" t="s">
        <v>8</v>
      </c>
      <c r="B20" s="3">
        <v>1.9305650000000001</v>
      </c>
      <c r="D20" s="2" t="s">
        <v>8</v>
      </c>
      <c r="E20" s="3">
        <v>0.66957699999999998</v>
      </c>
    </row>
    <row r="21" spans="1:14">
      <c r="A21" s="2" t="s">
        <v>9</v>
      </c>
      <c r="B21" s="3">
        <v>0.86085999999999996</v>
      </c>
      <c r="D21" s="2" t="s">
        <v>10</v>
      </c>
      <c r="E21" s="3">
        <v>1.256124</v>
      </c>
    </row>
    <row r="22" spans="1:14">
      <c r="A22" s="2" t="s">
        <v>9</v>
      </c>
      <c r="B22" s="3">
        <v>0.65092099999999997</v>
      </c>
      <c r="D22" s="2" t="s">
        <v>10</v>
      </c>
      <c r="E22" s="3">
        <v>0.98865499999999995</v>
      </c>
    </row>
    <row r="23" spans="1:14">
      <c r="A23" s="2" t="s">
        <v>9</v>
      </c>
      <c r="B23" s="3">
        <v>0.37517200000000001</v>
      </c>
      <c r="D23" s="4" t="s">
        <v>10</v>
      </c>
      <c r="E23" s="5">
        <v>0.82885299999999995</v>
      </c>
    </row>
    <row r="24" spans="1:14">
      <c r="A24" s="2" t="s">
        <v>10</v>
      </c>
      <c r="B24" s="3">
        <v>0.321218</v>
      </c>
      <c r="M24" s="6" t="s">
        <v>310</v>
      </c>
      <c r="N24" s="7" t="s">
        <v>13</v>
      </c>
    </row>
    <row r="25" spans="1:14">
      <c r="A25" s="2" t="s">
        <v>10</v>
      </c>
      <c r="B25" s="3">
        <v>0.90382600000000002</v>
      </c>
      <c r="M25" s="2" t="s">
        <v>8</v>
      </c>
      <c r="N25" s="3">
        <v>1.6265323190000001</v>
      </c>
    </row>
    <row r="26" spans="1:14">
      <c r="A26" s="4" t="s">
        <v>10</v>
      </c>
      <c r="B26" s="5">
        <v>0.75888199999999995</v>
      </c>
      <c r="M26" s="2" t="s">
        <v>8</v>
      </c>
      <c r="N26" s="3">
        <v>0.92026501199999999</v>
      </c>
    </row>
    <row r="27" spans="1:14">
      <c r="M27" s="2" t="s">
        <v>8</v>
      </c>
      <c r="N27" s="3">
        <v>0.36291826700000002</v>
      </c>
    </row>
    <row r="28" spans="1:14">
      <c r="M28" s="2" t="s">
        <v>10</v>
      </c>
      <c r="N28" s="3">
        <v>1.04339</v>
      </c>
    </row>
    <row r="29" spans="1:14">
      <c r="M29" s="2" t="s">
        <v>10</v>
      </c>
      <c r="N29" s="3">
        <v>0.95976099999999998</v>
      </c>
    </row>
    <row r="30" spans="1:14">
      <c r="M30" s="4" t="s">
        <v>10</v>
      </c>
      <c r="N30" s="5">
        <v>1.3593299999999999</v>
      </c>
    </row>
    <row r="40" spans="7:8">
      <c r="G40" s="6" t="s">
        <v>313</v>
      </c>
      <c r="H40" s="7" t="s">
        <v>13</v>
      </c>
    </row>
    <row r="41" spans="7:8">
      <c r="G41" s="2" t="s">
        <v>8</v>
      </c>
      <c r="H41" s="3">
        <v>0.51501041800000003</v>
      </c>
    </row>
    <row r="42" spans="7:8">
      <c r="G42" s="2" t="s">
        <v>8</v>
      </c>
      <c r="H42" s="3">
        <v>0.90482654399999995</v>
      </c>
    </row>
    <row r="43" spans="7:8">
      <c r="G43" s="2" t="s">
        <v>8</v>
      </c>
      <c r="H43" s="3">
        <v>1.053329274</v>
      </c>
    </row>
    <row r="44" spans="7:8">
      <c r="G44" s="2" t="s">
        <v>10</v>
      </c>
      <c r="H44" s="3">
        <v>0.64434343299999997</v>
      </c>
    </row>
    <row r="45" spans="7:8">
      <c r="G45" s="2" t="s">
        <v>10</v>
      </c>
      <c r="H45" s="3">
        <v>0.66725410699999999</v>
      </c>
    </row>
    <row r="46" spans="7:8">
      <c r="G46" s="2" t="s">
        <v>10</v>
      </c>
      <c r="H46" s="3">
        <v>1.0002838679999999</v>
      </c>
    </row>
    <row r="47" spans="7:8">
      <c r="G47" s="4" t="s">
        <v>10</v>
      </c>
      <c r="H47" s="5">
        <v>0.20583155</v>
      </c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0ABAD-3BF1-E14B-9B6E-2C81E9863161}">
  <dimension ref="A1:AL187"/>
  <sheetViews>
    <sheetView topLeftCell="Q1" zoomScale="49" zoomScaleNormal="249" workbookViewId="0">
      <selection activeCell="AH15" sqref="AH15"/>
    </sheetView>
  </sheetViews>
  <sheetFormatPr baseColWidth="10" defaultColWidth="10.85546875" defaultRowHeight="20"/>
  <cols>
    <col min="1" max="1" width="15.85546875" customWidth="1"/>
    <col min="2" max="2" width="15.42578125" customWidth="1"/>
    <col min="16" max="16" width="10.7109375" customWidth="1"/>
    <col min="19" max="19" width="13.85546875" customWidth="1"/>
    <col min="20" max="20" width="17.7109375" customWidth="1"/>
    <col min="23" max="23" width="24.5703125" customWidth="1"/>
    <col min="27" max="27" width="12.42578125" customWidth="1"/>
    <col min="31" max="31" width="19.140625" customWidth="1"/>
    <col min="34" max="34" width="27.140625" customWidth="1"/>
    <col min="36" max="36" width="15.5703125" customWidth="1"/>
    <col min="38" max="38" width="12.28515625" customWidth="1"/>
  </cols>
  <sheetData>
    <row r="1" spans="1:38">
      <c r="A1" s="1" t="s">
        <v>19</v>
      </c>
      <c r="P1" s="1" t="s">
        <v>40</v>
      </c>
      <c r="S1" s="1" t="s">
        <v>53</v>
      </c>
      <c r="Y1" s="1" t="s">
        <v>59</v>
      </c>
      <c r="AD1" s="1" t="s">
        <v>67</v>
      </c>
      <c r="AJ1" s="1" t="s">
        <v>69</v>
      </c>
    </row>
    <row r="2" spans="1:38">
      <c r="A2" t="s">
        <v>510</v>
      </c>
      <c r="P2" t="s">
        <v>47</v>
      </c>
      <c r="S2" t="s">
        <v>394</v>
      </c>
      <c r="V2" t="s">
        <v>396</v>
      </c>
      <c r="Y2" s="8" t="s">
        <v>63</v>
      </c>
      <c r="AD2" t="s">
        <v>397</v>
      </c>
      <c r="AG2" t="s">
        <v>398</v>
      </c>
      <c r="AJ2" s="8" t="s">
        <v>63</v>
      </c>
    </row>
    <row r="3" spans="1:38">
      <c r="P3" t="s">
        <v>18</v>
      </c>
      <c r="S3" t="s">
        <v>395</v>
      </c>
      <c r="V3" t="s">
        <v>54</v>
      </c>
      <c r="Y3" t="s">
        <v>54</v>
      </c>
      <c r="AD3" t="s">
        <v>395</v>
      </c>
      <c r="AG3" t="s">
        <v>54</v>
      </c>
      <c r="AJ3" t="s">
        <v>54</v>
      </c>
    </row>
    <row r="4" spans="1:38">
      <c r="A4" t="s">
        <v>34</v>
      </c>
    </row>
    <row r="5" spans="1:38">
      <c r="A5" s="6" t="s">
        <v>10</v>
      </c>
      <c r="B5" s="7" t="s">
        <v>37</v>
      </c>
      <c r="D5" s="6" t="s">
        <v>8</v>
      </c>
      <c r="E5" s="7" t="s">
        <v>37</v>
      </c>
      <c r="P5" s="6" t="s">
        <v>48</v>
      </c>
      <c r="Q5" s="7" t="s">
        <v>49</v>
      </c>
      <c r="S5" s="6" t="s">
        <v>70</v>
      </c>
      <c r="T5" s="7" t="s">
        <v>55</v>
      </c>
      <c r="V5" s="6"/>
      <c r="W5" s="7" t="s">
        <v>117</v>
      </c>
      <c r="Y5" s="6" t="s">
        <v>57</v>
      </c>
      <c r="Z5" s="19" t="s">
        <v>65</v>
      </c>
      <c r="AA5" s="7" t="s">
        <v>66</v>
      </c>
      <c r="AD5" s="21" t="s">
        <v>56</v>
      </c>
      <c r="AE5" s="23" t="s">
        <v>68</v>
      </c>
      <c r="AG5" s="6"/>
      <c r="AH5" s="7" t="s">
        <v>118</v>
      </c>
      <c r="AJ5" s="6" t="s">
        <v>11</v>
      </c>
      <c r="AK5" s="19" t="s">
        <v>65</v>
      </c>
      <c r="AL5" s="7" t="s">
        <v>66</v>
      </c>
    </row>
    <row r="6" spans="1:38">
      <c r="A6" s="2">
        <v>1</v>
      </c>
      <c r="B6" s="3">
        <v>13</v>
      </c>
      <c r="D6" s="2">
        <v>1</v>
      </c>
      <c r="E6" s="3">
        <v>22</v>
      </c>
      <c r="P6" s="2" t="s">
        <v>50</v>
      </c>
      <c r="Q6" s="3">
        <v>59.092500000000001</v>
      </c>
      <c r="S6" s="2">
        <v>1</v>
      </c>
      <c r="T6" s="25">
        <v>1.1022783134861447</v>
      </c>
      <c r="V6" s="2" t="s">
        <v>56</v>
      </c>
      <c r="W6" s="3">
        <v>0.35714286000000001</v>
      </c>
      <c r="Y6" s="2" t="s">
        <v>64</v>
      </c>
      <c r="Z6">
        <v>0.42497422000000001</v>
      </c>
      <c r="AA6" s="3">
        <v>0.84608406999999997</v>
      </c>
      <c r="AD6" s="2">
        <v>1</v>
      </c>
      <c r="AE6" s="3">
        <v>1.5409617506285309</v>
      </c>
      <c r="AG6" s="2" t="s">
        <v>56</v>
      </c>
      <c r="AH6" s="3">
        <v>0.38666666666666666</v>
      </c>
      <c r="AJ6" s="2" t="s">
        <v>64</v>
      </c>
      <c r="AK6">
        <v>1.85823809</v>
      </c>
      <c r="AL6" s="3">
        <v>0.60731895000000002</v>
      </c>
    </row>
    <row r="7" spans="1:38">
      <c r="A7" s="2">
        <v>2</v>
      </c>
      <c r="B7" s="3">
        <v>13</v>
      </c>
      <c r="D7" s="2">
        <v>2</v>
      </c>
      <c r="E7" s="3">
        <v>17</v>
      </c>
      <c r="P7" s="2" t="s">
        <v>50</v>
      </c>
      <c r="Q7" s="3">
        <v>163.19</v>
      </c>
      <c r="S7" s="2">
        <v>1</v>
      </c>
      <c r="T7" s="25">
        <v>1.4657713764165028</v>
      </c>
      <c r="V7" s="2" t="s">
        <v>56</v>
      </c>
      <c r="W7" s="3">
        <v>0.29411765000000001</v>
      </c>
      <c r="Y7" s="2" t="s">
        <v>64</v>
      </c>
      <c r="Z7">
        <v>0.70278759000000002</v>
      </c>
      <c r="AA7" s="3">
        <v>1.6518735899999999</v>
      </c>
      <c r="AD7" s="2">
        <v>1</v>
      </c>
      <c r="AE7" s="3">
        <v>0.6005908634788979</v>
      </c>
      <c r="AG7" s="2" t="s">
        <v>56</v>
      </c>
      <c r="AH7" s="3">
        <v>0.37878787878787878</v>
      </c>
      <c r="AJ7" s="2" t="s">
        <v>64</v>
      </c>
      <c r="AK7">
        <v>2.4680004499999999</v>
      </c>
      <c r="AL7" s="3">
        <v>0.90161102999999998</v>
      </c>
    </row>
    <row r="8" spans="1:38">
      <c r="A8" s="2">
        <v>3</v>
      </c>
      <c r="B8" s="3">
        <v>14</v>
      </c>
      <c r="D8" s="2">
        <v>3</v>
      </c>
      <c r="E8" s="3">
        <v>5</v>
      </c>
      <c r="P8" s="2" t="s">
        <v>50</v>
      </c>
      <c r="Q8" s="3">
        <v>144.125</v>
      </c>
      <c r="S8" s="2">
        <v>1</v>
      </c>
      <c r="T8" s="25">
        <v>1.2123340134854457</v>
      </c>
      <c r="V8" s="2" t="s">
        <v>56</v>
      </c>
      <c r="W8" s="3">
        <v>0.36363635999999999</v>
      </c>
      <c r="Y8" s="2" t="s">
        <v>64</v>
      </c>
      <c r="Z8">
        <v>0.28031996999999997</v>
      </c>
      <c r="AA8" s="3">
        <v>0.63265119999999997</v>
      </c>
      <c r="AD8" s="2">
        <v>1</v>
      </c>
      <c r="AE8" s="3">
        <v>0.68330996886646178</v>
      </c>
      <c r="AG8" s="2" t="s">
        <v>56</v>
      </c>
      <c r="AH8" s="3">
        <v>0.41891891891891891</v>
      </c>
      <c r="AJ8" s="2" t="s">
        <v>64</v>
      </c>
      <c r="AK8">
        <v>1.5505292399999999</v>
      </c>
      <c r="AL8" s="3">
        <v>0.59666933</v>
      </c>
    </row>
    <row r="9" spans="1:38">
      <c r="A9" s="2">
        <v>4</v>
      </c>
      <c r="B9" s="3">
        <v>17</v>
      </c>
      <c r="D9" s="2">
        <v>4</v>
      </c>
      <c r="E9" s="3">
        <v>9</v>
      </c>
      <c r="P9" s="2" t="s">
        <v>51</v>
      </c>
      <c r="Q9" s="3">
        <v>106.485</v>
      </c>
      <c r="S9" s="2">
        <v>1</v>
      </c>
      <c r="T9" s="25">
        <v>0.96757615503248229</v>
      </c>
      <c r="V9" s="2" t="s">
        <v>56</v>
      </c>
      <c r="W9" s="3">
        <v>0.22222222</v>
      </c>
      <c r="Y9" s="2" t="s">
        <v>64</v>
      </c>
      <c r="Z9">
        <v>0.13327686</v>
      </c>
      <c r="AA9" s="3">
        <v>0.70617790000000003</v>
      </c>
      <c r="AD9" s="2">
        <v>1</v>
      </c>
      <c r="AE9" s="3">
        <v>1.0408986033503707</v>
      </c>
      <c r="AG9" s="2" t="s">
        <v>56</v>
      </c>
      <c r="AH9" s="3">
        <v>0.40277777777777779</v>
      </c>
      <c r="AJ9" s="2" t="s">
        <v>64</v>
      </c>
      <c r="AK9">
        <v>0.67315826999999995</v>
      </c>
      <c r="AL9" s="3">
        <v>0.39041184000000001</v>
      </c>
    </row>
    <row r="10" spans="1:38">
      <c r="A10" s="2">
        <v>5</v>
      </c>
      <c r="B10" s="3">
        <v>18</v>
      </c>
      <c r="D10" s="2">
        <v>5</v>
      </c>
      <c r="E10" s="3">
        <v>12</v>
      </c>
      <c r="P10" s="2" t="s">
        <v>51</v>
      </c>
      <c r="Q10" s="3">
        <v>139.72999999999999</v>
      </c>
      <c r="S10" s="2">
        <v>1</v>
      </c>
      <c r="T10" s="25">
        <v>1.2185815895779606</v>
      </c>
      <c r="V10" s="2" t="s">
        <v>58</v>
      </c>
      <c r="W10" s="3">
        <v>0.29411765000000001</v>
      </c>
      <c r="Y10" s="2" t="s">
        <v>58</v>
      </c>
      <c r="Z10">
        <v>0.71378195</v>
      </c>
      <c r="AA10" s="3">
        <v>0.87262932999999998</v>
      </c>
      <c r="AD10" s="2">
        <v>1</v>
      </c>
      <c r="AE10" s="3">
        <v>1.1667347734142661</v>
      </c>
      <c r="AG10" s="2" t="s">
        <v>58</v>
      </c>
      <c r="AH10" s="3">
        <v>0.35555555555555557</v>
      </c>
      <c r="AJ10" s="2" t="s">
        <v>58</v>
      </c>
      <c r="AK10">
        <v>2.27860262</v>
      </c>
      <c r="AL10" s="3">
        <v>0.53759825000000006</v>
      </c>
    </row>
    <row r="11" spans="1:38">
      <c r="A11" s="2">
        <v>6</v>
      </c>
      <c r="B11" s="3">
        <v>23</v>
      </c>
      <c r="D11" s="2">
        <v>6</v>
      </c>
      <c r="E11" s="3">
        <v>12</v>
      </c>
      <c r="P11" s="2" t="s">
        <v>51</v>
      </c>
      <c r="Q11" s="3">
        <v>75.227500000000006</v>
      </c>
      <c r="S11" s="2">
        <v>1</v>
      </c>
      <c r="T11" s="25">
        <v>1.0335383051513543</v>
      </c>
      <c r="V11" s="2" t="s">
        <v>58</v>
      </c>
      <c r="W11" s="3">
        <v>0.38461538000000001</v>
      </c>
      <c r="Y11" s="2" t="s">
        <v>58</v>
      </c>
      <c r="Z11">
        <v>0.33727633000000001</v>
      </c>
      <c r="AA11" s="3">
        <v>0.68113570000000001</v>
      </c>
      <c r="AD11" s="2">
        <v>1</v>
      </c>
      <c r="AE11" s="3">
        <v>0.29431960968433724</v>
      </c>
      <c r="AG11" s="2" t="s">
        <v>58</v>
      </c>
      <c r="AH11" s="3">
        <v>0.4375</v>
      </c>
      <c r="AJ11" s="2" t="s">
        <v>58</v>
      </c>
      <c r="AK11">
        <v>1.5785392300000001</v>
      </c>
      <c r="AL11" s="3">
        <v>1.09046635</v>
      </c>
    </row>
    <row r="12" spans="1:38">
      <c r="A12" s="2">
        <v>7</v>
      </c>
      <c r="B12" s="3">
        <v>25</v>
      </c>
      <c r="D12" s="2">
        <v>7</v>
      </c>
      <c r="E12" s="3">
        <v>14</v>
      </c>
      <c r="P12" s="2" t="s">
        <v>52</v>
      </c>
      <c r="Q12" s="3">
        <v>47.76</v>
      </c>
      <c r="S12" s="2">
        <v>1</v>
      </c>
      <c r="T12" s="25">
        <v>1.2505217492744176</v>
      </c>
      <c r="V12" s="2" t="s">
        <v>58</v>
      </c>
      <c r="W12" s="3">
        <v>0.45454545000000002</v>
      </c>
      <c r="Y12" s="2" t="s">
        <v>58</v>
      </c>
      <c r="Z12">
        <v>0.55718469999999998</v>
      </c>
      <c r="AA12" s="3">
        <v>0.76145742000000005</v>
      </c>
      <c r="AD12" s="2">
        <v>1</v>
      </c>
      <c r="AE12" s="3">
        <v>1.3722434134481964</v>
      </c>
      <c r="AG12" s="2" t="s">
        <v>58</v>
      </c>
      <c r="AH12" s="3">
        <v>0.4642857142857143</v>
      </c>
      <c r="AJ12" s="2" t="s">
        <v>58</v>
      </c>
      <c r="AK12">
        <v>2.1505341900000001</v>
      </c>
      <c r="AL12" s="3">
        <v>1.0887231399999999</v>
      </c>
    </row>
    <row r="13" spans="1:38">
      <c r="A13" s="2">
        <v>8</v>
      </c>
      <c r="B13" s="3">
        <v>25</v>
      </c>
      <c r="D13" s="2">
        <v>8</v>
      </c>
      <c r="E13" s="3">
        <v>14</v>
      </c>
      <c r="P13" s="2" t="s">
        <v>52</v>
      </c>
      <c r="Q13" s="3">
        <v>267.48</v>
      </c>
      <c r="S13" s="2">
        <v>1</v>
      </c>
      <c r="T13" s="25">
        <v>0.86550601593595566</v>
      </c>
      <c r="V13" s="4" t="s">
        <v>58</v>
      </c>
      <c r="W13" s="5">
        <v>0.125</v>
      </c>
      <c r="Y13" s="4" t="s">
        <v>58</v>
      </c>
      <c r="Z13" s="20">
        <v>0.13682709000000001</v>
      </c>
      <c r="AA13" s="5">
        <v>0.49863674000000002</v>
      </c>
      <c r="AD13" s="2">
        <v>1</v>
      </c>
      <c r="AE13" s="3">
        <v>0.46069459755460546</v>
      </c>
      <c r="AG13" s="4" t="s">
        <v>58</v>
      </c>
      <c r="AH13" s="5">
        <v>0.30526315789473685</v>
      </c>
      <c r="AJ13" s="4" t="s">
        <v>58</v>
      </c>
      <c r="AK13" s="20">
        <v>1.0325514</v>
      </c>
      <c r="AL13" s="5">
        <v>0.69018760999999995</v>
      </c>
    </row>
    <row r="14" spans="1:38">
      <c r="A14" s="2">
        <v>9</v>
      </c>
      <c r="B14" s="3">
        <v>25</v>
      </c>
      <c r="D14" s="2">
        <v>9</v>
      </c>
      <c r="E14" s="3">
        <v>13</v>
      </c>
      <c r="P14" s="4" t="s">
        <v>52</v>
      </c>
      <c r="Q14" s="5">
        <v>152.20249999999999</v>
      </c>
      <c r="S14" s="2">
        <v>1</v>
      </c>
      <c r="T14" s="25">
        <v>1.3119722241963936</v>
      </c>
      <c r="AD14" s="2">
        <v>1</v>
      </c>
      <c r="AE14" s="3">
        <v>0.73884565962837201</v>
      </c>
    </row>
    <row r="15" spans="1:38">
      <c r="A15" s="2">
        <v>10</v>
      </c>
      <c r="B15" s="3">
        <v>25</v>
      </c>
      <c r="D15" s="2">
        <v>10</v>
      </c>
      <c r="E15" s="3">
        <v>13</v>
      </c>
      <c r="S15" s="2">
        <v>1</v>
      </c>
      <c r="T15" s="25">
        <v>1.2317748531675914</v>
      </c>
      <c r="AD15" s="2">
        <v>1</v>
      </c>
      <c r="AE15" s="3">
        <v>0.51201338481616865</v>
      </c>
    </row>
    <row r="16" spans="1:38">
      <c r="A16" s="2">
        <v>11</v>
      </c>
      <c r="B16" s="3">
        <v>19</v>
      </c>
      <c r="D16" s="2">
        <v>11</v>
      </c>
      <c r="E16" s="3">
        <v>17</v>
      </c>
      <c r="S16" s="2">
        <v>1</v>
      </c>
      <c r="T16" s="25">
        <v>1.0734640257505859</v>
      </c>
      <c r="AD16" s="2">
        <v>1</v>
      </c>
      <c r="AE16" s="3">
        <v>0.82976648760116767</v>
      </c>
    </row>
    <row r="17" spans="1:31">
      <c r="A17" s="2">
        <v>12</v>
      </c>
      <c r="B17" s="3">
        <v>17</v>
      </c>
      <c r="D17" s="4">
        <v>12</v>
      </c>
      <c r="E17" s="5">
        <v>25</v>
      </c>
      <c r="S17" s="2">
        <v>1</v>
      </c>
      <c r="T17" s="25">
        <v>0.81863669175424925</v>
      </c>
      <c r="AD17" s="2">
        <v>1</v>
      </c>
      <c r="AE17" s="3">
        <v>0.66268821362343655</v>
      </c>
    </row>
    <row r="18" spans="1:31">
      <c r="A18" s="2">
        <v>13</v>
      </c>
      <c r="B18" s="3">
        <v>13</v>
      </c>
      <c r="S18" s="2">
        <v>1</v>
      </c>
      <c r="T18" s="25">
        <v>0.97555963202061602</v>
      </c>
      <c r="AD18" s="2">
        <v>1</v>
      </c>
      <c r="AE18" s="3">
        <v>0.44569772459906798</v>
      </c>
    </row>
    <row r="19" spans="1:31">
      <c r="A19" s="2">
        <v>14</v>
      </c>
      <c r="B19" s="3">
        <v>12</v>
      </c>
      <c r="S19" s="2">
        <v>1</v>
      </c>
      <c r="T19" s="25">
        <v>1.4709790791033592</v>
      </c>
      <c r="AD19" s="2">
        <v>1</v>
      </c>
      <c r="AE19" s="3">
        <v>0.87264865471760655</v>
      </c>
    </row>
    <row r="20" spans="1:31">
      <c r="A20" s="4">
        <v>15</v>
      </c>
      <c r="B20" s="5">
        <v>25</v>
      </c>
      <c r="S20" s="2">
        <v>1</v>
      </c>
      <c r="T20" s="25">
        <v>1.2758663191333797</v>
      </c>
      <c r="AD20" s="2">
        <v>1</v>
      </c>
      <c r="AE20" s="3">
        <v>0.44921274856416726</v>
      </c>
    </row>
    <row r="21" spans="1:31">
      <c r="S21" s="2">
        <v>1</v>
      </c>
      <c r="T21" s="25">
        <v>1.3925176089701756</v>
      </c>
      <c r="AD21" s="2">
        <v>1</v>
      </c>
      <c r="AE21" s="3">
        <v>0.72548884987543794</v>
      </c>
    </row>
    <row r="22" spans="1:31">
      <c r="A22" t="s">
        <v>35</v>
      </c>
      <c r="S22" s="2">
        <v>1</v>
      </c>
      <c r="T22" s="25">
        <v>1.9118895709319608</v>
      </c>
      <c r="AD22" s="2">
        <v>1</v>
      </c>
      <c r="AE22" s="3">
        <v>0.95161783858017868</v>
      </c>
    </row>
    <row r="23" spans="1:31">
      <c r="A23" s="9" t="s">
        <v>20</v>
      </c>
      <c r="B23" s="15" t="s">
        <v>21</v>
      </c>
      <c r="C23" s="15" t="s">
        <v>22</v>
      </c>
      <c r="D23" s="15" t="s">
        <v>23</v>
      </c>
      <c r="E23" s="15" t="s">
        <v>24</v>
      </c>
      <c r="F23" s="15" t="s">
        <v>25</v>
      </c>
      <c r="G23" s="15" t="s">
        <v>26</v>
      </c>
      <c r="H23" s="15" t="s">
        <v>27</v>
      </c>
      <c r="I23" s="15" t="s">
        <v>28</v>
      </c>
      <c r="J23" s="15" t="s">
        <v>29</v>
      </c>
      <c r="K23" s="15" t="s">
        <v>30</v>
      </c>
      <c r="L23" s="15" t="s">
        <v>31</v>
      </c>
      <c r="M23" s="15" t="s">
        <v>32</v>
      </c>
      <c r="N23" s="16" t="s">
        <v>33</v>
      </c>
      <c r="S23" s="2">
        <v>1</v>
      </c>
      <c r="T23" s="25">
        <v>1.2171937024273221</v>
      </c>
      <c r="AD23" s="2">
        <v>1</v>
      </c>
      <c r="AE23" s="3">
        <v>0.46631947984209321</v>
      </c>
    </row>
    <row r="24" spans="1:31">
      <c r="A24" s="10">
        <v>1</v>
      </c>
      <c r="B24" s="8">
        <v>180</v>
      </c>
      <c r="C24" s="8">
        <v>180</v>
      </c>
      <c r="D24" s="8">
        <v>180</v>
      </c>
      <c r="E24" s="8">
        <v>180</v>
      </c>
      <c r="F24" s="8">
        <v>180</v>
      </c>
      <c r="G24" s="8">
        <v>180</v>
      </c>
      <c r="H24" s="8">
        <v>180</v>
      </c>
      <c r="I24" s="8">
        <v>180</v>
      </c>
      <c r="J24" s="8">
        <v>180</v>
      </c>
      <c r="K24" s="8">
        <v>180</v>
      </c>
      <c r="L24" s="8">
        <v>180</v>
      </c>
      <c r="M24" s="8">
        <v>180</v>
      </c>
      <c r="N24" s="12">
        <v>180</v>
      </c>
      <c r="S24" s="2">
        <v>2</v>
      </c>
      <c r="T24" s="26">
        <v>0.66935338</v>
      </c>
      <c r="AD24" s="2">
        <v>1</v>
      </c>
      <c r="AE24" s="3">
        <v>0.88342862417279688</v>
      </c>
    </row>
    <row r="25" spans="1:31">
      <c r="A25" s="10">
        <v>2</v>
      </c>
      <c r="B25" s="8">
        <v>180</v>
      </c>
      <c r="C25" s="8">
        <v>180</v>
      </c>
      <c r="D25" s="8">
        <v>180</v>
      </c>
      <c r="E25" s="8">
        <v>180</v>
      </c>
      <c r="F25" s="8">
        <v>180</v>
      </c>
      <c r="G25" s="8">
        <v>180</v>
      </c>
      <c r="H25" s="8">
        <v>180</v>
      </c>
      <c r="I25" s="8">
        <v>180</v>
      </c>
      <c r="J25" s="8">
        <v>180</v>
      </c>
      <c r="K25" s="8">
        <v>43</v>
      </c>
      <c r="L25" s="8">
        <v>16</v>
      </c>
      <c r="M25" s="8">
        <v>12</v>
      </c>
      <c r="N25" s="12">
        <v>3</v>
      </c>
      <c r="S25" s="2">
        <v>2</v>
      </c>
      <c r="T25" s="26">
        <v>0.85439666999999997</v>
      </c>
      <c r="AD25" s="2">
        <v>1</v>
      </c>
      <c r="AE25" s="3">
        <v>0.74001733428340521</v>
      </c>
    </row>
    <row r="26" spans="1:31">
      <c r="A26" s="10">
        <v>3</v>
      </c>
      <c r="B26" s="8">
        <v>180</v>
      </c>
      <c r="C26" s="8">
        <v>180</v>
      </c>
      <c r="D26" s="8">
        <v>180</v>
      </c>
      <c r="E26" s="8">
        <v>180</v>
      </c>
      <c r="F26" s="8">
        <v>180</v>
      </c>
      <c r="G26" s="8">
        <v>180</v>
      </c>
      <c r="H26" s="8">
        <v>180</v>
      </c>
      <c r="I26" s="8">
        <v>180</v>
      </c>
      <c r="J26" s="8">
        <v>180</v>
      </c>
      <c r="K26" s="8">
        <v>180</v>
      </c>
      <c r="L26" s="8">
        <v>180</v>
      </c>
      <c r="M26" s="8">
        <v>180</v>
      </c>
      <c r="N26" s="12">
        <v>180</v>
      </c>
      <c r="S26" s="2">
        <v>2</v>
      </c>
      <c r="T26" s="26">
        <v>0.63602325000000004</v>
      </c>
      <c r="AD26" s="2">
        <v>1</v>
      </c>
      <c r="AE26" s="3">
        <v>0.58348413220097195</v>
      </c>
    </row>
    <row r="27" spans="1:31">
      <c r="A27" s="10">
        <v>4</v>
      </c>
      <c r="B27" s="8">
        <v>180</v>
      </c>
      <c r="C27" s="8">
        <v>180</v>
      </c>
      <c r="D27" s="8">
        <v>180</v>
      </c>
      <c r="E27" s="8">
        <v>69</v>
      </c>
      <c r="F27" s="8">
        <v>163</v>
      </c>
      <c r="G27" s="8">
        <v>180</v>
      </c>
      <c r="H27" s="8">
        <v>44</v>
      </c>
      <c r="I27" s="8">
        <v>49</v>
      </c>
      <c r="J27" s="8">
        <v>1</v>
      </c>
      <c r="K27" s="8">
        <v>0</v>
      </c>
      <c r="L27" s="8">
        <v>0</v>
      </c>
      <c r="M27" s="8">
        <v>0</v>
      </c>
      <c r="N27" s="12">
        <v>0</v>
      </c>
      <c r="S27" s="2">
        <v>2</v>
      </c>
      <c r="T27" s="26">
        <v>0.83668964000000001</v>
      </c>
      <c r="AD27" s="2">
        <v>1</v>
      </c>
      <c r="AE27" s="3">
        <v>0.66151653896840334</v>
      </c>
    </row>
    <row r="28" spans="1:31">
      <c r="A28" s="10">
        <v>5</v>
      </c>
      <c r="B28" s="8">
        <v>180</v>
      </c>
      <c r="C28" s="8">
        <v>180</v>
      </c>
      <c r="D28" s="8">
        <v>180</v>
      </c>
      <c r="E28" s="8">
        <v>180</v>
      </c>
      <c r="F28" s="8">
        <v>180</v>
      </c>
      <c r="G28" s="8">
        <v>180</v>
      </c>
      <c r="H28" s="8">
        <v>180</v>
      </c>
      <c r="I28" s="8">
        <v>180</v>
      </c>
      <c r="J28" s="8">
        <v>16</v>
      </c>
      <c r="K28" s="8">
        <v>0</v>
      </c>
      <c r="L28" s="8">
        <v>0</v>
      </c>
      <c r="M28" s="8">
        <v>0</v>
      </c>
      <c r="N28" s="12">
        <v>0</v>
      </c>
      <c r="S28" s="2">
        <v>2</v>
      </c>
      <c r="T28" s="26">
        <v>0.83634370999999996</v>
      </c>
      <c r="AD28" s="2">
        <v>1</v>
      </c>
      <c r="AE28" s="3">
        <v>0.53427520326179723</v>
      </c>
    </row>
    <row r="29" spans="1:31">
      <c r="A29" s="10">
        <v>6</v>
      </c>
      <c r="B29" s="8">
        <v>180</v>
      </c>
      <c r="C29" s="8">
        <v>180</v>
      </c>
      <c r="D29" s="8">
        <v>180</v>
      </c>
      <c r="E29" s="8">
        <v>180</v>
      </c>
      <c r="F29" s="8">
        <v>154</v>
      </c>
      <c r="G29" s="8">
        <v>180</v>
      </c>
      <c r="H29" s="8">
        <v>180</v>
      </c>
      <c r="I29" s="8">
        <v>180</v>
      </c>
      <c r="J29" s="8">
        <v>134</v>
      </c>
      <c r="K29" s="8">
        <v>180</v>
      </c>
      <c r="L29" s="8">
        <v>25</v>
      </c>
      <c r="M29" s="8">
        <v>20</v>
      </c>
      <c r="N29" s="12">
        <v>23</v>
      </c>
      <c r="S29" s="2">
        <v>2</v>
      </c>
      <c r="T29" s="26">
        <v>0.89119652000000005</v>
      </c>
      <c r="AD29" s="2">
        <v>1</v>
      </c>
      <c r="AE29" s="3">
        <v>0.4014089852677033</v>
      </c>
    </row>
    <row r="30" spans="1:31">
      <c r="A30" s="10">
        <v>7</v>
      </c>
      <c r="B30" s="8">
        <v>180</v>
      </c>
      <c r="C30" s="8">
        <v>180</v>
      </c>
      <c r="D30" s="8">
        <v>180</v>
      </c>
      <c r="E30" s="8">
        <v>180</v>
      </c>
      <c r="F30" s="8">
        <v>180</v>
      </c>
      <c r="G30" s="8">
        <v>180</v>
      </c>
      <c r="H30" s="8">
        <v>180</v>
      </c>
      <c r="I30" s="8">
        <v>180</v>
      </c>
      <c r="J30" s="8">
        <v>180</v>
      </c>
      <c r="K30" s="8">
        <v>58</v>
      </c>
      <c r="L30" s="8">
        <v>180</v>
      </c>
      <c r="M30" s="8">
        <v>180</v>
      </c>
      <c r="N30" s="12">
        <v>180</v>
      </c>
      <c r="S30" s="2">
        <v>2</v>
      </c>
      <c r="T30" s="26">
        <v>0.76378389000000002</v>
      </c>
      <c r="AD30" s="2">
        <v>1</v>
      </c>
      <c r="AE30" s="3">
        <v>1.2489840836820447</v>
      </c>
    </row>
    <row r="31" spans="1:31">
      <c r="A31" s="10">
        <v>8</v>
      </c>
      <c r="B31" s="8">
        <v>180</v>
      </c>
      <c r="C31" s="8">
        <v>180</v>
      </c>
      <c r="D31" s="8">
        <v>180</v>
      </c>
      <c r="E31" s="8">
        <v>180</v>
      </c>
      <c r="F31" s="8">
        <v>180</v>
      </c>
      <c r="G31" s="8">
        <v>180</v>
      </c>
      <c r="H31" s="8">
        <v>180</v>
      </c>
      <c r="I31" s="8">
        <v>180</v>
      </c>
      <c r="J31" s="8">
        <v>180</v>
      </c>
      <c r="K31" s="8">
        <v>180</v>
      </c>
      <c r="L31" s="8">
        <v>180</v>
      </c>
      <c r="M31" s="8">
        <v>180</v>
      </c>
      <c r="N31" s="12">
        <v>180</v>
      </c>
      <c r="S31" s="2">
        <v>2</v>
      </c>
      <c r="T31" s="26">
        <v>1.0967246799999999</v>
      </c>
      <c r="AD31" s="2">
        <v>1</v>
      </c>
      <c r="AE31" s="3">
        <v>0.64347303059533689</v>
      </c>
    </row>
    <row r="32" spans="1:31">
      <c r="A32" s="10">
        <v>9</v>
      </c>
      <c r="B32" s="8">
        <v>180</v>
      </c>
      <c r="C32" s="8">
        <v>180</v>
      </c>
      <c r="D32" s="8">
        <v>180</v>
      </c>
      <c r="E32" s="8">
        <v>180</v>
      </c>
      <c r="F32" s="8">
        <v>180</v>
      </c>
      <c r="G32" s="8">
        <v>180</v>
      </c>
      <c r="H32" s="8">
        <v>180</v>
      </c>
      <c r="I32" s="8">
        <v>170</v>
      </c>
      <c r="J32" s="8">
        <v>180</v>
      </c>
      <c r="K32" s="8">
        <v>180</v>
      </c>
      <c r="L32" s="8">
        <v>171</v>
      </c>
      <c r="M32" s="8">
        <v>180</v>
      </c>
      <c r="N32" s="12">
        <v>127</v>
      </c>
      <c r="S32" s="2">
        <v>2</v>
      </c>
      <c r="T32" s="26">
        <v>0.99014078000000005</v>
      </c>
      <c r="AD32" s="2">
        <v>1</v>
      </c>
      <c r="AE32" s="3">
        <v>0.71611545263517318</v>
      </c>
    </row>
    <row r="33" spans="1:31">
      <c r="A33" s="10">
        <v>10</v>
      </c>
      <c r="B33" s="8">
        <v>180</v>
      </c>
      <c r="C33" s="8">
        <v>180</v>
      </c>
      <c r="D33" s="8">
        <v>180</v>
      </c>
      <c r="E33" s="8">
        <v>180</v>
      </c>
      <c r="F33" s="8">
        <v>180</v>
      </c>
      <c r="G33" s="8">
        <v>60</v>
      </c>
      <c r="H33" s="8">
        <v>63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12">
        <v>0</v>
      </c>
      <c r="S33" s="2">
        <v>2</v>
      </c>
      <c r="T33" s="26">
        <v>0.68983618000000002</v>
      </c>
      <c r="AD33" s="2">
        <v>1</v>
      </c>
      <c r="AE33" s="3">
        <v>0.60176253813393099</v>
      </c>
    </row>
    <row r="34" spans="1:31">
      <c r="A34" s="10">
        <v>11</v>
      </c>
      <c r="B34" s="8">
        <v>180</v>
      </c>
      <c r="C34" s="8">
        <v>180</v>
      </c>
      <c r="D34" s="8">
        <v>180</v>
      </c>
      <c r="E34" s="8">
        <v>180</v>
      </c>
      <c r="F34" s="8">
        <v>180</v>
      </c>
      <c r="G34" s="8">
        <v>180</v>
      </c>
      <c r="H34" s="8">
        <v>180</v>
      </c>
      <c r="I34" s="8">
        <v>180</v>
      </c>
      <c r="J34" s="8">
        <v>180</v>
      </c>
      <c r="K34" s="8">
        <v>180</v>
      </c>
      <c r="L34" s="8">
        <v>180</v>
      </c>
      <c r="M34" s="8">
        <v>55</v>
      </c>
      <c r="N34" s="12">
        <v>180</v>
      </c>
      <c r="S34" s="2">
        <v>2</v>
      </c>
      <c r="T34" s="26">
        <v>0.66935338</v>
      </c>
      <c r="AD34" s="2">
        <v>1</v>
      </c>
      <c r="AE34" s="3">
        <v>1.9041738608277126</v>
      </c>
    </row>
    <row r="35" spans="1:31">
      <c r="A35" s="10">
        <v>12</v>
      </c>
      <c r="B35" s="8">
        <v>180</v>
      </c>
      <c r="C35" s="8">
        <v>180</v>
      </c>
      <c r="D35" s="8">
        <v>180</v>
      </c>
      <c r="E35" s="8">
        <v>180</v>
      </c>
      <c r="F35" s="8">
        <v>180</v>
      </c>
      <c r="G35" s="8">
        <v>180</v>
      </c>
      <c r="H35" s="8">
        <v>180</v>
      </c>
      <c r="I35" s="8">
        <v>180</v>
      </c>
      <c r="J35" s="8">
        <v>180</v>
      </c>
      <c r="K35" s="8">
        <v>180</v>
      </c>
      <c r="L35" s="8">
        <v>180</v>
      </c>
      <c r="M35" s="8">
        <v>180</v>
      </c>
      <c r="N35" s="12">
        <v>25</v>
      </c>
      <c r="S35" s="2">
        <v>2</v>
      </c>
      <c r="T35" s="26">
        <v>1.29600319</v>
      </c>
      <c r="AD35" s="2">
        <v>1</v>
      </c>
      <c r="AE35" s="3">
        <v>1.1245544858330752</v>
      </c>
    </row>
    <row r="36" spans="1:31">
      <c r="A36" s="10">
        <v>13</v>
      </c>
      <c r="B36" s="8">
        <v>180</v>
      </c>
      <c r="C36" s="8">
        <v>180</v>
      </c>
      <c r="D36" s="8">
        <v>180</v>
      </c>
      <c r="E36" s="8">
        <v>180</v>
      </c>
      <c r="F36" s="8">
        <v>180</v>
      </c>
      <c r="G36" s="8">
        <v>180</v>
      </c>
      <c r="H36" s="8">
        <v>180</v>
      </c>
      <c r="I36" s="8">
        <v>17</v>
      </c>
      <c r="J36" s="8">
        <v>6</v>
      </c>
      <c r="K36" s="8">
        <v>0</v>
      </c>
      <c r="L36" s="8">
        <v>0</v>
      </c>
      <c r="M36" s="8">
        <v>0</v>
      </c>
      <c r="N36" s="12">
        <v>0</v>
      </c>
      <c r="S36" s="2">
        <v>2</v>
      </c>
      <c r="T36" s="26">
        <v>1.2873236800000001</v>
      </c>
      <c r="AD36" s="2">
        <v>2</v>
      </c>
      <c r="AE36" s="3">
        <v>0.62683609443719612</v>
      </c>
    </row>
    <row r="37" spans="1:31">
      <c r="A37" s="10">
        <v>14</v>
      </c>
      <c r="B37" s="8">
        <v>180</v>
      </c>
      <c r="C37" s="8">
        <v>180</v>
      </c>
      <c r="D37" s="8">
        <v>180</v>
      </c>
      <c r="E37" s="8">
        <v>180</v>
      </c>
      <c r="F37" s="8">
        <v>180</v>
      </c>
      <c r="G37" s="8">
        <v>180</v>
      </c>
      <c r="H37" s="8">
        <v>180</v>
      </c>
      <c r="I37" s="8">
        <v>180</v>
      </c>
      <c r="J37" s="8">
        <v>0</v>
      </c>
      <c r="K37" s="8">
        <v>0</v>
      </c>
      <c r="L37" s="8">
        <v>0</v>
      </c>
      <c r="M37" s="8">
        <v>0</v>
      </c>
      <c r="N37" s="12">
        <v>0</v>
      </c>
      <c r="S37" s="2">
        <v>2</v>
      </c>
      <c r="T37" s="26">
        <v>0.93112223999999999</v>
      </c>
      <c r="AD37" s="2">
        <v>2</v>
      </c>
      <c r="AE37" s="3">
        <v>0.78922766979479486</v>
      </c>
    </row>
    <row r="38" spans="1:31">
      <c r="A38" s="11">
        <v>15</v>
      </c>
      <c r="B38" s="13">
        <v>180</v>
      </c>
      <c r="C38" s="13">
        <v>180</v>
      </c>
      <c r="D38" s="13">
        <v>180</v>
      </c>
      <c r="E38" s="13">
        <v>180</v>
      </c>
      <c r="F38" s="13">
        <v>180</v>
      </c>
      <c r="G38" s="13">
        <v>180</v>
      </c>
      <c r="H38" s="13">
        <v>180</v>
      </c>
      <c r="I38" s="13">
        <v>180</v>
      </c>
      <c r="J38" s="13">
        <v>180</v>
      </c>
      <c r="K38" s="13">
        <v>180</v>
      </c>
      <c r="L38" s="13">
        <v>180</v>
      </c>
      <c r="M38" s="13">
        <v>180</v>
      </c>
      <c r="N38" s="14">
        <v>180</v>
      </c>
      <c r="S38" s="2">
        <v>2</v>
      </c>
      <c r="T38" s="26">
        <v>0.74503699000000001</v>
      </c>
      <c r="AD38" s="2">
        <v>2</v>
      </c>
      <c r="AE38" s="3">
        <v>1.0301200404673951</v>
      </c>
    </row>
    <row r="39" spans="1:31">
      <c r="A39" s="21" t="s">
        <v>41</v>
      </c>
      <c r="B39" s="22">
        <f>AVERAGE(B24:B38)</f>
        <v>180</v>
      </c>
      <c r="C39" s="22">
        <f t="shared" ref="C39:N39" si="0">AVERAGE(C24:C38)</f>
        <v>180</v>
      </c>
      <c r="D39" s="22">
        <f t="shared" si="0"/>
        <v>180</v>
      </c>
      <c r="E39" s="22">
        <f t="shared" si="0"/>
        <v>172.6</v>
      </c>
      <c r="F39" s="22">
        <f t="shared" si="0"/>
        <v>177.13333333333333</v>
      </c>
      <c r="G39" s="22">
        <f t="shared" si="0"/>
        <v>172</v>
      </c>
      <c r="H39" s="22">
        <f t="shared" si="0"/>
        <v>163.13333333333333</v>
      </c>
      <c r="I39" s="22">
        <f t="shared" si="0"/>
        <v>147.73333333333332</v>
      </c>
      <c r="J39" s="22">
        <f t="shared" si="0"/>
        <v>118.46666666666667</v>
      </c>
      <c r="K39" s="22">
        <f t="shared" si="0"/>
        <v>102.73333333333333</v>
      </c>
      <c r="L39" s="22">
        <f t="shared" si="0"/>
        <v>98.13333333333334</v>
      </c>
      <c r="M39" s="22">
        <f t="shared" si="0"/>
        <v>89.8</v>
      </c>
      <c r="N39" s="23">
        <f t="shared" si="0"/>
        <v>83.86666666666666</v>
      </c>
      <c r="S39" s="2">
        <v>3</v>
      </c>
      <c r="T39" s="3">
        <v>1.0019461591998773</v>
      </c>
      <c r="AD39" s="2">
        <v>2</v>
      </c>
      <c r="AE39" s="3">
        <v>0.84921516161694488</v>
      </c>
    </row>
    <row r="40" spans="1:31">
      <c r="A40" s="2" t="s">
        <v>45</v>
      </c>
      <c r="B40">
        <f>STDEV(B24:B38)</f>
        <v>0</v>
      </c>
      <c r="C40">
        <f t="shared" ref="C40:N40" si="1">STDEV(C24:C38)</f>
        <v>0</v>
      </c>
      <c r="D40">
        <f t="shared" si="1"/>
        <v>0</v>
      </c>
      <c r="E40">
        <f t="shared" si="1"/>
        <v>28.660076761934857</v>
      </c>
      <c r="F40">
        <f t="shared" si="1"/>
        <v>7.7539544442696773</v>
      </c>
      <c r="G40">
        <f t="shared" si="1"/>
        <v>30.983866769659336</v>
      </c>
      <c r="H40">
        <f t="shared" si="1"/>
        <v>44.655613415603305</v>
      </c>
      <c r="I40">
        <f t="shared" si="1"/>
        <v>65.798899976331214</v>
      </c>
      <c r="J40">
        <f t="shared" si="1"/>
        <v>84.233405883097632</v>
      </c>
      <c r="K40">
        <f t="shared" si="1"/>
        <v>87.055373729816893</v>
      </c>
      <c r="L40">
        <f t="shared" si="1"/>
        <v>89.630086360286299</v>
      </c>
      <c r="M40">
        <f t="shared" si="1"/>
        <v>88.401842256175371</v>
      </c>
      <c r="N40" s="3">
        <f t="shared" si="1"/>
        <v>87.090975969029628</v>
      </c>
      <c r="S40" s="2">
        <v>3</v>
      </c>
      <c r="T40" s="3">
        <v>0.92695649085793141</v>
      </c>
      <c r="AD40" s="2">
        <v>2</v>
      </c>
      <c r="AE40" s="3">
        <v>1.144238057408745</v>
      </c>
    </row>
    <row r="41" spans="1:31">
      <c r="A41" s="4" t="s">
        <v>43</v>
      </c>
      <c r="B41" s="20">
        <f>B40/SQRT(15)</f>
        <v>0</v>
      </c>
      <c r="C41" s="20">
        <f t="shared" ref="C41:N41" si="2">C40/SQRT(15)</f>
        <v>0</v>
      </c>
      <c r="D41" s="20">
        <f t="shared" si="2"/>
        <v>0</v>
      </c>
      <c r="E41" s="20">
        <f t="shared" si="2"/>
        <v>7.3999999999999924</v>
      </c>
      <c r="F41" s="20">
        <f t="shared" si="2"/>
        <v>2.0020624286604964</v>
      </c>
      <c r="G41" s="20">
        <f t="shared" si="2"/>
        <v>8</v>
      </c>
      <c r="H41" s="20">
        <f t="shared" si="2"/>
        <v>11.530029804887207</v>
      </c>
      <c r="I41" s="20">
        <f t="shared" si="2"/>
        <v>16.989202920473225</v>
      </c>
      <c r="J41" s="20">
        <f t="shared" si="2"/>
        <v>21.748971878637796</v>
      </c>
      <c r="K41" s="20">
        <f t="shared" si="2"/>
        <v>22.477600843562897</v>
      </c>
      <c r="L41" s="20">
        <f t="shared" si="2"/>
        <v>23.142388786168091</v>
      </c>
      <c r="M41" s="20">
        <f t="shared" si="2"/>
        <v>22.825257522148153</v>
      </c>
      <c r="N41" s="5">
        <f t="shared" si="2"/>
        <v>22.486793302200141</v>
      </c>
      <c r="S41" s="2">
        <v>3</v>
      </c>
      <c r="T41" s="3">
        <v>1.0793656720127613</v>
      </c>
      <c r="AD41" s="2">
        <v>2</v>
      </c>
      <c r="AE41" s="3">
        <v>0.83421828866140735</v>
      </c>
    </row>
    <row r="42" spans="1:31">
      <c r="S42" s="2">
        <v>3</v>
      </c>
      <c r="T42" s="3">
        <v>0.56311749809723388</v>
      </c>
      <c r="AD42" s="2">
        <v>2</v>
      </c>
      <c r="AE42" s="3">
        <v>0.90451736139117755</v>
      </c>
    </row>
    <row r="43" spans="1:31">
      <c r="A43" s="6" t="s">
        <v>38</v>
      </c>
      <c r="B43" s="19" t="s">
        <v>36</v>
      </c>
      <c r="C43" s="19" t="s">
        <v>22</v>
      </c>
      <c r="D43" s="19" t="s">
        <v>23</v>
      </c>
      <c r="E43" s="19" t="s">
        <v>24</v>
      </c>
      <c r="F43" s="19" t="s">
        <v>25</v>
      </c>
      <c r="G43" s="19" t="s">
        <v>26</v>
      </c>
      <c r="H43" s="19" t="s">
        <v>27</v>
      </c>
      <c r="I43" s="19" t="s">
        <v>28</v>
      </c>
      <c r="J43" s="19" t="s">
        <v>29</v>
      </c>
      <c r="K43" s="19" t="s">
        <v>30</v>
      </c>
      <c r="L43" s="19" t="s">
        <v>31</v>
      </c>
      <c r="M43" s="19" t="s">
        <v>32</v>
      </c>
      <c r="N43" s="7" t="s">
        <v>33</v>
      </c>
      <c r="S43" s="2">
        <v>3</v>
      </c>
      <c r="T43" s="3">
        <v>0.64227291180573665</v>
      </c>
      <c r="AD43" s="2">
        <v>2</v>
      </c>
      <c r="AE43" s="3">
        <v>0.56333217207773179</v>
      </c>
    </row>
    <row r="44" spans="1:31">
      <c r="A44" s="10">
        <v>1</v>
      </c>
      <c r="B44" s="8">
        <v>180</v>
      </c>
      <c r="C44" s="17">
        <v>180</v>
      </c>
      <c r="D44" s="17">
        <v>180</v>
      </c>
      <c r="E44" s="17">
        <v>180</v>
      </c>
      <c r="F44" s="17">
        <v>180</v>
      </c>
      <c r="G44" s="17">
        <v>180</v>
      </c>
      <c r="H44" s="17">
        <v>60</v>
      </c>
      <c r="I44" s="8">
        <v>0</v>
      </c>
      <c r="J44" s="17">
        <v>0</v>
      </c>
      <c r="K44" s="17">
        <v>0</v>
      </c>
      <c r="L44" s="17">
        <v>0</v>
      </c>
      <c r="M44" s="17">
        <v>0</v>
      </c>
      <c r="N44" s="18">
        <v>0</v>
      </c>
      <c r="S44" s="2">
        <v>3</v>
      </c>
      <c r="T44" s="3">
        <v>0.67108719954129548</v>
      </c>
      <c r="AD44" s="2">
        <v>2</v>
      </c>
      <c r="AE44" s="3">
        <v>0.80141280489269595</v>
      </c>
    </row>
    <row r="45" spans="1:31">
      <c r="A45" s="10">
        <v>2</v>
      </c>
      <c r="B45" s="8">
        <v>180</v>
      </c>
      <c r="C45" s="8">
        <v>180</v>
      </c>
      <c r="D45" s="8">
        <v>180</v>
      </c>
      <c r="E45" s="8">
        <v>35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12">
        <v>0</v>
      </c>
      <c r="S45" s="2">
        <v>3</v>
      </c>
      <c r="T45" s="3">
        <v>0.90820751083646456</v>
      </c>
      <c r="AD45" s="2">
        <v>2</v>
      </c>
      <c r="AE45" s="3">
        <v>0.70299354044213158</v>
      </c>
    </row>
    <row r="46" spans="1:31">
      <c r="A46" s="10">
        <v>3</v>
      </c>
      <c r="B46" s="8">
        <v>180</v>
      </c>
      <c r="C46" s="8">
        <v>180</v>
      </c>
      <c r="D46" s="8">
        <v>180</v>
      </c>
      <c r="E46" s="8">
        <v>180</v>
      </c>
      <c r="F46" s="8">
        <v>180</v>
      </c>
      <c r="G46" s="8">
        <v>180</v>
      </c>
      <c r="H46" s="8">
        <v>180</v>
      </c>
      <c r="I46" s="8">
        <v>180</v>
      </c>
      <c r="J46" s="8">
        <v>180</v>
      </c>
      <c r="K46" s="8">
        <v>0</v>
      </c>
      <c r="L46" s="8">
        <v>0</v>
      </c>
      <c r="M46" s="8">
        <v>0</v>
      </c>
      <c r="N46" s="12">
        <v>0</v>
      </c>
      <c r="S46" s="2">
        <v>3</v>
      </c>
      <c r="T46" s="3">
        <v>0.64296685538105613</v>
      </c>
      <c r="AD46" s="2">
        <v>2</v>
      </c>
      <c r="AE46" s="3">
        <v>1.0701904697261979</v>
      </c>
    </row>
    <row r="47" spans="1:31">
      <c r="A47" s="10">
        <v>4</v>
      </c>
      <c r="B47" s="8">
        <v>180</v>
      </c>
      <c r="C47" s="8">
        <v>180</v>
      </c>
      <c r="D47" s="8">
        <v>87</v>
      </c>
      <c r="E47" s="8">
        <v>126</v>
      </c>
      <c r="F47" s="8">
        <v>64</v>
      </c>
      <c r="G47" s="8">
        <v>180</v>
      </c>
      <c r="H47" s="8">
        <v>180</v>
      </c>
      <c r="I47" s="8">
        <v>180</v>
      </c>
      <c r="J47" s="8">
        <v>180</v>
      </c>
      <c r="K47" s="8">
        <v>180</v>
      </c>
      <c r="L47" s="8">
        <v>180</v>
      </c>
      <c r="M47" s="8">
        <v>82</v>
      </c>
      <c r="N47" s="12">
        <v>180</v>
      </c>
      <c r="S47" s="2">
        <v>3</v>
      </c>
      <c r="T47" s="3">
        <v>0.83530175713511745</v>
      </c>
      <c r="AD47" s="2">
        <v>2</v>
      </c>
      <c r="AE47" s="3">
        <v>0.8820220519578712</v>
      </c>
    </row>
    <row r="48" spans="1:31">
      <c r="A48" s="10">
        <v>5</v>
      </c>
      <c r="B48" s="8">
        <v>180</v>
      </c>
      <c r="C48" s="8">
        <v>180</v>
      </c>
      <c r="D48" s="8">
        <v>180</v>
      </c>
      <c r="E48" s="8">
        <v>180</v>
      </c>
      <c r="F48" s="8">
        <v>180</v>
      </c>
      <c r="G48" s="8">
        <v>180</v>
      </c>
      <c r="H48" s="8">
        <v>180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12">
        <v>0</v>
      </c>
      <c r="S48" s="2">
        <v>3</v>
      </c>
      <c r="T48" s="3">
        <v>1.442856651028479</v>
      </c>
      <c r="AD48" s="2">
        <v>2</v>
      </c>
      <c r="AE48" s="3">
        <v>0.71728712729020638</v>
      </c>
    </row>
    <row r="49" spans="1:31">
      <c r="A49" s="10">
        <v>6</v>
      </c>
      <c r="B49" s="8">
        <v>180</v>
      </c>
      <c r="C49" s="8">
        <v>180</v>
      </c>
      <c r="D49" s="8">
        <v>180</v>
      </c>
      <c r="E49" s="8">
        <v>180</v>
      </c>
      <c r="F49" s="8">
        <v>180</v>
      </c>
      <c r="G49" s="8">
        <v>180</v>
      </c>
      <c r="H49" s="8">
        <v>180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12">
        <v>0</v>
      </c>
      <c r="S49" s="2">
        <v>3</v>
      </c>
      <c r="T49" s="3">
        <v>0.87696337862996754</v>
      </c>
      <c r="AD49" s="2">
        <v>2</v>
      </c>
      <c r="AE49" s="3">
        <v>1.1934483929201345</v>
      </c>
    </row>
    <row r="50" spans="1:31">
      <c r="A50" s="10">
        <v>7</v>
      </c>
      <c r="B50" s="8">
        <v>180</v>
      </c>
      <c r="C50" s="8">
        <v>180</v>
      </c>
      <c r="D50" s="8">
        <v>180</v>
      </c>
      <c r="E50" s="8">
        <v>180</v>
      </c>
      <c r="F50" s="8">
        <v>180</v>
      </c>
      <c r="G50" s="8">
        <v>180</v>
      </c>
      <c r="H50" s="8">
        <v>180</v>
      </c>
      <c r="I50" s="8">
        <v>180</v>
      </c>
      <c r="J50" s="8">
        <v>54</v>
      </c>
      <c r="K50" s="8">
        <v>38</v>
      </c>
      <c r="L50" s="8">
        <v>0</v>
      </c>
      <c r="M50" s="8">
        <v>0</v>
      </c>
      <c r="N50" s="12">
        <v>0</v>
      </c>
      <c r="S50" s="2">
        <v>3</v>
      </c>
      <c r="T50" s="3">
        <v>0.76621373505534718</v>
      </c>
      <c r="AD50" s="2">
        <v>2</v>
      </c>
      <c r="AE50" s="3">
        <v>1.0568336599732637</v>
      </c>
    </row>
    <row r="51" spans="1:31">
      <c r="A51" s="10">
        <v>8</v>
      </c>
      <c r="B51" s="8">
        <v>180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12">
        <v>0</v>
      </c>
      <c r="S51" s="2">
        <v>3</v>
      </c>
      <c r="T51" s="3">
        <v>0.75232652789039711</v>
      </c>
      <c r="AD51" s="2">
        <v>2</v>
      </c>
      <c r="AE51" s="3">
        <v>0.60832279094434438</v>
      </c>
    </row>
    <row r="52" spans="1:31">
      <c r="A52" s="10">
        <v>9</v>
      </c>
      <c r="B52" s="8">
        <v>180</v>
      </c>
      <c r="C52" s="8">
        <v>180</v>
      </c>
      <c r="D52" s="8">
        <v>180</v>
      </c>
      <c r="E52" s="8">
        <v>180</v>
      </c>
      <c r="F52" s="8">
        <v>180</v>
      </c>
      <c r="G52" s="8">
        <v>180</v>
      </c>
      <c r="H52" s="8">
        <v>180</v>
      </c>
      <c r="I52" s="8">
        <v>136</v>
      </c>
      <c r="J52" s="8">
        <v>180</v>
      </c>
      <c r="K52" s="8">
        <v>180</v>
      </c>
      <c r="L52" s="8">
        <v>180</v>
      </c>
      <c r="M52" s="8">
        <v>17</v>
      </c>
      <c r="N52" s="12">
        <v>0</v>
      </c>
      <c r="S52" s="2">
        <v>3</v>
      </c>
      <c r="T52" s="3">
        <v>0.60894486495864097</v>
      </c>
      <c r="AD52" s="2">
        <v>2</v>
      </c>
      <c r="AE52" s="3">
        <v>1.0486319373880322</v>
      </c>
    </row>
    <row r="53" spans="1:31">
      <c r="A53" s="10">
        <v>10</v>
      </c>
      <c r="B53" s="8">
        <v>180</v>
      </c>
      <c r="C53" s="8">
        <v>180</v>
      </c>
      <c r="D53" s="8">
        <v>180</v>
      </c>
      <c r="E53" s="8">
        <v>180</v>
      </c>
      <c r="F53" s="8">
        <v>180</v>
      </c>
      <c r="G53" s="8">
        <v>180</v>
      </c>
      <c r="H53" s="8">
        <v>180</v>
      </c>
      <c r="I53" s="8">
        <v>180</v>
      </c>
      <c r="J53" s="8">
        <v>180</v>
      </c>
      <c r="K53" s="8">
        <v>0</v>
      </c>
      <c r="L53" s="8">
        <v>0</v>
      </c>
      <c r="M53" s="8">
        <v>0</v>
      </c>
      <c r="N53" s="12">
        <v>0</v>
      </c>
      <c r="S53" s="4">
        <v>3</v>
      </c>
      <c r="T53" s="5">
        <v>1.2921833707692678</v>
      </c>
      <c r="AD53" s="2">
        <v>2</v>
      </c>
      <c r="AE53" s="3">
        <v>0.76134096906167836</v>
      </c>
    </row>
    <row r="54" spans="1:31">
      <c r="A54" s="10">
        <v>11</v>
      </c>
      <c r="B54" s="8">
        <v>180</v>
      </c>
      <c r="C54" s="8">
        <v>180</v>
      </c>
      <c r="D54" s="8">
        <v>180</v>
      </c>
      <c r="E54" s="8">
        <v>180</v>
      </c>
      <c r="F54" s="8">
        <v>180</v>
      </c>
      <c r="G54" s="8">
        <v>180</v>
      </c>
      <c r="H54" s="8">
        <v>180</v>
      </c>
      <c r="I54" s="8">
        <v>180</v>
      </c>
      <c r="J54" s="8">
        <v>180</v>
      </c>
      <c r="K54" s="8">
        <v>180</v>
      </c>
      <c r="L54" s="8">
        <v>180</v>
      </c>
      <c r="M54" s="8">
        <v>180</v>
      </c>
      <c r="N54" s="12">
        <v>180</v>
      </c>
      <c r="AD54" s="2">
        <v>2</v>
      </c>
      <c r="AE54" s="3">
        <v>1.04933381692328</v>
      </c>
    </row>
    <row r="55" spans="1:31">
      <c r="A55" s="11">
        <v>12</v>
      </c>
      <c r="B55" s="13">
        <v>180</v>
      </c>
      <c r="C55" s="13">
        <v>180</v>
      </c>
      <c r="D55" s="13">
        <v>180</v>
      </c>
      <c r="E55" s="13">
        <v>180</v>
      </c>
      <c r="F55" s="13">
        <v>180</v>
      </c>
      <c r="G55" s="13">
        <v>180</v>
      </c>
      <c r="H55" s="13">
        <v>180</v>
      </c>
      <c r="I55" s="13">
        <v>180</v>
      </c>
      <c r="J55" s="13">
        <v>180</v>
      </c>
      <c r="K55" s="13">
        <v>180</v>
      </c>
      <c r="L55" s="13">
        <v>180</v>
      </c>
      <c r="M55" s="13">
        <v>43</v>
      </c>
      <c r="N55" s="14">
        <v>0</v>
      </c>
      <c r="S55" s="6" t="s">
        <v>58</v>
      </c>
      <c r="T55" s="7" t="s">
        <v>116</v>
      </c>
      <c r="AD55" s="2">
        <v>2</v>
      </c>
      <c r="AE55" s="3">
        <v>1.4610543830986034</v>
      </c>
    </row>
    <row r="56" spans="1:31">
      <c r="A56" s="21" t="s">
        <v>41</v>
      </c>
      <c r="B56" s="22">
        <f>AVERAGE(B44:B55)</f>
        <v>180</v>
      </c>
      <c r="C56" s="22">
        <f t="shared" ref="C56:N56" si="3">AVERAGE(C44:C55)</f>
        <v>165</v>
      </c>
      <c r="D56" s="22">
        <f t="shared" si="3"/>
        <v>157.25</v>
      </c>
      <c r="E56" s="22">
        <f t="shared" si="3"/>
        <v>148.41666666666666</v>
      </c>
      <c r="F56" s="22">
        <f t="shared" si="3"/>
        <v>140.33333333333334</v>
      </c>
      <c r="G56" s="22">
        <f t="shared" si="3"/>
        <v>150</v>
      </c>
      <c r="H56" s="22">
        <f t="shared" si="3"/>
        <v>140</v>
      </c>
      <c r="I56" s="22">
        <f t="shared" si="3"/>
        <v>101.33333333333333</v>
      </c>
      <c r="J56" s="22">
        <f t="shared" si="3"/>
        <v>94.5</v>
      </c>
      <c r="K56" s="22">
        <f t="shared" si="3"/>
        <v>63.166666666666664</v>
      </c>
      <c r="L56" s="22">
        <f t="shared" si="3"/>
        <v>60</v>
      </c>
      <c r="M56" s="22">
        <f t="shared" si="3"/>
        <v>26.833333333333332</v>
      </c>
      <c r="N56" s="23">
        <f t="shared" si="3"/>
        <v>30</v>
      </c>
      <c r="S56" s="2">
        <v>1</v>
      </c>
      <c r="T56" s="3">
        <v>2.0802698738923393</v>
      </c>
      <c r="AD56" s="2">
        <v>2</v>
      </c>
      <c r="AE56" s="3">
        <v>1.1611098911267783</v>
      </c>
    </row>
    <row r="57" spans="1:31">
      <c r="A57" s="2" t="s">
        <v>45</v>
      </c>
      <c r="B57">
        <f>STDEV(B44:B55)</f>
        <v>0</v>
      </c>
      <c r="C57">
        <f t="shared" ref="C57:N57" si="4">STDEV(C44:C55)</f>
        <v>51.96152422706632</v>
      </c>
      <c r="D57">
        <f t="shared" si="4"/>
        <v>56.277114676959378</v>
      </c>
      <c r="E57">
        <f t="shared" si="4"/>
        <v>63.511571362781595</v>
      </c>
      <c r="F57">
        <f t="shared" si="4"/>
        <v>73.469020475959582</v>
      </c>
      <c r="G57">
        <f t="shared" si="4"/>
        <v>70.064904974537072</v>
      </c>
      <c r="H57">
        <f t="shared" si="4"/>
        <v>73.854894587599645</v>
      </c>
      <c r="I57">
        <f t="shared" si="4"/>
        <v>90.289769211369816</v>
      </c>
      <c r="J57">
        <f t="shared" si="4"/>
        <v>90.530256117649813</v>
      </c>
      <c r="K57">
        <f t="shared" si="4"/>
        <v>86.95017730478375</v>
      </c>
      <c r="L57">
        <f t="shared" si="4"/>
        <v>88.625873505119571</v>
      </c>
      <c r="M57">
        <f t="shared" si="4"/>
        <v>54.457378385358034</v>
      </c>
      <c r="N57" s="3">
        <f t="shared" si="4"/>
        <v>70.064904974537072</v>
      </c>
      <c r="S57" s="2">
        <v>1</v>
      </c>
      <c r="T57" s="3">
        <v>1.7837830023157932</v>
      </c>
      <c r="AD57" s="2">
        <v>2</v>
      </c>
      <c r="AE57" s="3">
        <v>1.3380299508923443</v>
      </c>
    </row>
    <row r="58" spans="1:31">
      <c r="A58" s="4" t="s">
        <v>43</v>
      </c>
      <c r="B58" s="20">
        <f>B57/SQRT(12)</f>
        <v>0</v>
      </c>
      <c r="C58" s="20">
        <f t="shared" ref="C58:N58" si="5">C57/SQRT(12)</f>
        <v>15.000000000000002</v>
      </c>
      <c r="D58" s="20">
        <f t="shared" si="5"/>
        <v>16.245803653978967</v>
      </c>
      <c r="E58" s="20">
        <f t="shared" si="5"/>
        <v>18.334211411479043</v>
      </c>
      <c r="F58" s="20">
        <f t="shared" si="5"/>
        <v>21.208679374446696</v>
      </c>
      <c r="G58" s="20">
        <f t="shared" si="5"/>
        <v>20.225995873897265</v>
      </c>
      <c r="H58" s="20">
        <f t="shared" si="5"/>
        <v>21.320071635561046</v>
      </c>
      <c r="I58" s="20">
        <f t="shared" si="5"/>
        <v>26.064411279626775</v>
      </c>
      <c r="J58" s="20">
        <f t="shared" si="5"/>
        <v>26.133833869665445</v>
      </c>
      <c r="K58" s="20">
        <f t="shared" si="5"/>
        <v>25.100354136501295</v>
      </c>
      <c r="L58" s="20">
        <f t="shared" si="5"/>
        <v>25.584085962673253</v>
      </c>
      <c r="M58" s="20">
        <f t="shared" si="5"/>
        <v>15.720491035073886</v>
      </c>
      <c r="N58" s="5">
        <f t="shared" si="5"/>
        <v>20.225995873897265</v>
      </c>
      <c r="S58" s="2">
        <v>1</v>
      </c>
      <c r="T58" s="3">
        <v>1.4032789441742275</v>
      </c>
      <c r="AD58" s="2">
        <v>2</v>
      </c>
      <c r="AE58" s="3">
        <v>1.1657965897469107</v>
      </c>
    </row>
    <row r="59" spans="1:31">
      <c r="S59" s="2">
        <v>1</v>
      </c>
      <c r="T59" s="3">
        <v>1.7015017166463926</v>
      </c>
      <c r="AD59" s="2">
        <v>2</v>
      </c>
      <c r="AE59" s="3">
        <v>0.58934250547613731</v>
      </c>
    </row>
    <row r="60" spans="1:31">
      <c r="A60" t="s">
        <v>505</v>
      </c>
      <c r="S60" s="2">
        <v>1</v>
      </c>
      <c r="T60" s="3">
        <v>1.8011420112719809</v>
      </c>
      <c r="AD60" s="2">
        <v>2</v>
      </c>
      <c r="AE60" s="3">
        <v>1.4254357549000405</v>
      </c>
    </row>
    <row r="61" spans="1:31">
      <c r="A61" s="9" t="s">
        <v>20</v>
      </c>
      <c r="B61" s="19" t="s">
        <v>36</v>
      </c>
      <c r="C61" s="19" t="s">
        <v>22</v>
      </c>
      <c r="D61" s="19" t="s">
        <v>23</v>
      </c>
      <c r="E61" s="19" t="s">
        <v>24</v>
      </c>
      <c r="F61" s="19" t="s">
        <v>25</v>
      </c>
      <c r="G61" s="19" t="s">
        <v>26</v>
      </c>
      <c r="H61" s="19" t="s">
        <v>27</v>
      </c>
      <c r="I61" s="19" t="s">
        <v>28</v>
      </c>
      <c r="J61" s="19" t="s">
        <v>29</v>
      </c>
      <c r="K61" s="19" t="s">
        <v>30</v>
      </c>
      <c r="L61" s="19" t="s">
        <v>31</v>
      </c>
      <c r="M61" s="19" t="s">
        <v>32</v>
      </c>
      <c r="N61" s="7" t="s">
        <v>33</v>
      </c>
      <c r="S61" s="2">
        <v>1</v>
      </c>
      <c r="T61" s="3">
        <v>1.9087657828857032</v>
      </c>
      <c r="AD61" s="2">
        <v>2</v>
      </c>
      <c r="AE61" s="3">
        <v>0.78172782674481112</v>
      </c>
    </row>
    <row r="62" spans="1:31">
      <c r="A62" s="10">
        <v>1</v>
      </c>
      <c r="B62" s="8">
        <v>205</v>
      </c>
      <c r="C62" s="8">
        <v>319</v>
      </c>
      <c r="D62" s="8">
        <v>332</v>
      </c>
      <c r="E62" s="8">
        <v>373</v>
      </c>
      <c r="F62" s="8">
        <v>315</v>
      </c>
      <c r="G62" s="8">
        <v>235</v>
      </c>
      <c r="H62" s="8">
        <v>224</v>
      </c>
      <c r="I62" s="8">
        <v>192</v>
      </c>
      <c r="J62" s="8">
        <v>183</v>
      </c>
      <c r="K62" s="8">
        <v>168</v>
      </c>
      <c r="L62" s="8">
        <v>120</v>
      </c>
      <c r="M62" s="8">
        <v>102</v>
      </c>
      <c r="N62" s="12">
        <v>62</v>
      </c>
      <c r="S62" s="2">
        <v>1</v>
      </c>
      <c r="T62" s="3">
        <v>1.6605361226415023</v>
      </c>
      <c r="AD62" s="2">
        <v>2</v>
      </c>
      <c r="AE62" s="3">
        <v>1.0908108183970082</v>
      </c>
    </row>
    <row r="63" spans="1:31">
      <c r="A63" s="10">
        <v>2</v>
      </c>
      <c r="B63" s="8">
        <v>229</v>
      </c>
      <c r="C63" s="8">
        <v>252</v>
      </c>
      <c r="D63" s="8">
        <v>291</v>
      </c>
      <c r="E63" s="8">
        <v>312</v>
      </c>
      <c r="F63" s="8">
        <v>295</v>
      </c>
      <c r="G63" s="8">
        <v>249</v>
      </c>
      <c r="H63" s="8">
        <v>268</v>
      </c>
      <c r="I63" s="8">
        <v>250</v>
      </c>
      <c r="J63" s="8">
        <v>178</v>
      </c>
      <c r="K63" s="8">
        <v>159</v>
      </c>
      <c r="L63" s="8">
        <v>148</v>
      </c>
      <c r="M63" s="8">
        <v>134</v>
      </c>
      <c r="N63" s="12">
        <v>96</v>
      </c>
      <c r="S63" s="2">
        <v>1</v>
      </c>
      <c r="T63" s="3">
        <v>1.4102225477567025</v>
      </c>
      <c r="AD63" s="2">
        <v>2</v>
      </c>
      <c r="AE63" s="3">
        <v>1.0355086186227755</v>
      </c>
    </row>
    <row r="64" spans="1:31">
      <c r="A64" s="10">
        <v>3</v>
      </c>
      <c r="B64" s="8">
        <v>214</v>
      </c>
      <c r="C64" s="8">
        <v>233</v>
      </c>
      <c r="D64" s="8">
        <v>309</v>
      </c>
      <c r="E64" s="8">
        <v>349</v>
      </c>
      <c r="F64" s="8">
        <v>341</v>
      </c>
      <c r="G64" s="8">
        <v>354</v>
      </c>
      <c r="H64" s="8">
        <v>343</v>
      </c>
      <c r="I64" s="8">
        <v>300</v>
      </c>
      <c r="J64" s="8">
        <v>328</v>
      </c>
      <c r="K64" s="8">
        <v>336</v>
      </c>
      <c r="L64" s="8">
        <v>274</v>
      </c>
      <c r="M64" s="8">
        <v>205</v>
      </c>
      <c r="N64" s="12">
        <v>263</v>
      </c>
      <c r="S64" s="2">
        <v>1</v>
      </c>
      <c r="T64" s="3">
        <v>1.6890044805467217</v>
      </c>
      <c r="AD64" s="2">
        <v>2</v>
      </c>
      <c r="AE64" s="3">
        <v>2.136396120367511</v>
      </c>
    </row>
    <row r="65" spans="1:31">
      <c r="A65" s="10">
        <v>4</v>
      </c>
      <c r="B65" s="8">
        <v>277</v>
      </c>
      <c r="C65" s="8">
        <v>310</v>
      </c>
      <c r="D65" s="8">
        <v>376</v>
      </c>
      <c r="E65" s="8">
        <v>375</v>
      </c>
      <c r="F65" s="8">
        <v>374</v>
      </c>
      <c r="G65" s="8">
        <v>254</v>
      </c>
      <c r="H65" s="8">
        <v>200</v>
      </c>
      <c r="I65" s="8">
        <v>155</v>
      </c>
      <c r="J65" s="8">
        <v>81</v>
      </c>
      <c r="K65" s="8">
        <v>0</v>
      </c>
      <c r="L65" s="8">
        <v>0</v>
      </c>
      <c r="M65" s="8">
        <v>0</v>
      </c>
      <c r="N65" s="12">
        <v>0</v>
      </c>
      <c r="S65" s="2">
        <v>1</v>
      </c>
      <c r="T65" s="3">
        <v>1.290447469873649</v>
      </c>
      <c r="AD65" s="2">
        <v>2</v>
      </c>
      <c r="AE65" s="3">
        <v>1.1568929876264311</v>
      </c>
    </row>
    <row r="66" spans="1:31">
      <c r="A66" s="10">
        <v>5</v>
      </c>
      <c r="B66" s="8">
        <v>190</v>
      </c>
      <c r="C66" s="8">
        <v>263</v>
      </c>
      <c r="D66" s="8">
        <v>271</v>
      </c>
      <c r="E66" s="8">
        <v>303</v>
      </c>
      <c r="F66" s="8">
        <v>313</v>
      </c>
      <c r="G66" s="8">
        <v>258</v>
      </c>
      <c r="H66" s="8">
        <v>210</v>
      </c>
      <c r="I66" s="8">
        <v>142</v>
      </c>
      <c r="J66" s="8">
        <v>84</v>
      </c>
      <c r="K66" s="8">
        <v>0</v>
      </c>
      <c r="L66" s="8">
        <v>0</v>
      </c>
      <c r="M66" s="8">
        <v>0</v>
      </c>
      <c r="N66" s="12">
        <v>0</v>
      </c>
      <c r="S66" s="2">
        <v>1</v>
      </c>
      <c r="T66" s="3">
        <v>1.401891057023589</v>
      </c>
      <c r="AD66" s="2">
        <v>3</v>
      </c>
      <c r="AE66" s="3">
        <v>0.95443098301003004</v>
      </c>
    </row>
    <row r="67" spans="1:31">
      <c r="A67" s="10">
        <v>6</v>
      </c>
      <c r="B67" s="8">
        <v>218</v>
      </c>
      <c r="C67" s="8">
        <v>281</v>
      </c>
      <c r="D67" s="8">
        <v>350</v>
      </c>
      <c r="E67" s="8">
        <v>358</v>
      </c>
      <c r="F67" s="8">
        <v>348</v>
      </c>
      <c r="G67" s="8">
        <v>306</v>
      </c>
      <c r="H67" s="8">
        <v>282</v>
      </c>
      <c r="I67" s="8">
        <v>280</v>
      </c>
      <c r="J67" s="8">
        <v>231</v>
      </c>
      <c r="K67" s="8">
        <v>245</v>
      </c>
      <c r="L67" s="8">
        <v>234</v>
      </c>
      <c r="M67" s="8">
        <v>201</v>
      </c>
      <c r="N67" s="12">
        <v>186</v>
      </c>
      <c r="S67" s="2">
        <v>1</v>
      </c>
      <c r="T67" s="3">
        <v>1.4525781128268722</v>
      </c>
      <c r="AD67" s="2">
        <v>3</v>
      </c>
      <c r="AE67" s="3">
        <v>1.6532062133795995</v>
      </c>
    </row>
    <row r="68" spans="1:31">
      <c r="A68" s="10">
        <v>7</v>
      </c>
      <c r="B68" s="8">
        <v>251</v>
      </c>
      <c r="C68" s="8">
        <v>319</v>
      </c>
      <c r="D68" s="8">
        <v>350</v>
      </c>
      <c r="E68" s="8">
        <v>392</v>
      </c>
      <c r="F68" s="8">
        <v>367</v>
      </c>
      <c r="G68" s="8">
        <v>319</v>
      </c>
      <c r="H68" s="8">
        <v>260</v>
      </c>
      <c r="I68" s="8">
        <v>292</v>
      </c>
      <c r="J68" s="8">
        <v>224</v>
      </c>
      <c r="K68" s="8">
        <v>274</v>
      </c>
      <c r="L68" s="8">
        <v>239</v>
      </c>
      <c r="M68" s="8">
        <v>211</v>
      </c>
      <c r="N68" s="12">
        <v>203</v>
      </c>
      <c r="S68" s="2">
        <v>1</v>
      </c>
      <c r="T68" s="3">
        <v>1.3834900907471019</v>
      </c>
      <c r="AD68" s="2">
        <v>3</v>
      </c>
      <c r="AE68" s="3">
        <v>0.84991844772440772</v>
      </c>
    </row>
    <row r="69" spans="1:31">
      <c r="A69" s="10">
        <v>8</v>
      </c>
      <c r="B69" s="8">
        <v>226</v>
      </c>
      <c r="C69" s="8">
        <v>296</v>
      </c>
      <c r="D69" s="8">
        <v>339</v>
      </c>
      <c r="E69" s="8">
        <v>363</v>
      </c>
      <c r="F69" s="8">
        <v>369</v>
      </c>
      <c r="G69" s="8">
        <v>303</v>
      </c>
      <c r="H69" s="8">
        <v>304</v>
      </c>
      <c r="I69" s="8">
        <v>301</v>
      </c>
      <c r="J69" s="8">
        <v>298</v>
      </c>
      <c r="K69" s="8">
        <v>325</v>
      </c>
      <c r="L69" s="8">
        <v>334</v>
      </c>
      <c r="M69" s="8">
        <v>310</v>
      </c>
      <c r="N69" s="12">
        <v>269</v>
      </c>
      <c r="S69" s="2">
        <v>1</v>
      </c>
      <c r="T69" s="3">
        <v>1.3730746853733895</v>
      </c>
      <c r="AD69" s="2">
        <v>3</v>
      </c>
      <c r="AE69" s="3">
        <v>1.1334594945257694</v>
      </c>
    </row>
    <row r="70" spans="1:31">
      <c r="A70" s="10">
        <v>9</v>
      </c>
      <c r="B70" s="8">
        <v>213</v>
      </c>
      <c r="C70" s="8">
        <v>263</v>
      </c>
      <c r="D70" s="8">
        <v>325</v>
      </c>
      <c r="E70" s="8">
        <v>342</v>
      </c>
      <c r="F70" s="8">
        <v>312</v>
      </c>
      <c r="G70" s="8">
        <v>287</v>
      </c>
      <c r="H70" s="8">
        <v>241</v>
      </c>
      <c r="I70" s="8">
        <v>257</v>
      </c>
      <c r="J70" s="8">
        <v>253</v>
      </c>
      <c r="K70" s="8">
        <v>194</v>
      </c>
      <c r="L70" s="8">
        <v>178</v>
      </c>
      <c r="M70" s="8">
        <v>127</v>
      </c>
      <c r="N70" s="12">
        <v>139</v>
      </c>
      <c r="S70" s="2">
        <v>1</v>
      </c>
      <c r="T70" s="3">
        <v>1.2505217492744176</v>
      </c>
      <c r="AD70" s="2">
        <v>3</v>
      </c>
      <c r="AE70" s="3">
        <v>0.7435323582485045</v>
      </c>
    </row>
    <row r="71" spans="1:31">
      <c r="A71" s="10">
        <v>10</v>
      </c>
      <c r="B71" s="8">
        <v>245</v>
      </c>
      <c r="C71" s="8">
        <v>272</v>
      </c>
      <c r="D71" s="8">
        <v>295</v>
      </c>
      <c r="E71" s="8">
        <v>299</v>
      </c>
      <c r="F71" s="8">
        <v>267</v>
      </c>
      <c r="G71" s="8">
        <v>140</v>
      </c>
      <c r="H71" s="8">
        <v>103</v>
      </c>
      <c r="I71" s="8">
        <v>61</v>
      </c>
      <c r="J71" s="8">
        <v>34</v>
      </c>
      <c r="K71" s="8">
        <v>0</v>
      </c>
      <c r="L71" s="8">
        <v>0</v>
      </c>
      <c r="M71" s="8">
        <v>0</v>
      </c>
      <c r="N71" s="12">
        <v>0</v>
      </c>
      <c r="S71" s="2">
        <v>2</v>
      </c>
      <c r="T71" s="3">
        <v>1.1953209343595976</v>
      </c>
      <c r="AD71" s="2">
        <v>3</v>
      </c>
      <c r="AE71" s="3">
        <v>1.5875924326977466</v>
      </c>
    </row>
    <row r="72" spans="1:31">
      <c r="A72" s="10">
        <v>11</v>
      </c>
      <c r="B72" s="8">
        <v>306</v>
      </c>
      <c r="C72" s="8">
        <v>332</v>
      </c>
      <c r="D72" s="8">
        <v>366</v>
      </c>
      <c r="E72" s="8">
        <v>318</v>
      </c>
      <c r="F72" s="8">
        <v>325</v>
      </c>
      <c r="G72" s="8">
        <v>336</v>
      </c>
      <c r="H72" s="8">
        <v>280</v>
      </c>
      <c r="I72" s="8">
        <v>235</v>
      </c>
      <c r="J72" s="8">
        <v>229</v>
      </c>
      <c r="K72" s="8">
        <v>214</v>
      </c>
      <c r="L72" s="8">
        <v>169</v>
      </c>
      <c r="M72" s="8">
        <v>187</v>
      </c>
      <c r="N72" s="12">
        <v>146</v>
      </c>
      <c r="S72" s="2">
        <v>2</v>
      </c>
      <c r="T72" s="3">
        <v>0.65720207629098615</v>
      </c>
      <c r="AD72" s="2">
        <v>3</v>
      </c>
      <c r="AE72" s="3">
        <v>0.941542561804666</v>
      </c>
    </row>
    <row r="73" spans="1:31">
      <c r="A73" s="10">
        <v>12</v>
      </c>
      <c r="B73" s="8">
        <v>266</v>
      </c>
      <c r="C73" s="8">
        <v>331</v>
      </c>
      <c r="D73" s="8">
        <v>362</v>
      </c>
      <c r="E73" s="8">
        <v>325</v>
      </c>
      <c r="F73" s="8">
        <v>370</v>
      </c>
      <c r="G73" s="8">
        <v>365</v>
      </c>
      <c r="H73" s="8">
        <v>291</v>
      </c>
      <c r="I73" s="8">
        <v>267</v>
      </c>
      <c r="J73" s="8">
        <v>202</v>
      </c>
      <c r="K73" s="8">
        <v>166</v>
      </c>
      <c r="L73" s="8">
        <v>246</v>
      </c>
      <c r="M73" s="8">
        <v>207</v>
      </c>
      <c r="N73" s="12">
        <v>117</v>
      </c>
      <c r="S73" s="2">
        <v>2</v>
      </c>
      <c r="T73" s="3">
        <v>0.76760370612062645</v>
      </c>
      <c r="AD73" s="2">
        <v>3</v>
      </c>
      <c r="AE73" s="3">
        <v>1.0298851429075027</v>
      </c>
    </row>
    <row r="74" spans="1:31">
      <c r="A74" s="10">
        <v>13</v>
      </c>
      <c r="B74" s="8">
        <v>271</v>
      </c>
      <c r="C74" s="8">
        <v>319</v>
      </c>
      <c r="D74" s="8">
        <v>326</v>
      </c>
      <c r="E74" s="8">
        <v>375</v>
      </c>
      <c r="F74" s="8">
        <v>257</v>
      </c>
      <c r="G74" s="8">
        <v>224</v>
      </c>
      <c r="H74" s="8">
        <v>189</v>
      </c>
      <c r="I74" s="8">
        <v>107</v>
      </c>
      <c r="J74" s="8">
        <v>55</v>
      </c>
      <c r="K74" s="8">
        <v>0</v>
      </c>
      <c r="L74" s="8">
        <v>0</v>
      </c>
      <c r="M74" s="8">
        <v>0</v>
      </c>
      <c r="N74" s="12">
        <v>0</v>
      </c>
      <c r="S74" s="2">
        <v>2</v>
      </c>
      <c r="T74" s="3">
        <v>1.6251241611538076</v>
      </c>
      <c r="AD74" s="2">
        <v>3</v>
      </c>
      <c r="AE74" s="3">
        <v>1.1088543267700748</v>
      </c>
    </row>
    <row r="75" spans="1:31">
      <c r="A75" s="10">
        <v>14</v>
      </c>
      <c r="B75" s="8">
        <v>191</v>
      </c>
      <c r="C75" s="8">
        <v>229</v>
      </c>
      <c r="D75" s="8">
        <v>238</v>
      </c>
      <c r="E75" s="8">
        <v>260</v>
      </c>
      <c r="F75" s="8">
        <v>219</v>
      </c>
      <c r="G75" s="8">
        <v>210</v>
      </c>
      <c r="H75" s="8">
        <v>207</v>
      </c>
      <c r="I75" s="8">
        <v>127</v>
      </c>
      <c r="J75" s="8">
        <v>0</v>
      </c>
      <c r="K75" s="8">
        <v>0</v>
      </c>
      <c r="L75" s="8">
        <v>0</v>
      </c>
      <c r="M75" s="8">
        <v>0</v>
      </c>
      <c r="N75" s="12">
        <v>0</v>
      </c>
      <c r="S75" s="2">
        <v>2</v>
      </c>
      <c r="T75" s="3">
        <v>1.3890458071789382</v>
      </c>
      <c r="AD75" s="2">
        <v>3</v>
      </c>
      <c r="AE75" s="3">
        <v>0.88108527486273069</v>
      </c>
    </row>
    <row r="76" spans="1:31">
      <c r="A76" s="11">
        <v>15</v>
      </c>
      <c r="B76" s="13">
        <v>231</v>
      </c>
      <c r="C76" s="13">
        <v>276</v>
      </c>
      <c r="D76" s="13">
        <v>336</v>
      </c>
      <c r="E76" s="13">
        <v>352</v>
      </c>
      <c r="F76" s="13">
        <v>305</v>
      </c>
      <c r="G76" s="13">
        <v>304</v>
      </c>
      <c r="H76" s="13">
        <v>296</v>
      </c>
      <c r="I76" s="13">
        <v>215</v>
      </c>
      <c r="J76" s="13">
        <v>295</v>
      </c>
      <c r="K76" s="13">
        <v>215</v>
      </c>
      <c r="L76" s="13">
        <v>245</v>
      </c>
      <c r="M76" s="13">
        <v>173</v>
      </c>
      <c r="N76" s="14">
        <v>224</v>
      </c>
      <c r="S76" s="2">
        <v>2</v>
      </c>
      <c r="T76" s="3">
        <v>1.8848091001773799</v>
      </c>
      <c r="AD76" s="2">
        <v>3</v>
      </c>
      <c r="AE76" s="3">
        <v>0.99450141226883249</v>
      </c>
    </row>
    <row r="77" spans="1:31">
      <c r="A77" s="21" t="s">
        <v>41</v>
      </c>
      <c r="B77" s="22">
        <f>AVERAGE(B62:B76)</f>
        <v>235.53333333333333</v>
      </c>
      <c r="C77" s="22">
        <f t="shared" ref="C77:N77" si="6">AVERAGE(C62:C76)</f>
        <v>286.33333333333331</v>
      </c>
      <c r="D77" s="22">
        <f t="shared" si="6"/>
        <v>324.39999999999998</v>
      </c>
      <c r="E77" s="22">
        <f t="shared" si="6"/>
        <v>339.73333333333335</v>
      </c>
      <c r="F77" s="22">
        <f t="shared" si="6"/>
        <v>318.46666666666664</v>
      </c>
      <c r="G77" s="22">
        <f t="shared" si="6"/>
        <v>276.26666666666665</v>
      </c>
      <c r="H77" s="22">
        <f t="shared" si="6"/>
        <v>246.53333333333333</v>
      </c>
      <c r="I77" s="22">
        <f t="shared" si="6"/>
        <v>212.06666666666666</v>
      </c>
      <c r="J77" s="22">
        <f t="shared" si="6"/>
        <v>178.33333333333334</v>
      </c>
      <c r="K77" s="22">
        <f t="shared" si="6"/>
        <v>153.06666666666666</v>
      </c>
      <c r="L77" s="22">
        <f t="shared" si="6"/>
        <v>145.80000000000001</v>
      </c>
      <c r="M77" s="22">
        <f t="shared" si="6"/>
        <v>123.8</v>
      </c>
      <c r="N77" s="23">
        <f t="shared" si="6"/>
        <v>113.66666666666667</v>
      </c>
      <c r="S77" s="2">
        <v>2</v>
      </c>
      <c r="T77" s="3">
        <v>0.99951423081429858</v>
      </c>
      <c r="AD77" s="2">
        <v>3</v>
      </c>
      <c r="AE77" s="3">
        <v>1.2773391729627315</v>
      </c>
    </row>
    <row r="78" spans="1:31">
      <c r="A78" s="2" t="s">
        <v>45</v>
      </c>
      <c r="B78">
        <f>STDEV(B62:B76)</f>
        <v>33.404162842946555</v>
      </c>
      <c r="C78">
        <f t="shared" ref="C78:N78" si="7">STDEV(C62:C76)</f>
        <v>34.512247653481403</v>
      </c>
      <c r="D78">
        <f t="shared" si="7"/>
        <v>37.852722113853027</v>
      </c>
      <c r="E78">
        <f t="shared" si="7"/>
        <v>36.121751790035788</v>
      </c>
      <c r="F78">
        <f t="shared" si="7"/>
        <v>45.675668212590729</v>
      </c>
      <c r="G78">
        <f t="shared" si="7"/>
        <v>60.214458001222212</v>
      </c>
      <c r="H78">
        <f t="shared" si="7"/>
        <v>59.50134052111364</v>
      </c>
      <c r="I78">
        <f t="shared" si="7"/>
        <v>77.145934682880338</v>
      </c>
      <c r="J78">
        <f t="shared" si="7"/>
        <v>103.55582805332359</v>
      </c>
      <c r="K78">
        <f t="shared" si="7"/>
        <v>123.31693584689278</v>
      </c>
      <c r="L78">
        <f t="shared" si="7"/>
        <v>118.54306028974089</v>
      </c>
      <c r="M78">
        <f t="shared" si="7"/>
        <v>101.90555851936074</v>
      </c>
      <c r="N78" s="3">
        <f t="shared" si="7"/>
        <v>100.39042830488421</v>
      </c>
      <c r="S78" s="2">
        <v>2</v>
      </c>
      <c r="T78" s="3">
        <v>1.3727287555430499</v>
      </c>
      <c r="AD78" s="2">
        <v>3</v>
      </c>
      <c r="AE78" s="3">
        <v>1.256249029172136</v>
      </c>
    </row>
    <row r="79" spans="1:31">
      <c r="A79" s="4" t="s">
        <v>43</v>
      </c>
      <c r="B79" s="20">
        <f>B78/SQRT(15)</f>
        <v>8.6249177589821731</v>
      </c>
      <c r="C79" s="20">
        <f t="shared" ref="C79:N79" si="8">C78/SQRT(15)</f>
        <v>8.911024026807965</v>
      </c>
      <c r="D79" s="20">
        <f t="shared" si="8"/>
        <v>9.7735308237046645</v>
      </c>
      <c r="E79" s="20">
        <f t="shared" si="8"/>
        <v>9.3265962079097697</v>
      </c>
      <c r="F79" s="20">
        <f t="shared" si="8"/>
        <v>11.793406820950626</v>
      </c>
      <c r="G79" s="20">
        <f t="shared" si="8"/>
        <v>15.547306202642638</v>
      </c>
      <c r="H79" s="20">
        <f t="shared" si="8"/>
        <v>15.36318006101931</v>
      </c>
      <c r="I79" s="20">
        <f t="shared" si="8"/>
        <v>19.918994683626714</v>
      </c>
      <c r="J79" s="20">
        <f t="shared" si="8"/>
        <v>26.737999830216072</v>
      </c>
      <c r="K79" s="20">
        <f t="shared" si="8"/>
        <v>31.840295922689609</v>
      </c>
      <c r="L79" s="20">
        <f t="shared" si="8"/>
        <v>30.607686554041884</v>
      </c>
      <c r="M79" s="20">
        <f t="shared" si="8"/>
        <v>26.311902068763299</v>
      </c>
      <c r="N79" s="5">
        <f t="shared" si="8"/>
        <v>25.920697129563081</v>
      </c>
      <c r="S79" s="2">
        <v>2</v>
      </c>
      <c r="T79" s="3">
        <v>1.1588690994662441</v>
      </c>
      <c r="AD79" s="2">
        <v>3</v>
      </c>
      <c r="AE79" s="3">
        <v>1.4357459292354458</v>
      </c>
    </row>
    <row r="80" spans="1:31">
      <c r="S80" s="2">
        <v>2</v>
      </c>
      <c r="T80" s="3">
        <v>1.5727012044549058</v>
      </c>
      <c r="AD80" s="2">
        <v>3</v>
      </c>
      <c r="AE80" s="3">
        <v>1.5871240441501766</v>
      </c>
    </row>
    <row r="81" spans="1:31">
      <c r="A81" s="6" t="s">
        <v>38</v>
      </c>
      <c r="B81" s="19" t="s">
        <v>36</v>
      </c>
      <c r="C81" s="19" t="s">
        <v>22</v>
      </c>
      <c r="D81" s="19" t="s">
        <v>23</v>
      </c>
      <c r="E81" s="19" t="s">
        <v>24</v>
      </c>
      <c r="F81" s="19" t="s">
        <v>25</v>
      </c>
      <c r="G81" s="19" t="s">
        <v>26</v>
      </c>
      <c r="H81" s="19" t="s">
        <v>27</v>
      </c>
      <c r="I81" s="19" t="s">
        <v>28</v>
      </c>
      <c r="J81" s="19" t="s">
        <v>29</v>
      </c>
      <c r="K81" s="19" t="s">
        <v>30</v>
      </c>
      <c r="L81" s="19" t="s">
        <v>31</v>
      </c>
      <c r="M81" s="19" t="s">
        <v>32</v>
      </c>
      <c r="N81" s="7" t="s">
        <v>33</v>
      </c>
      <c r="S81" s="2">
        <v>2</v>
      </c>
      <c r="T81" s="3">
        <v>1.4005010859583094</v>
      </c>
      <c r="AD81" s="2">
        <v>3</v>
      </c>
      <c r="AE81" s="3">
        <v>1.3900520242613703</v>
      </c>
    </row>
    <row r="82" spans="1:31">
      <c r="A82" s="10">
        <v>1</v>
      </c>
      <c r="B82" s="8">
        <v>127</v>
      </c>
      <c r="C82" s="17">
        <v>164</v>
      </c>
      <c r="D82" s="17">
        <v>131</v>
      </c>
      <c r="E82" s="17">
        <v>123</v>
      </c>
      <c r="F82" s="17">
        <v>101</v>
      </c>
      <c r="G82" s="17">
        <v>92</v>
      </c>
      <c r="H82" s="17">
        <v>51</v>
      </c>
      <c r="I82" s="17">
        <v>29</v>
      </c>
      <c r="J82" s="17">
        <v>0</v>
      </c>
      <c r="K82" s="17">
        <v>0</v>
      </c>
      <c r="L82" s="17">
        <v>0</v>
      </c>
      <c r="M82" s="17">
        <v>0</v>
      </c>
      <c r="N82" s="18">
        <v>0</v>
      </c>
      <c r="S82" s="2">
        <v>2</v>
      </c>
      <c r="T82" s="3">
        <v>1.3459962985334493</v>
      </c>
      <c r="AD82" s="2">
        <v>3</v>
      </c>
      <c r="AE82" s="3">
        <v>0.94013598958974032</v>
      </c>
    </row>
    <row r="83" spans="1:31">
      <c r="A83" s="10">
        <v>2</v>
      </c>
      <c r="B83" s="8">
        <v>171</v>
      </c>
      <c r="C83" s="8">
        <v>224</v>
      </c>
      <c r="D83" s="8">
        <v>255</v>
      </c>
      <c r="E83" s="8">
        <v>142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12">
        <v>0</v>
      </c>
      <c r="S83" s="2">
        <v>2</v>
      </c>
      <c r="T83" s="3">
        <v>1.333496978519138</v>
      </c>
      <c r="AD83" s="2">
        <v>3</v>
      </c>
      <c r="AE83" s="3">
        <v>1.0003597855439978</v>
      </c>
    </row>
    <row r="84" spans="1:31">
      <c r="A84" s="10">
        <v>3</v>
      </c>
      <c r="B84" s="8">
        <v>216</v>
      </c>
      <c r="C84" s="8">
        <v>256</v>
      </c>
      <c r="D84" s="8">
        <v>326</v>
      </c>
      <c r="E84" s="8">
        <v>313</v>
      </c>
      <c r="F84" s="8">
        <v>291</v>
      </c>
      <c r="G84" s="8">
        <v>188</v>
      </c>
      <c r="H84" s="8">
        <v>130</v>
      </c>
      <c r="I84" s="8">
        <v>110</v>
      </c>
      <c r="J84" s="8">
        <v>93</v>
      </c>
      <c r="K84" s="8">
        <v>30</v>
      </c>
      <c r="L84" s="8">
        <v>0</v>
      </c>
      <c r="M84" s="8">
        <v>0</v>
      </c>
      <c r="N84" s="12">
        <v>0</v>
      </c>
      <c r="S84" s="2">
        <v>2</v>
      </c>
      <c r="T84" s="3">
        <v>1.1047081579570828</v>
      </c>
      <c r="AD84" s="2">
        <v>3</v>
      </c>
      <c r="AE84" s="3">
        <v>1.488236391152042</v>
      </c>
    </row>
    <row r="85" spans="1:31">
      <c r="A85" s="10">
        <v>4</v>
      </c>
      <c r="B85" s="8">
        <v>203</v>
      </c>
      <c r="C85" s="8">
        <v>249</v>
      </c>
      <c r="D85" s="8">
        <v>296</v>
      </c>
      <c r="E85" s="8">
        <v>268</v>
      </c>
      <c r="F85" s="8">
        <v>274</v>
      </c>
      <c r="G85" s="8">
        <v>205</v>
      </c>
      <c r="H85" s="8">
        <v>251</v>
      </c>
      <c r="I85" s="8">
        <v>203</v>
      </c>
      <c r="J85" s="8">
        <v>194</v>
      </c>
      <c r="K85" s="8">
        <v>239</v>
      </c>
      <c r="L85" s="8">
        <v>198</v>
      </c>
      <c r="M85" s="8">
        <v>228</v>
      </c>
      <c r="N85" s="12">
        <v>179</v>
      </c>
      <c r="S85" s="2">
        <v>2</v>
      </c>
      <c r="T85" s="3">
        <v>1.3116242104514135</v>
      </c>
      <c r="AD85" s="2">
        <v>3</v>
      </c>
      <c r="AE85" s="3">
        <v>1.0270734050498662</v>
      </c>
    </row>
    <row r="86" spans="1:31">
      <c r="A86" s="10">
        <v>5</v>
      </c>
      <c r="B86" s="8">
        <v>203</v>
      </c>
      <c r="C86" s="8">
        <v>311</v>
      </c>
      <c r="D86" s="8">
        <v>331</v>
      </c>
      <c r="E86" s="8">
        <v>261</v>
      </c>
      <c r="F86" s="8">
        <v>191</v>
      </c>
      <c r="G86" s="8">
        <v>144</v>
      </c>
      <c r="H86" s="8">
        <v>124</v>
      </c>
      <c r="I86" s="8">
        <v>81</v>
      </c>
      <c r="J86" s="8">
        <v>0</v>
      </c>
      <c r="K86" s="8">
        <v>0</v>
      </c>
      <c r="L86" s="8">
        <v>0</v>
      </c>
      <c r="M86" s="8">
        <v>0</v>
      </c>
      <c r="N86" s="12">
        <v>0</v>
      </c>
      <c r="S86" s="2">
        <v>2</v>
      </c>
      <c r="T86" s="3">
        <v>1.4317473020794471</v>
      </c>
      <c r="AD86" s="2">
        <v>3</v>
      </c>
      <c r="AE86" s="3">
        <v>0.77821280277971183</v>
      </c>
    </row>
    <row r="87" spans="1:31">
      <c r="A87" s="10">
        <v>6</v>
      </c>
      <c r="B87" s="8">
        <v>212</v>
      </c>
      <c r="C87" s="8">
        <v>301</v>
      </c>
      <c r="D87" s="8">
        <v>291</v>
      </c>
      <c r="E87" s="8">
        <v>262</v>
      </c>
      <c r="F87" s="8">
        <v>185</v>
      </c>
      <c r="G87" s="8">
        <v>155</v>
      </c>
      <c r="H87" s="8">
        <v>100</v>
      </c>
      <c r="I87" s="8">
        <v>38</v>
      </c>
      <c r="J87" s="8">
        <v>0</v>
      </c>
      <c r="K87" s="8">
        <v>0</v>
      </c>
      <c r="L87" s="8">
        <v>0</v>
      </c>
      <c r="M87" s="8">
        <v>0</v>
      </c>
      <c r="N87" s="12">
        <v>0</v>
      </c>
      <c r="S87" s="2">
        <v>2</v>
      </c>
      <c r="T87" s="3">
        <v>1.2241373060097971</v>
      </c>
      <c r="AD87" s="2">
        <v>3</v>
      </c>
      <c r="AE87" s="3">
        <v>1.2698407364849629</v>
      </c>
    </row>
    <row r="88" spans="1:31">
      <c r="A88" s="10">
        <v>7</v>
      </c>
      <c r="B88" s="8">
        <v>219</v>
      </c>
      <c r="C88" s="8">
        <v>274</v>
      </c>
      <c r="D88" s="8">
        <v>289</v>
      </c>
      <c r="E88" s="8">
        <v>282</v>
      </c>
      <c r="F88" s="8">
        <v>264</v>
      </c>
      <c r="G88" s="8">
        <v>255</v>
      </c>
      <c r="H88" s="8">
        <v>236</v>
      </c>
      <c r="I88" s="8">
        <v>180</v>
      </c>
      <c r="J88" s="8">
        <v>145</v>
      </c>
      <c r="K88" s="8">
        <v>48</v>
      </c>
      <c r="L88" s="8">
        <v>0</v>
      </c>
      <c r="M88" s="8">
        <v>0</v>
      </c>
      <c r="N88" s="12">
        <v>0</v>
      </c>
      <c r="S88" s="2">
        <v>2</v>
      </c>
      <c r="T88" s="3">
        <v>1.4421627074531596</v>
      </c>
      <c r="AD88" s="2">
        <v>3</v>
      </c>
      <c r="AE88" s="3">
        <v>1.1763416616422084</v>
      </c>
    </row>
    <row r="89" spans="1:31">
      <c r="A89" s="10">
        <v>8</v>
      </c>
      <c r="B89" s="8">
        <v>193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12">
        <v>0</v>
      </c>
      <c r="S89" s="2">
        <v>3</v>
      </c>
      <c r="T89" s="3">
        <v>0.9946545418724223</v>
      </c>
      <c r="AD89" s="2">
        <v>3</v>
      </c>
      <c r="AE89" s="3">
        <v>1.4601161994312479</v>
      </c>
    </row>
    <row r="90" spans="1:31">
      <c r="A90" s="10">
        <v>9</v>
      </c>
      <c r="B90" s="8">
        <v>218</v>
      </c>
      <c r="C90" s="8">
        <v>270</v>
      </c>
      <c r="D90" s="8">
        <v>342</v>
      </c>
      <c r="E90" s="8">
        <v>366</v>
      </c>
      <c r="F90" s="8">
        <v>356</v>
      </c>
      <c r="G90" s="8">
        <v>337</v>
      </c>
      <c r="H90" s="8">
        <v>260</v>
      </c>
      <c r="I90" s="8">
        <v>239</v>
      </c>
      <c r="J90" s="8">
        <v>242</v>
      </c>
      <c r="K90" s="8">
        <v>196</v>
      </c>
      <c r="L90" s="8">
        <v>149</v>
      </c>
      <c r="M90" s="8">
        <v>117</v>
      </c>
      <c r="N90" s="12">
        <v>69</v>
      </c>
      <c r="S90" s="2">
        <v>3</v>
      </c>
      <c r="T90" s="3">
        <v>0.94605140070973781</v>
      </c>
      <c r="AD90" s="2">
        <v>3</v>
      </c>
      <c r="AE90" s="3">
        <v>1.705461777736303</v>
      </c>
    </row>
    <row r="91" spans="1:31">
      <c r="A91" s="10">
        <v>10</v>
      </c>
      <c r="B91" s="8">
        <v>206</v>
      </c>
      <c r="C91" s="8">
        <v>226</v>
      </c>
      <c r="D91" s="8">
        <v>254</v>
      </c>
      <c r="E91" s="8">
        <v>237</v>
      </c>
      <c r="F91" s="8">
        <v>233</v>
      </c>
      <c r="G91" s="8">
        <v>241</v>
      </c>
      <c r="H91" s="8">
        <v>194</v>
      </c>
      <c r="I91" s="8">
        <v>154</v>
      </c>
      <c r="J91" s="8">
        <v>143</v>
      </c>
      <c r="K91" s="8">
        <v>76</v>
      </c>
      <c r="L91" s="8">
        <v>0</v>
      </c>
      <c r="M91" s="8">
        <v>0</v>
      </c>
      <c r="N91" s="12">
        <v>0</v>
      </c>
      <c r="S91" s="2">
        <v>3</v>
      </c>
      <c r="T91" s="3">
        <v>1.3560636901621819</v>
      </c>
      <c r="AD91" s="2">
        <v>3</v>
      </c>
      <c r="AE91" s="3">
        <v>1.7087419041415097</v>
      </c>
    </row>
    <row r="92" spans="1:31">
      <c r="A92" s="10">
        <v>11</v>
      </c>
      <c r="B92" s="8">
        <v>248</v>
      </c>
      <c r="C92" s="8">
        <v>293</v>
      </c>
      <c r="D92" s="8">
        <v>337</v>
      </c>
      <c r="E92" s="8">
        <v>303</v>
      </c>
      <c r="F92" s="8">
        <v>282</v>
      </c>
      <c r="G92" s="8">
        <v>288</v>
      </c>
      <c r="H92" s="8">
        <v>267</v>
      </c>
      <c r="I92" s="8">
        <v>242</v>
      </c>
      <c r="J92" s="8">
        <v>275</v>
      </c>
      <c r="K92" s="8">
        <v>243</v>
      </c>
      <c r="L92" s="8">
        <v>206</v>
      </c>
      <c r="M92" s="8">
        <v>194</v>
      </c>
      <c r="N92" s="12">
        <v>191</v>
      </c>
      <c r="S92" s="2">
        <v>3</v>
      </c>
      <c r="T92" s="3">
        <v>0.95368894786753211</v>
      </c>
      <c r="AD92" s="2">
        <v>3</v>
      </c>
      <c r="AE92" s="3">
        <v>0.67885676123400718</v>
      </c>
    </row>
    <row r="93" spans="1:31">
      <c r="A93" s="11">
        <v>12</v>
      </c>
      <c r="B93" s="13">
        <v>268</v>
      </c>
      <c r="C93" s="13">
        <v>332</v>
      </c>
      <c r="D93" s="13">
        <v>385</v>
      </c>
      <c r="E93" s="13">
        <v>311</v>
      </c>
      <c r="F93" s="13">
        <v>293</v>
      </c>
      <c r="G93" s="13">
        <v>299</v>
      </c>
      <c r="H93" s="13">
        <v>235</v>
      </c>
      <c r="I93" s="13">
        <v>225</v>
      </c>
      <c r="J93" s="13">
        <v>150</v>
      </c>
      <c r="K93" s="13">
        <v>137</v>
      </c>
      <c r="L93" s="13">
        <v>99</v>
      </c>
      <c r="M93" s="13">
        <v>93</v>
      </c>
      <c r="N93" s="14">
        <v>48</v>
      </c>
      <c r="S93" s="2">
        <v>3</v>
      </c>
      <c r="T93" s="3">
        <v>0.87939322310090562</v>
      </c>
      <c r="AD93" s="2">
        <v>3</v>
      </c>
      <c r="AE93" s="3">
        <v>1.1053393028049756</v>
      </c>
    </row>
    <row r="94" spans="1:31">
      <c r="A94" s="21" t="s">
        <v>41</v>
      </c>
      <c r="B94" s="22">
        <f>AVERAGE(B82:B93)</f>
        <v>207</v>
      </c>
      <c r="C94" s="22">
        <f t="shared" ref="C94:N94" si="9">AVERAGE(C82:C93)</f>
        <v>241.66666666666666</v>
      </c>
      <c r="D94" s="22">
        <f t="shared" si="9"/>
        <v>269.75</v>
      </c>
      <c r="E94" s="22">
        <f t="shared" si="9"/>
        <v>239</v>
      </c>
      <c r="F94" s="22">
        <f t="shared" si="9"/>
        <v>205.83333333333334</v>
      </c>
      <c r="G94" s="22">
        <f t="shared" si="9"/>
        <v>183.66666666666666</v>
      </c>
      <c r="H94" s="22">
        <f t="shared" si="9"/>
        <v>154</v>
      </c>
      <c r="I94" s="22">
        <f t="shared" si="9"/>
        <v>125.08333333333333</v>
      </c>
      <c r="J94" s="22">
        <f t="shared" si="9"/>
        <v>103.5</v>
      </c>
      <c r="K94" s="22">
        <f t="shared" si="9"/>
        <v>80.75</v>
      </c>
      <c r="L94" s="22">
        <f t="shared" si="9"/>
        <v>54.333333333333336</v>
      </c>
      <c r="M94" s="22">
        <f t="shared" si="9"/>
        <v>52.666666666666664</v>
      </c>
      <c r="N94" s="23">
        <f t="shared" si="9"/>
        <v>40.583333333333336</v>
      </c>
      <c r="S94" s="2">
        <v>3</v>
      </c>
      <c r="T94" s="3">
        <v>1.1574791284009647</v>
      </c>
      <c r="AD94" s="2">
        <v>3</v>
      </c>
      <c r="AE94" s="3">
        <v>1.6166494015136814</v>
      </c>
    </row>
    <row r="95" spans="1:31">
      <c r="A95" s="2" t="s">
        <v>45</v>
      </c>
      <c r="B95">
        <f>STDEV(B82:B93)</f>
        <v>35.288422000320828</v>
      </c>
      <c r="C95">
        <f t="shared" ref="C95:N95" si="10">STDEV(C82:C93)</f>
        <v>88.53487585366706</v>
      </c>
      <c r="D95">
        <f t="shared" si="10"/>
        <v>106.14494806631166</v>
      </c>
      <c r="E95">
        <f t="shared" si="10"/>
        <v>102.0596973255448</v>
      </c>
      <c r="F95">
        <f t="shared" si="10"/>
        <v>116.13067352484155</v>
      </c>
      <c r="G95">
        <f t="shared" si="10"/>
        <v>110.70545140008676</v>
      </c>
      <c r="H95">
        <f t="shared" si="10"/>
        <v>100.33217556968181</v>
      </c>
      <c r="I95">
        <f t="shared" si="10"/>
        <v>93.82329458114657</v>
      </c>
      <c r="J95">
        <f t="shared" si="10"/>
        <v>102.64723350122274</v>
      </c>
      <c r="K95">
        <f t="shared" si="10"/>
        <v>97.275732748811421</v>
      </c>
      <c r="L95">
        <f t="shared" si="10"/>
        <v>84.324409636866477</v>
      </c>
      <c r="M95">
        <f t="shared" si="10"/>
        <v>84.569856367742545</v>
      </c>
      <c r="N95" s="3">
        <f t="shared" si="10"/>
        <v>71.237704946612411</v>
      </c>
      <c r="S95" s="2">
        <v>3</v>
      </c>
      <c r="T95" s="3">
        <v>1.5824205823386583</v>
      </c>
      <c r="AD95" s="4">
        <v>3</v>
      </c>
      <c r="AE95" s="5">
        <v>1.3872402864037339</v>
      </c>
    </row>
    <row r="96" spans="1:31">
      <c r="A96" s="4" t="s">
        <v>43</v>
      </c>
      <c r="B96" s="20">
        <f>B95/SQRT(12)</f>
        <v>10.186889970581172</v>
      </c>
      <c r="C96" s="20">
        <f t="shared" ref="C96:N96" si="11">C95/SQRT(12)</f>
        <v>25.557817203392389</v>
      </c>
      <c r="D96" s="20">
        <f t="shared" si="11"/>
        <v>30.641407169601944</v>
      </c>
      <c r="E96" s="20">
        <f t="shared" si="11"/>
        <v>29.462096862157512</v>
      </c>
      <c r="F96" s="20">
        <f t="shared" si="11"/>
        <v>33.524037810369911</v>
      </c>
      <c r="G96" s="20">
        <f t="shared" si="11"/>
        <v>31.957911083299564</v>
      </c>
      <c r="H96" s="20">
        <f t="shared" si="11"/>
        <v>28.963404286768295</v>
      </c>
      <c r="I96" s="20">
        <f t="shared" si="11"/>
        <v>27.084452191341267</v>
      </c>
      <c r="J96" s="20">
        <f t="shared" si="11"/>
        <v>29.631703946750662</v>
      </c>
      <c r="K96" s="20">
        <f t="shared" si="11"/>
        <v>28.081085244072185</v>
      </c>
      <c r="L96" s="20">
        <f t="shared" si="11"/>
        <v>24.342360301550567</v>
      </c>
      <c r="M96" s="20">
        <f t="shared" si="11"/>
        <v>24.413214669622075</v>
      </c>
      <c r="N96" s="5">
        <f t="shared" si="11"/>
        <v>20.564554063688906</v>
      </c>
      <c r="S96" s="2">
        <v>3</v>
      </c>
      <c r="T96" s="3">
        <v>1.0856153320199171</v>
      </c>
    </row>
    <row r="97" spans="1:31">
      <c r="S97" s="2">
        <v>3</v>
      </c>
      <c r="T97" s="3">
        <v>1.4966695787926605</v>
      </c>
    </row>
    <row r="98" spans="1:31">
      <c r="A98" t="s">
        <v>39</v>
      </c>
      <c r="S98" s="2">
        <v>3</v>
      </c>
      <c r="T98" s="3">
        <v>1.5119446731082491</v>
      </c>
      <c r="AD98" s="21">
        <v>1</v>
      </c>
      <c r="AE98" s="23">
        <v>2.0424300635494017</v>
      </c>
    </row>
    <row r="99" spans="1:31">
      <c r="A99" s="9" t="s">
        <v>20</v>
      </c>
      <c r="B99" s="19" t="s">
        <v>36</v>
      </c>
      <c r="C99" s="19" t="s">
        <v>22</v>
      </c>
      <c r="D99" s="19" t="s">
        <v>23</v>
      </c>
      <c r="E99" s="19" t="s">
        <v>24</v>
      </c>
      <c r="F99" s="19" t="s">
        <v>25</v>
      </c>
      <c r="G99" s="19" t="s">
        <v>26</v>
      </c>
      <c r="H99" s="19" t="s">
        <v>27</v>
      </c>
      <c r="I99" s="19" t="s">
        <v>28</v>
      </c>
      <c r="J99" s="19" t="s">
        <v>29</v>
      </c>
      <c r="K99" s="19" t="s">
        <v>30</v>
      </c>
      <c r="L99" s="19" t="s">
        <v>31</v>
      </c>
      <c r="M99" s="19" t="s">
        <v>32</v>
      </c>
      <c r="N99" s="7" t="s">
        <v>33</v>
      </c>
      <c r="S99" s="2">
        <v>3</v>
      </c>
      <c r="T99" s="3">
        <v>1.7015017166463926</v>
      </c>
      <c r="AD99" s="2">
        <v>1</v>
      </c>
      <c r="AE99" s="3">
        <v>1.4589445247762147</v>
      </c>
    </row>
    <row r="100" spans="1:31">
      <c r="A100" s="10">
        <v>1</v>
      </c>
      <c r="B100">
        <v>18.399999999999999</v>
      </c>
      <c r="C100">
        <v>20</v>
      </c>
      <c r="D100">
        <v>21.4</v>
      </c>
      <c r="E100">
        <v>22.2</v>
      </c>
      <c r="F100">
        <v>22.6</v>
      </c>
      <c r="G100">
        <v>22.5</v>
      </c>
      <c r="H100">
        <v>21.9</v>
      </c>
      <c r="I100">
        <v>21.9</v>
      </c>
      <c r="J100">
        <v>21</v>
      </c>
      <c r="K100">
        <v>21.2</v>
      </c>
      <c r="L100">
        <v>19.7</v>
      </c>
      <c r="M100">
        <v>19.2</v>
      </c>
      <c r="N100" s="3">
        <v>17.399999999999999</v>
      </c>
      <c r="S100" s="2">
        <v>3</v>
      </c>
      <c r="T100" s="3">
        <v>1.3328030349438187</v>
      </c>
      <c r="AD100" s="2">
        <v>1</v>
      </c>
      <c r="AE100" s="3">
        <v>1.5339317026983323</v>
      </c>
    </row>
    <row r="101" spans="1:31">
      <c r="A101" s="10">
        <v>2</v>
      </c>
      <c r="B101">
        <v>17.3</v>
      </c>
      <c r="C101">
        <v>19.5</v>
      </c>
      <c r="D101">
        <v>20.6</v>
      </c>
      <c r="E101">
        <v>19.7</v>
      </c>
      <c r="F101">
        <v>20.6</v>
      </c>
      <c r="G101">
        <v>21.6</v>
      </c>
      <c r="H101">
        <v>21.8</v>
      </c>
      <c r="I101">
        <v>20.9</v>
      </c>
      <c r="J101">
        <v>20.399999999999999</v>
      </c>
      <c r="K101">
        <v>18.3</v>
      </c>
      <c r="L101">
        <v>18.3</v>
      </c>
      <c r="M101">
        <v>16.7</v>
      </c>
      <c r="N101" s="3">
        <v>16.7</v>
      </c>
      <c r="S101" s="2">
        <v>3</v>
      </c>
      <c r="T101" s="3">
        <v>1.1974048490001963</v>
      </c>
      <c r="AD101" s="2">
        <v>1</v>
      </c>
      <c r="AE101" s="3">
        <v>1.9494007838264327</v>
      </c>
    </row>
    <row r="102" spans="1:31">
      <c r="A102" s="10">
        <v>3</v>
      </c>
      <c r="B102">
        <v>14</v>
      </c>
      <c r="C102">
        <v>18.2</v>
      </c>
      <c r="D102">
        <v>19.600000000000001</v>
      </c>
      <c r="E102">
        <v>21.4</v>
      </c>
      <c r="F102">
        <v>21.9</v>
      </c>
      <c r="G102">
        <v>22.2</v>
      </c>
      <c r="H102">
        <v>22.9</v>
      </c>
      <c r="I102">
        <v>22</v>
      </c>
      <c r="J102">
        <v>21.7</v>
      </c>
      <c r="K102">
        <v>21.5</v>
      </c>
      <c r="L102">
        <v>21.6</v>
      </c>
      <c r="M102">
        <v>19.2</v>
      </c>
      <c r="N102" s="3">
        <v>19.899999999999999</v>
      </c>
      <c r="S102" s="2">
        <v>3</v>
      </c>
      <c r="T102" s="3">
        <v>1.8410656479565717</v>
      </c>
      <c r="AD102" s="2">
        <v>1</v>
      </c>
      <c r="AE102" s="3">
        <v>1.5620504878469115</v>
      </c>
    </row>
    <row r="103" spans="1:31">
      <c r="A103" s="10">
        <v>4</v>
      </c>
      <c r="B103">
        <v>16.399999999999999</v>
      </c>
      <c r="C103">
        <v>20.2</v>
      </c>
      <c r="D103">
        <v>21.4</v>
      </c>
      <c r="E103">
        <v>21.4</v>
      </c>
      <c r="F103">
        <v>21.3</v>
      </c>
      <c r="G103">
        <v>20.7</v>
      </c>
      <c r="H103">
        <v>20.7</v>
      </c>
      <c r="I103">
        <v>18.8</v>
      </c>
      <c r="J103">
        <v>15.6</v>
      </c>
      <c r="K103">
        <v>15.6</v>
      </c>
      <c r="L103">
        <v>15.6</v>
      </c>
      <c r="M103">
        <v>15.6</v>
      </c>
      <c r="N103" s="3">
        <v>15.6</v>
      </c>
      <c r="S103" s="4">
        <v>3</v>
      </c>
      <c r="T103" s="5">
        <v>1.7372616918790669</v>
      </c>
      <c r="AD103" s="2">
        <v>1</v>
      </c>
      <c r="AE103" s="3">
        <v>1.6667965141202115</v>
      </c>
    </row>
    <row r="104" spans="1:31">
      <c r="A104" s="10">
        <v>5</v>
      </c>
      <c r="B104">
        <v>10</v>
      </c>
      <c r="C104">
        <v>13.7</v>
      </c>
      <c r="D104">
        <v>16.2</v>
      </c>
      <c r="E104">
        <v>19.2</v>
      </c>
      <c r="F104">
        <v>19.899999999999999</v>
      </c>
      <c r="G104">
        <v>20.100000000000001</v>
      </c>
      <c r="H104">
        <v>20.100000000000001</v>
      </c>
      <c r="I104">
        <v>18.7</v>
      </c>
      <c r="J104">
        <v>15.8</v>
      </c>
      <c r="K104">
        <v>15.8</v>
      </c>
      <c r="L104">
        <v>15.8</v>
      </c>
      <c r="M104">
        <v>15.8</v>
      </c>
      <c r="N104" s="3">
        <v>15.8</v>
      </c>
      <c r="AD104" s="2">
        <v>1</v>
      </c>
      <c r="AE104" s="3">
        <v>1.7115536419991462</v>
      </c>
    </row>
    <row r="105" spans="1:31">
      <c r="A105" s="10">
        <v>6</v>
      </c>
      <c r="B105">
        <v>19.3</v>
      </c>
      <c r="C105">
        <v>19.399999999999999</v>
      </c>
      <c r="D105">
        <v>19.8</v>
      </c>
      <c r="E105">
        <v>21.6</v>
      </c>
      <c r="F105">
        <v>22.3</v>
      </c>
      <c r="G105">
        <v>22.5</v>
      </c>
      <c r="H105">
        <v>22.4</v>
      </c>
      <c r="I105">
        <v>22.5</v>
      </c>
      <c r="J105">
        <v>21.6</v>
      </c>
      <c r="K105">
        <v>22.7</v>
      </c>
      <c r="L105">
        <v>22.3</v>
      </c>
      <c r="M105">
        <v>22.2</v>
      </c>
      <c r="N105" s="3">
        <v>21.7</v>
      </c>
      <c r="AD105" s="2">
        <v>1</v>
      </c>
      <c r="AE105" s="3">
        <v>1.3019429341462114</v>
      </c>
    </row>
    <row r="106" spans="1:31">
      <c r="A106" s="10">
        <v>7</v>
      </c>
      <c r="B106">
        <v>18.899999999999999</v>
      </c>
      <c r="C106">
        <v>20.2</v>
      </c>
      <c r="D106">
        <v>21</v>
      </c>
      <c r="E106">
        <v>21.5</v>
      </c>
      <c r="F106">
        <v>21.8</v>
      </c>
      <c r="G106">
        <v>21.6</v>
      </c>
      <c r="H106">
        <v>22</v>
      </c>
      <c r="I106">
        <v>21.7</v>
      </c>
      <c r="J106">
        <v>21</v>
      </c>
      <c r="K106">
        <v>21</v>
      </c>
      <c r="L106">
        <v>20.7</v>
      </c>
      <c r="M106">
        <v>20.7</v>
      </c>
      <c r="N106" s="3">
        <v>20.5</v>
      </c>
      <c r="AD106" s="2">
        <v>1</v>
      </c>
      <c r="AE106" s="3">
        <v>1.8481697815182321</v>
      </c>
    </row>
    <row r="107" spans="1:31">
      <c r="A107" s="10">
        <v>8</v>
      </c>
      <c r="B107">
        <v>16</v>
      </c>
      <c r="C107">
        <v>20</v>
      </c>
      <c r="D107">
        <v>21.2</v>
      </c>
      <c r="E107">
        <v>22.6</v>
      </c>
      <c r="F107">
        <v>23.2</v>
      </c>
      <c r="G107">
        <v>23.9</v>
      </c>
      <c r="H107">
        <v>24.1</v>
      </c>
      <c r="I107">
        <v>23.9</v>
      </c>
      <c r="J107">
        <v>23.7</v>
      </c>
      <c r="K107">
        <v>24</v>
      </c>
      <c r="L107">
        <v>23.7</v>
      </c>
      <c r="M107">
        <v>23.7</v>
      </c>
      <c r="N107" s="3">
        <v>24</v>
      </c>
      <c r="AD107" s="2">
        <v>1</v>
      </c>
      <c r="AE107" s="3">
        <v>1.3813819131285685</v>
      </c>
    </row>
    <row r="108" spans="1:31">
      <c r="A108" s="10">
        <v>9</v>
      </c>
      <c r="B108">
        <v>18.600000000000001</v>
      </c>
      <c r="C108">
        <v>21.4</v>
      </c>
      <c r="D108">
        <v>22.4</v>
      </c>
      <c r="E108">
        <v>22.7</v>
      </c>
      <c r="F108">
        <v>23.5</v>
      </c>
      <c r="G108">
        <v>23</v>
      </c>
      <c r="H108">
        <v>22.6</v>
      </c>
      <c r="I108">
        <v>22.1</v>
      </c>
      <c r="J108">
        <v>21.3</v>
      </c>
      <c r="K108">
        <v>21</v>
      </c>
      <c r="L108">
        <v>20.8</v>
      </c>
      <c r="M108">
        <v>19.399999999999999</v>
      </c>
      <c r="N108" s="3">
        <v>20.2</v>
      </c>
      <c r="AD108" s="2">
        <v>1</v>
      </c>
      <c r="AE108" s="3">
        <v>1.5700187194444655</v>
      </c>
    </row>
    <row r="109" spans="1:31">
      <c r="A109" s="10">
        <v>10</v>
      </c>
      <c r="B109">
        <v>17</v>
      </c>
      <c r="C109">
        <v>19.7</v>
      </c>
      <c r="D109">
        <v>19.899999999999999</v>
      </c>
      <c r="E109">
        <v>19.7</v>
      </c>
      <c r="F109">
        <v>19.5</v>
      </c>
      <c r="G109">
        <v>18.8</v>
      </c>
      <c r="H109">
        <v>18.2</v>
      </c>
      <c r="I109">
        <v>16.600000000000001</v>
      </c>
      <c r="J109">
        <v>13.9</v>
      </c>
      <c r="K109">
        <v>13.9</v>
      </c>
      <c r="L109">
        <v>13.9</v>
      </c>
      <c r="M109">
        <v>13.9</v>
      </c>
      <c r="N109" s="3">
        <v>13.9</v>
      </c>
      <c r="AD109" s="2">
        <v>1</v>
      </c>
      <c r="AE109" s="3">
        <v>1.3851304280813455</v>
      </c>
    </row>
    <row r="110" spans="1:31">
      <c r="A110" s="10">
        <v>11</v>
      </c>
      <c r="B110">
        <v>18.399999999999999</v>
      </c>
      <c r="C110">
        <v>20.100000000000001</v>
      </c>
      <c r="D110">
        <v>21.7</v>
      </c>
      <c r="E110">
        <v>22.3</v>
      </c>
      <c r="F110">
        <v>22.9</v>
      </c>
      <c r="G110">
        <v>22.7</v>
      </c>
      <c r="H110">
        <v>22.4</v>
      </c>
      <c r="I110">
        <v>22.9</v>
      </c>
      <c r="J110">
        <v>22.5</v>
      </c>
      <c r="K110">
        <v>22.3</v>
      </c>
      <c r="L110">
        <v>21.8</v>
      </c>
      <c r="M110">
        <v>20.8</v>
      </c>
      <c r="N110" s="3">
        <v>19.7</v>
      </c>
      <c r="AD110" s="2">
        <v>1</v>
      </c>
      <c r="AE110" s="3">
        <v>1.6792165467780051</v>
      </c>
    </row>
    <row r="111" spans="1:31">
      <c r="A111" s="10">
        <v>12</v>
      </c>
      <c r="B111">
        <v>16</v>
      </c>
      <c r="C111">
        <v>20.5</v>
      </c>
      <c r="D111">
        <v>22</v>
      </c>
      <c r="E111">
        <v>23</v>
      </c>
      <c r="F111">
        <v>23.8</v>
      </c>
      <c r="G111">
        <v>24.4</v>
      </c>
      <c r="H111">
        <v>24.4</v>
      </c>
      <c r="I111">
        <v>23.6</v>
      </c>
      <c r="J111">
        <v>23.8</v>
      </c>
      <c r="K111">
        <v>22.6</v>
      </c>
      <c r="L111">
        <v>21.2</v>
      </c>
      <c r="M111">
        <v>20.8</v>
      </c>
      <c r="N111" s="3">
        <v>17.100000000000001</v>
      </c>
      <c r="AD111" s="2">
        <v>1</v>
      </c>
      <c r="AE111" s="3">
        <v>1.6046991639756727</v>
      </c>
    </row>
    <row r="112" spans="1:31">
      <c r="A112" s="10">
        <v>13</v>
      </c>
      <c r="B112">
        <v>16.5</v>
      </c>
      <c r="C112">
        <v>20.6</v>
      </c>
      <c r="D112">
        <v>21.3</v>
      </c>
      <c r="E112">
        <v>22.3</v>
      </c>
      <c r="F112">
        <v>21.8</v>
      </c>
      <c r="G112">
        <v>20.8</v>
      </c>
      <c r="H112">
        <v>20.399999999999999</v>
      </c>
      <c r="I112">
        <v>16.7</v>
      </c>
      <c r="J112">
        <v>13.3</v>
      </c>
      <c r="K112">
        <v>13.3</v>
      </c>
      <c r="L112">
        <v>13.3</v>
      </c>
      <c r="M112">
        <v>13.3</v>
      </c>
      <c r="N112" s="3">
        <v>13.3</v>
      </c>
      <c r="AD112" s="2">
        <v>1</v>
      </c>
      <c r="AE112" s="3">
        <v>2.0335250548567072</v>
      </c>
    </row>
    <row r="113" spans="1:31">
      <c r="A113" s="10">
        <v>14</v>
      </c>
      <c r="B113">
        <v>10.5</v>
      </c>
      <c r="C113">
        <v>13.6</v>
      </c>
      <c r="D113">
        <v>14.4</v>
      </c>
      <c r="E113">
        <v>13</v>
      </c>
      <c r="F113">
        <v>12.1</v>
      </c>
      <c r="G113">
        <v>12.2</v>
      </c>
      <c r="H113">
        <v>11.9</v>
      </c>
      <c r="I113">
        <v>9.6999999999999993</v>
      </c>
      <c r="J113">
        <v>9.6999999999999993</v>
      </c>
      <c r="K113">
        <v>9.6999999999999993</v>
      </c>
      <c r="L113">
        <v>9.6999999999999993</v>
      </c>
      <c r="M113">
        <v>9.6999999999999993</v>
      </c>
      <c r="N113" s="3">
        <v>9.6999999999999993</v>
      </c>
      <c r="AD113" s="2">
        <v>1</v>
      </c>
      <c r="AE113" s="3">
        <v>0.89912878323579737</v>
      </c>
    </row>
    <row r="114" spans="1:31">
      <c r="A114" s="11">
        <v>15</v>
      </c>
      <c r="B114" s="20">
        <v>13</v>
      </c>
      <c r="C114" s="20">
        <v>17.7</v>
      </c>
      <c r="D114" s="20">
        <v>18.8</v>
      </c>
      <c r="E114" s="20">
        <v>20</v>
      </c>
      <c r="F114" s="20">
        <v>21</v>
      </c>
      <c r="G114" s="20">
        <v>21.5</v>
      </c>
      <c r="H114" s="20">
        <v>22</v>
      </c>
      <c r="I114" s="20">
        <v>22.1</v>
      </c>
      <c r="J114" s="20">
        <v>22</v>
      </c>
      <c r="K114" s="20">
        <v>21.9</v>
      </c>
      <c r="L114" s="20">
        <v>21.7</v>
      </c>
      <c r="M114" s="20">
        <v>20.9</v>
      </c>
      <c r="N114" s="5">
        <v>20.9</v>
      </c>
      <c r="AD114" s="2">
        <v>1</v>
      </c>
      <c r="AE114" s="3">
        <v>1.5590052590015975</v>
      </c>
    </row>
    <row r="115" spans="1:31">
      <c r="A115" s="21" t="s">
        <v>41</v>
      </c>
      <c r="B115" s="22">
        <f>AVERAGE(B100:B114)</f>
        <v>16.02</v>
      </c>
      <c r="C115" s="22">
        <f t="shared" ref="C115:N115" si="12">AVERAGE(C100:C114)</f>
        <v>18.986666666666665</v>
      </c>
      <c r="D115" s="22">
        <f t="shared" si="12"/>
        <v>20.113333333333333</v>
      </c>
      <c r="E115" s="22">
        <f t="shared" si="12"/>
        <v>20.839999999999996</v>
      </c>
      <c r="F115" s="22">
        <f t="shared" si="12"/>
        <v>21.213333333333335</v>
      </c>
      <c r="G115" s="22">
        <f t="shared" si="12"/>
        <v>21.233333333333334</v>
      </c>
      <c r="H115" s="22">
        <f t="shared" si="12"/>
        <v>21.186666666666664</v>
      </c>
      <c r="I115" s="22">
        <f t="shared" si="12"/>
        <v>20.273333333333333</v>
      </c>
      <c r="J115" s="22">
        <f t="shared" si="12"/>
        <v>19.153333333333332</v>
      </c>
      <c r="K115" s="22">
        <f t="shared" si="12"/>
        <v>18.986666666666668</v>
      </c>
      <c r="L115" s="22">
        <f t="shared" si="12"/>
        <v>18.673333333333336</v>
      </c>
      <c r="M115" s="22">
        <f t="shared" si="12"/>
        <v>18.126666666666665</v>
      </c>
      <c r="N115" s="23">
        <f t="shared" si="12"/>
        <v>17.759999999999998</v>
      </c>
      <c r="AD115" s="2">
        <v>1</v>
      </c>
      <c r="AE115" s="3">
        <v>1.976114403332301</v>
      </c>
    </row>
    <row r="116" spans="1:31">
      <c r="A116" s="2" t="s">
        <v>45</v>
      </c>
      <c r="B116">
        <f>STDEV(B100:B114)</f>
        <v>2.9267729669381652</v>
      </c>
      <c r="C116">
        <f t="shared" ref="C116:N116" si="13">STDEV(C100:C114)</f>
        <v>2.3472983457178249</v>
      </c>
      <c r="D116">
        <f t="shared" si="13"/>
        <v>2.2090290907567351</v>
      </c>
      <c r="E116">
        <f t="shared" si="13"/>
        <v>2.4847535089018606</v>
      </c>
      <c r="F116">
        <f t="shared" si="13"/>
        <v>2.817259729054483</v>
      </c>
      <c r="G116">
        <f t="shared" si="13"/>
        <v>2.8806414629549599</v>
      </c>
      <c r="H116">
        <f t="shared" si="13"/>
        <v>3.0011585064691988</v>
      </c>
      <c r="I116">
        <f t="shared" si="13"/>
        <v>3.7178078538427961</v>
      </c>
      <c r="J116">
        <f t="shared" si="13"/>
        <v>4.3269696863586589</v>
      </c>
      <c r="K116">
        <f t="shared" si="13"/>
        <v>4.2871680074157963</v>
      </c>
      <c r="L116">
        <f t="shared" si="13"/>
        <v>4.0708838399167302</v>
      </c>
      <c r="M116">
        <f t="shared" si="13"/>
        <v>3.8376828326230421</v>
      </c>
      <c r="N116" s="3">
        <f t="shared" si="13"/>
        <v>3.7423827398368328</v>
      </c>
      <c r="AD116" s="2">
        <v>1</v>
      </c>
      <c r="AE116" s="3">
        <v>1.3122545150538314</v>
      </c>
    </row>
    <row r="117" spans="1:31">
      <c r="A117" s="4" t="s">
        <v>43</v>
      </c>
      <c r="B117" s="20">
        <f>B116/SQRT(15)</f>
        <v>0.75568953060543897</v>
      </c>
      <c r="C117" s="20">
        <f t="shared" ref="C117:N117" si="14">C116/SQRT(15)</f>
        <v>0.60606982676969035</v>
      </c>
      <c r="D117" s="20">
        <f t="shared" si="14"/>
        <v>0.57036885865256981</v>
      </c>
      <c r="E117" s="20">
        <f t="shared" si="14"/>
        <v>0.6415605972938232</v>
      </c>
      <c r="F117" s="20">
        <f t="shared" si="14"/>
        <v>0.72741333417125542</v>
      </c>
      <c r="G117" s="20">
        <f t="shared" si="14"/>
        <v>0.74377842749460865</v>
      </c>
      <c r="H117" s="20">
        <f t="shared" si="14"/>
        <v>0.77489579432559541</v>
      </c>
      <c r="I117" s="20">
        <f t="shared" si="14"/>
        <v>0.95993386015548576</v>
      </c>
      <c r="J117" s="20">
        <f t="shared" si="14"/>
        <v>1.1172187689874278</v>
      </c>
      <c r="K117" s="20">
        <f t="shared" si="14"/>
        <v>1.1069420196743076</v>
      </c>
      <c r="L117" s="20">
        <f t="shared" si="14"/>
        <v>1.0510976877561597</v>
      </c>
      <c r="M117" s="20">
        <f t="shared" si="14"/>
        <v>0.99088544658500977</v>
      </c>
      <c r="N117" s="5">
        <f t="shared" si="14"/>
        <v>0.96627906843480915</v>
      </c>
      <c r="AD117" s="2">
        <v>1</v>
      </c>
      <c r="AE117" s="3">
        <v>1.7755259529061809</v>
      </c>
    </row>
    <row r="118" spans="1:31">
      <c r="AD118" s="2">
        <v>1</v>
      </c>
      <c r="AE118" s="3">
        <v>1.8062243914969336</v>
      </c>
    </row>
    <row r="119" spans="1:31">
      <c r="A119" s="6" t="s">
        <v>8</v>
      </c>
      <c r="B119" s="19" t="s">
        <v>36</v>
      </c>
      <c r="C119" s="19" t="s">
        <v>22</v>
      </c>
      <c r="D119" s="19" t="s">
        <v>23</v>
      </c>
      <c r="E119" s="19" t="s">
        <v>24</v>
      </c>
      <c r="F119" s="19" t="s">
        <v>25</v>
      </c>
      <c r="G119" s="19" t="s">
        <v>26</v>
      </c>
      <c r="H119" s="19" t="s">
        <v>27</v>
      </c>
      <c r="I119" s="19" t="s">
        <v>28</v>
      </c>
      <c r="J119" s="19" t="s">
        <v>29</v>
      </c>
      <c r="K119" s="19" t="s">
        <v>30</v>
      </c>
      <c r="L119" s="19" t="s">
        <v>31</v>
      </c>
      <c r="M119" s="19" t="s">
        <v>32</v>
      </c>
      <c r="N119" s="7" t="s">
        <v>33</v>
      </c>
      <c r="AD119" s="2">
        <v>1</v>
      </c>
      <c r="AE119" s="3">
        <v>1.8969103219098364</v>
      </c>
    </row>
    <row r="120" spans="1:31">
      <c r="A120" s="10">
        <v>1</v>
      </c>
      <c r="B120">
        <v>18.2</v>
      </c>
      <c r="C120">
        <v>19.2</v>
      </c>
      <c r="D120">
        <v>19.8</v>
      </c>
      <c r="E120">
        <v>19.8</v>
      </c>
      <c r="F120">
        <v>20.100000000000001</v>
      </c>
      <c r="G120">
        <v>19.5</v>
      </c>
      <c r="H120">
        <v>19.899999999999999</v>
      </c>
      <c r="I120">
        <v>15.5</v>
      </c>
      <c r="J120">
        <v>15.5</v>
      </c>
      <c r="K120">
        <v>15.5</v>
      </c>
      <c r="L120">
        <v>15.5</v>
      </c>
      <c r="M120">
        <v>15.5</v>
      </c>
      <c r="N120" s="3">
        <v>15.5</v>
      </c>
      <c r="AD120" s="2">
        <v>1</v>
      </c>
      <c r="AE120" s="3">
        <v>1.663984776262575</v>
      </c>
    </row>
    <row r="121" spans="1:31">
      <c r="A121" s="10">
        <v>2</v>
      </c>
      <c r="B121">
        <v>11.6</v>
      </c>
      <c r="C121">
        <v>15.9</v>
      </c>
      <c r="D121">
        <v>17.899999999999999</v>
      </c>
      <c r="E121">
        <v>15.9</v>
      </c>
      <c r="F121">
        <v>15.9</v>
      </c>
      <c r="G121">
        <v>15.9</v>
      </c>
      <c r="H121">
        <v>15.9</v>
      </c>
      <c r="I121">
        <v>15.9</v>
      </c>
      <c r="J121">
        <v>15.9</v>
      </c>
      <c r="K121">
        <v>15.9</v>
      </c>
      <c r="L121">
        <v>15.9</v>
      </c>
      <c r="M121">
        <v>15.9</v>
      </c>
      <c r="N121" s="3">
        <v>15.9</v>
      </c>
      <c r="AD121" s="2">
        <v>1</v>
      </c>
      <c r="AE121" s="3">
        <v>1.6213361001338136</v>
      </c>
    </row>
    <row r="122" spans="1:31">
      <c r="A122" s="10">
        <v>3</v>
      </c>
      <c r="B122">
        <v>16.899999999999999</v>
      </c>
      <c r="C122">
        <v>21</v>
      </c>
      <c r="D122">
        <v>22.5</v>
      </c>
      <c r="E122">
        <v>23.1</v>
      </c>
      <c r="F122">
        <v>23.6</v>
      </c>
      <c r="G122">
        <v>23.5</v>
      </c>
      <c r="H122">
        <v>21.9</v>
      </c>
      <c r="I122">
        <v>20.7</v>
      </c>
      <c r="J122">
        <v>19.899999999999999</v>
      </c>
      <c r="K122">
        <v>14.5</v>
      </c>
      <c r="L122">
        <v>14.5</v>
      </c>
      <c r="M122">
        <v>14.5</v>
      </c>
      <c r="N122" s="3">
        <v>14.5</v>
      </c>
      <c r="AD122" s="2">
        <v>1</v>
      </c>
      <c r="AE122" s="3">
        <v>1.1707181859269358</v>
      </c>
    </row>
    <row r="123" spans="1:31">
      <c r="A123" s="10">
        <v>4</v>
      </c>
      <c r="B123">
        <v>17.600000000000001</v>
      </c>
      <c r="C123">
        <v>20.5</v>
      </c>
      <c r="D123">
        <v>21.2</v>
      </c>
      <c r="E123">
        <v>21.6</v>
      </c>
      <c r="F123">
        <v>23.2</v>
      </c>
      <c r="G123">
        <v>22.7</v>
      </c>
      <c r="H123">
        <v>22.6</v>
      </c>
      <c r="I123">
        <v>22.2</v>
      </c>
      <c r="J123">
        <v>22.9</v>
      </c>
      <c r="K123">
        <v>23</v>
      </c>
      <c r="L123">
        <v>22.6</v>
      </c>
      <c r="M123">
        <v>22.6</v>
      </c>
      <c r="N123" s="3">
        <v>22</v>
      </c>
      <c r="AD123" s="2">
        <v>1</v>
      </c>
      <c r="AE123" s="3">
        <v>1.3410765863098735</v>
      </c>
    </row>
    <row r="124" spans="1:31">
      <c r="A124" s="10">
        <v>5</v>
      </c>
      <c r="B124">
        <v>19.5</v>
      </c>
      <c r="C124">
        <v>21.8</v>
      </c>
      <c r="D124">
        <v>23.6</v>
      </c>
      <c r="E124">
        <v>22.5</v>
      </c>
      <c r="F124">
        <v>22.1</v>
      </c>
      <c r="G124">
        <v>21.8</v>
      </c>
      <c r="H124">
        <v>20.3</v>
      </c>
      <c r="I124">
        <v>14.6</v>
      </c>
      <c r="J124">
        <v>14.6</v>
      </c>
      <c r="K124">
        <v>14.6</v>
      </c>
      <c r="L124">
        <v>14.6</v>
      </c>
      <c r="M124">
        <v>14.6</v>
      </c>
      <c r="N124" s="3">
        <v>14.6</v>
      </c>
      <c r="AD124" s="2">
        <v>1</v>
      </c>
      <c r="AE124" s="3">
        <v>2.0839056584509148</v>
      </c>
    </row>
    <row r="125" spans="1:31">
      <c r="A125" s="10">
        <v>6</v>
      </c>
      <c r="B125">
        <v>18.3</v>
      </c>
      <c r="C125">
        <v>21.5</v>
      </c>
      <c r="D125">
        <v>23.1</v>
      </c>
      <c r="E125">
        <v>23</v>
      </c>
      <c r="F125">
        <v>22.8</v>
      </c>
      <c r="G125">
        <v>22.2</v>
      </c>
      <c r="H125">
        <v>20.7</v>
      </c>
      <c r="I125">
        <v>15.4</v>
      </c>
      <c r="J125">
        <v>15.4</v>
      </c>
      <c r="K125">
        <v>15.4</v>
      </c>
      <c r="L125">
        <v>15.4</v>
      </c>
      <c r="M125">
        <v>15.4</v>
      </c>
      <c r="N125" s="3">
        <v>15.4</v>
      </c>
      <c r="AD125" s="2">
        <v>1</v>
      </c>
      <c r="AE125" s="3">
        <v>1.4010654847042385</v>
      </c>
    </row>
    <row r="126" spans="1:31">
      <c r="A126" s="10">
        <v>7</v>
      </c>
      <c r="B126">
        <v>14.3</v>
      </c>
      <c r="C126">
        <v>18.100000000000001</v>
      </c>
      <c r="D126">
        <v>18.5</v>
      </c>
      <c r="E126">
        <v>19.600000000000001</v>
      </c>
      <c r="F126">
        <v>20.2</v>
      </c>
      <c r="G126">
        <v>20.2</v>
      </c>
      <c r="H126">
        <v>19.899999999999999</v>
      </c>
      <c r="I126">
        <v>19.8</v>
      </c>
      <c r="J126">
        <v>18.600000000000001</v>
      </c>
      <c r="K126">
        <v>16.399999999999999</v>
      </c>
      <c r="L126">
        <v>16.399999999999999</v>
      </c>
      <c r="M126">
        <v>16.399999999999999</v>
      </c>
      <c r="N126" s="3">
        <v>16.399999999999999</v>
      </c>
      <c r="AD126" s="2">
        <v>1</v>
      </c>
      <c r="AE126" s="3">
        <v>1.5001880352622654</v>
      </c>
    </row>
    <row r="127" spans="1:31">
      <c r="A127" s="10">
        <v>8</v>
      </c>
      <c r="B127">
        <v>10.7</v>
      </c>
      <c r="C127">
        <v>10.7</v>
      </c>
      <c r="D127">
        <v>10.7</v>
      </c>
      <c r="E127">
        <v>10.7</v>
      </c>
      <c r="F127">
        <v>10.7</v>
      </c>
      <c r="G127">
        <v>10.7</v>
      </c>
      <c r="H127">
        <v>10.7</v>
      </c>
      <c r="I127">
        <v>10.7</v>
      </c>
      <c r="J127">
        <v>10.7</v>
      </c>
      <c r="K127">
        <v>10.7</v>
      </c>
      <c r="L127">
        <v>10.7</v>
      </c>
      <c r="M127">
        <v>10.7</v>
      </c>
      <c r="N127" s="3">
        <v>10.7</v>
      </c>
      <c r="AD127" s="2">
        <v>1</v>
      </c>
      <c r="AE127" s="3">
        <v>2.0126698086260042</v>
      </c>
    </row>
    <row r="128" spans="1:31">
      <c r="A128" s="10">
        <v>9</v>
      </c>
      <c r="B128">
        <v>15.8</v>
      </c>
      <c r="C128">
        <v>20.399999999999999</v>
      </c>
      <c r="D128">
        <v>21</v>
      </c>
      <c r="E128">
        <v>21.6</v>
      </c>
      <c r="F128">
        <v>22.2</v>
      </c>
      <c r="G128">
        <v>22</v>
      </c>
      <c r="H128">
        <v>21.9</v>
      </c>
      <c r="I128">
        <v>21.8</v>
      </c>
      <c r="J128">
        <v>22.3</v>
      </c>
      <c r="K128">
        <v>20.5</v>
      </c>
      <c r="L128">
        <v>20.2</v>
      </c>
      <c r="M128">
        <v>19.399999999999999</v>
      </c>
      <c r="N128" s="3">
        <v>16.399999999999999</v>
      </c>
      <c r="AD128" s="2">
        <v>2</v>
      </c>
      <c r="AE128" s="3">
        <v>2.6570796163164818</v>
      </c>
    </row>
    <row r="129" spans="1:31">
      <c r="A129" s="10">
        <v>10</v>
      </c>
      <c r="B129">
        <v>10.5</v>
      </c>
      <c r="C129">
        <v>15.2</v>
      </c>
      <c r="D129">
        <v>17.2</v>
      </c>
      <c r="E129">
        <v>18.8</v>
      </c>
      <c r="F129">
        <v>19.100000000000001</v>
      </c>
      <c r="G129">
        <v>18.8</v>
      </c>
      <c r="H129">
        <v>18.2</v>
      </c>
      <c r="I129">
        <v>18.2</v>
      </c>
      <c r="J129">
        <v>17.600000000000001</v>
      </c>
      <c r="K129">
        <v>15.8</v>
      </c>
      <c r="L129">
        <v>15.8</v>
      </c>
      <c r="M129">
        <v>15.8</v>
      </c>
      <c r="N129" s="3">
        <v>15.8</v>
      </c>
      <c r="AD129" s="2">
        <v>2</v>
      </c>
      <c r="AE129" s="3">
        <v>2.5544434483655705</v>
      </c>
    </row>
    <row r="130" spans="1:31">
      <c r="A130" s="10">
        <v>11</v>
      </c>
      <c r="B130">
        <v>18.2</v>
      </c>
      <c r="C130">
        <v>20</v>
      </c>
      <c r="D130">
        <v>21.2</v>
      </c>
      <c r="E130">
        <v>21</v>
      </c>
      <c r="F130">
        <v>21.8</v>
      </c>
      <c r="G130">
        <v>21.6</v>
      </c>
      <c r="H130">
        <v>21.6</v>
      </c>
      <c r="I130">
        <v>21.5</v>
      </c>
      <c r="J130">
        <v>21.2</v>
      </c>
      <c r="K130">
        <v>21</v>
      </c>
      <c r="L130">
        <v>20.3</v>
      </c>
      <c r="M130">
        <v>19.899999999999999</v>
      </c>
      <c r="N130" s="3">
        <v>19.5</v>
      </c>
      <c r="AD130" s="2">
        <v>2</v>
      </c>
      <c r="AE130" s="3">
        <v>1.8132544394271322</v>
      </c>
    </row>
    <row r="131" spans="1:31">
      <c r="A131" s="11">
        <v>12</v>
      </c>
      <c r="B131" s="20">
        <v>19.899999999999999</v>
      </c>
      <c r="C131" s="20">
        <v>21.8</v>
      </c>
      <c r="D131" s="20">
        <v>23</v>
      </c>
      <c r="E131" s="20">
        <v>23.9</v>
      </c>
      <c r="F131" s="20">
        <v>23.7</v>
      </c>
      <c r="G131" s="20">
        <v>23.6</v>
      </c>
      <c r="H131" s="20">
        <v>23.1</v>
      </c>
      <c r="I131" s="20">
        <v>22.6</v>
      </c>
      <c r="J131" s="20">
        <v>21.5</v>
      </c>
      <c r="K131" s="20">
        <v>21.6</v>
      </c>
      <c r="L131" s="20">
        <v>20.2</v>
      </c>
      <c r="M131" s="20">
        <v>17.7</v>
      </c>
      <c r="N131" s="5">
        <v>14.8</v>
      </c>
      <c r="AD131" s="2">
        <v>2</v>
      </c>
      <c r="AE131" s="3">
        <v>2.4780511048007421</v>
      </c>
    </row>
    <row r="132" spans="1:31">
      <c r="A132" s="21" t="s">
        <v>42</v>
      </c>
      <c r="B132" s="22">
        <f>AVERAGE(B120:B131)</f>
        <v>15.958333333333334</v>
      </c>
      <c r="C132" s="22">
        <f t="shared" ref="C132:N132" si="15">AVERAGE(C120:C131)</f>
        <v>18.841666666666665</v>
      </c>
      <c r="D132" s="22">
        <f t="shared" si="15"/>
        <v>19.974999999999998</v>
      </c>
      <c r="E132" s="22">
        <f t="shared" si="15"/>
        <v>20.125</v>
      </c>
      <c r="F132" s="22">
        <f t="shared" si="15"/>
        <v>20.45</v>
      </c>
      <c r="G132" s="22">
        <f t="shared" si="15"/>
        <v>20.208333333333332</v>
      </c>
      <c r="H132" s="22">
        <f t="shared" si="15"/>
        <v>19.724999999999998</v>
      </c>
      <c r="I132" s="22">
        <f t="shared" si="15"/>
        <v>18.241666666666664</v>
      </c>
      <c r="J132" s="22">
        <f t="shared" si="15"/>
        <v>18.008333333333329</v>
      </c>
      <c r="K132" s="22">
        <f t="shared" si="15"/>
        <v>17.074999999999999</v>
      </c>
      <c r="L132" s="22">
        <f t="shared" si="15"/>
        <v>16.841666666666669</v>
      </c>
      <c r="M132" s="22">
        <f t="shared" si="15"/>
        <v>16.533333333333335</v>
      </c>
      <c r="N132" s="23">
        <f t="shared" si="15"/>
        <v>15.958333333333336</v>
      </c>
      <c r="AD132" s="2">
        <v>2</v>
      </c>
      <c r="AE132" s="3">
        <v>3.5437883668944852</v>
      </c>
    </row>
    <row r="133" spans="1:31">
      <c r="A133" s="2" t="s">
        <v>46</v>
      </c>
      <c r="B133">
        <f>STDEV(B120:B131)</f>
        <v>3.3899472598024816</v>
      </c>
      <c r="C133">
        <f t="shared" ref="C133:N133" si="16">STDEV(C120:C131)</f>
        <v>3.3659952825909065</v>
      </c>
      <c r="D133">
        <f t="shared" si="16"/>
        <v>3.6020511833222026</v>
      </c>
      <c r="E133">
        <f t="shared" si="16"/>
        <v>3.7043279356106504</v>
      </c>
      <c r="F133">
        <f t="shared" si="16"/>
        <v>3.8013155617496515</v>
      </c>
      <c r="G133">
        <f t="shared" si="16"/>
        <v>3.7129890760394106</v>
      </c>
      <c r="H133">
        <f t="shared" si="16"/>
        <v>3.4691169953278864</v>
      </c>
      <c r="I133">
        <f t="shared" si="16"/>
        <v>3.7854886398487948</v>
      </c>
      <c r="J133">
        <f t="shared" si="16"/>
        <v>3.7098047812724126</v>
      </c>
      <c r="K133">
        <f t="shared" si="16"/>
        <v>3.628955522160358</v>
      </c>
      <c r="L133">
        <f t="shared" si="16"/>
        <v>3.3296077665076114</v>
      </c>
      <c r="M133">
        <f t="shared" si="16"/>
        <v>3.0589164252999232</v>
      </c>
      <c r="N133" s="3">
        <f t="shared" si="16"/>
        <v>2.7460577804068982</v>
      </c>
      <c r="AD133" s="2">
        <v>2</v>
      </c>
      <c r="AE133" s="3">
        <v>1.1756383755347457</v>
      </c>
    </row>
    <row r="134" spans="1:31">
      <c r="A134" s="4" t="s">
        <v>44</v>
      </c>
      <c r="B134" s="20">
        <f>B133/SQRT(12)</f>
        <v>0.97859348149279857</v>
      </c>
      <c r="C134" s="20">
        <f>C133/SQRT(12)</f>
        <v>0.97167914124743526</v>
      </c>
      <c r="D134" s="20">
        <f t="shared" ref="D134:N134" si="17">D133/SQRT(12)</f>
        <v>1.039822610162942</v>
      </c>
      <c r="E134" s="20">
        <f t="shared" si="17"/>
        <v>1.0693473653957299</v>
      </c>
      <c r="F134" s="20">
        <f t="shared" si="17"/>
        <v>1.0973452814254374</v>
      </c>
      <c r="G134" s="20">
        <f t="shared" si="17"/>
        <v>1.0718476212747468</v>
      </c>
      <c r="H134" s="20">
        <f t="shared" si="17"/>
        <v>1.0014478155514306</v>
      </c>
      <c r="I134" s="20">
        <f t="shared" si="17"/>
        <v>1.092776442615486</v>
      </c>
      <c r="J134" s="20">
        <f t="shared" si="17"/>
        <v>1.0709283945542942</v>
      </c>
      <c r="K134" s="20">
        <f t="shared" si="17"/>
        <v>1.0475892237982309</v>
      </c>
      <c r="L134" s="20">
        <f t="shared" si="17"/>
        <v>0.96117497014451903</v>
      </c>
      <c r="M134" s="20">
        <f t="shared" si="17"/>
        <v>0.88303311078773927</v>
      </c>
      <c r="N134" s="5">
        <f t="shared" si="17"/>
        <v>0.7927185993640945</v>
      </c>
      <c r="AD134" s="2">
        <v>2</v>
      </c>
      <c r="AE134" s="3">
        <v>1.5594736475491675</v>
      </c>
    </row>
    <row r="135" spans="1:31">
      <c r="AD135" s="2">
        <v>2</v>
      </c>
      <c r="AE135" s="3">
        <v>1.6065741247381686</v>
      </c>
    </row>
    <row r="136" spans="1:31">
      <c r="AD136" s="2">
        <v>2</v>
      </c>
      <c r="AE136" s="3">
        <v>2.7348785320962357</v>
      </c>
    </row>
    <row r="137" spans="1:31">
      <c r="AD137" s="2">
        <v>2</v>
      </c>
      <c r="AE137" s="3">
        <v>2.6744198385820854</v>
      </c>
    </row>
    <row r="138" spans="1:31">
      <c r="AD138" s="2">
        <v>2</v>
      </c>
      <c r="AE138" s="3">
        <v>1.5540836628215724</v>
      </c>
    </row>
    <row r="139" spans="1:31">
      <c r="AD139" s="2">
        <v>2</v>
      </c>
      <c r="AE139" s="3">
        <v>3.7146165623972083</v>
      </c>
    </row>
    <row r="140" spans="1:31">
      <c r="AD140" s="2">
        <v>2</v>
      </c>
      <c r="AE140" s="3">
        <v>1.7696675796310153</v>
      </c>
    </row>
    <row r="141" spans="1:31">
      <c r="AD141" s="2">
        <v>2</v>
      </c>
      <c r="AE141" s="3">
        <v>2.4267323175391788</v>
      </c>
    </row>
    <row r="142" spans="1:31">
      <c r="AD142" s="2">
        <v>2</v>
      </c>
      <c r="AE142" s="3">
        <v>1.7438921437925023</v>
      </c>
    </row>
    <row r="143" spans="1:31">
      <c r="AD143" s="2">
        <v>2</v>
      </c>
      <c r="AE143" s="3">
        <v>1.694448317293435</v>
      </c>
    </row>
    <row r="144" spans="1:31">
      <c r="AD144" s="2">
        <v>2</v>
      </c>
      <c r="AE144" s="3">
        <v>2.6298976082630432</v>
      </c>
    </row>
    <row r="145" spans="30:31">
      <c r="AD145" s="2">
        <v>2</v>
      </c>
      <c r="AE145" s="3">
        <v>2.0457101899546082</v>
      </c>
    </row>
    <row r="146" spans="30:31">
      <c r="AD146" s="2">
        <v>2</v>
      </c>
      <c r="AE146" s="3">
        <v>1.516356582872836</v>
      </c>
    </row>
    <row r="147" spans="30:31">
      <c r="AD147" s="2">
        <v>2</v>
      </c>
      <c r="AE147" s="3">
        <v>2.4393858411846505</v>
      </c>
    </row>
    <row r="148" spans="30:31">
      <c r="AD148" s="2">
        <v>2</v>
      </c>
      <c r="AE148" s="3">
        <v>0.87944380508791253</v>
      </c>
    </row>
    <row r="149" spans="30:31">
      <c r="AD149" s="2">
        <v>2</v>
      </c>
      <c r="AE149" s="3">
        <v>0.86093190816727572</v>
      </c>
    </row>
    <row r="150" spans="30:31">
      <c r="AD150" s="2">
        <v>2</v>
      </c>
      <c r="AE150" s="3">
        <v>1.0270734050498662</v>
      </c>
    </row>
    <row r="151" spans="30:31">
      <c r="AD151" s="2">
        <v>2</v>
      </c>
      <c r="AE151" s="3">
        <v>1.0589421117234372</v>
      </c>
    </row>
    <row r="152" spans="30:31">
      <c r="AD152" s="2">
        <v>2</v>
      </c>
      <c r="AE152" s="3">
        <v>1.4652726931711655</v>
      </c>
    </row>
    <row r="153" spans="30:31">
      <c r="AD153" s="2">
        <v>2</v>
      </c>
      <c r="AE153" s="3">
        <v>1.2569523152795987</v>
      </c>
    </row>
    <row r="154" spans="30:31">
      <c r="AD154" s="2">
        <v>2</v>
      </c>
      <c r="AE154" s="3">
        <v>0.81851812959840697</v>
      </c>
    </row>
    <row r="155" spans="30:31">
      <c r="AD155" s="2">
        <v>2</v>
      </c>
      <c r="AE155" s="3">
        <v>0.83515647232876278</v>
      </c>
    </row>
    <row r="156" spans="30:31">
      <c r="AD156" s="2">
        <v>2</v>
      </c>
      <c r="AE156" s="3">
        <v>1.2864776726431035</v>
      </c>
    </row>
    <row r="157" spans="30:31">
      <c r="AD157" s="2">
        <v>2</v>
      </c>
      <c r="AE157" s="3">
        <v>1.0380868654927342</v>
      </c>
    </row>
    <row r="158" spans="30:31">
      <c r="AD158" s="2">
        <v>3</v>
      </c>
      <c r="AE158" s="3">
        <v>1.0715956353689087</v>
      </c>
    </row>
    <row r="159" spans="30:31">
      <c r="AD159" s="2">
        <v>3</v>
      </c>
      <c r="AE159" s="3">
        <v>1.2506255534568631</v>
      </c>
    </row>
    <row r="160" spans="30:31">
      <c r="AD160" s="2">
        <v>3</v>
      </c>
      <c r="AE160" s="3">
        <v>1.1634532404368445</v>
      </c>
    </row>
    <row r="161" spans="30:31">
      <c r="AD161" s="2">
        <v>3</v>
      </c>
      <c r="AE161" s="3">
        <v>0.97106791916817081</v>
      </c>
    </row>
    <row r="162" spans="30:31">
      <c r="AD162" s="2">
        <v>3</v>
      </c>
      <c r="AE162" s="3">
        <v>1.5301817811733407</v>
      </c>
    </row>
    <row r="163" spans="30:31">
      <c r="AD163" s="2">
        <v>3</v>
      </c>
      <c r="AE163" s="3">
        <v>1.3120196174939389</v>
      </c>
    </row>
    <row r="164" spans="30:31">
      <c r="AD164" s="2">
        <v>3</v>
      </c>
      <c r="AE164" s="3">
        <v>1.3788036662586098</v>
      </c>
    </row>
    <row r="165" spans="30:31">
      <c r="AD165" s="2">
        <v>3</v>
      </c>
      <c r="AE165" s="3">
        <v>1.1988383776477296</v>
      </c>
    </row>
    <row r="166" spans="30:31">
      <c r="AD166" s="2">
        <v>3</v>
      </c>
      <c r="AE166" s="3">
        <v>1.0259017303948332</v>
      </c>
    </row>
    <row r="167" spans="30:31">
      <c r="AD167" s="2">
        <v>3</v>
      </c>
      <c r="AE167" s="3">
        <v>1.2616390138997311</v>
      </c>
    </row>
    <row r="168" spans="30:31">
      <c r="AD168" s="2">
        <v>3</v>
      </c>
      <c r="AE168" s="3">
        <v>0.98489311746867514</v>
      </c>
    </row>
    <row r="169" spans="30:31">
      <c r="AD169" s="2">
        <v>3</v>
      </c>
      <c r="AE169" s="3">
        <v>1.0420702780054036</v>
      </c>
    </row>
    <row r="170" spans="30:31">
      <c r="AD170" s="2">
        <v>3</v>
      </c>
      <c r="AE170" s="3">
        <v>1.2635125680900121</v>
      </c>
    </row>
    <row r="171" spans="30:31">
      <c r="AD171" s="2">
        <v>3</v>
      </c>
      <c r="AE171" s="3">
        <v>1.361463443993006</v>
      </c>
    </row>
    <row r="172" spans="30:31">
      <c r="AD172" s="2">
        <v>3</v>
      </c>
      <c r="AE172" s="3">
        <v>2.1225709220670068</v>
      </c>
    </row>
    <row r="173" spans="30:31">
      <c r="AD173" s="2">
        <v>3</v>
      </c>
      <c r="AE173" s="3">
        <v>1.1482228764936293</v>
      </c>
    </row>
    <row r="174" spans="30:31">
      <c r="AD174" s="2">
        <v>3</v>
      </c>
      <c r="AE174" s="3">
        <v>1.0256668328349405</v>
      </c>
    </row>
    <row r="175" spans="30:31">
      <c r="AD175" s="2">
        <v>3</v>
      </c>
      <c r="AE175" s="3">
        <v>0.94599436286490579</v>
      </c>
    </row>
    <row r="176" spans="30:31">
      <c r="AD176" s="2">
        <v>3</v>
      </c>
      <c r="AE176" s="3">
        <v>2.4705526683229735</v>
      </c>
    </row>
    <row r="177" spans="30:31">
      <c r="AD177" s="2">
        <v>3</v>
      </c>
      <c r="AE177" s="3">
        <v>1.1805599717147706</v>
      </c>
    </row>
    <row r="178" spans="30:31">
      <c r="AD178" s="2">
        <v>3</v>
      </c>
      <c r="AE178" s="3">
        <v>1.4500409226557354</v>
      </c>
    </row>
    <row r="179" spans="30:31">
      <c r="AD179" s="2">
        <v>3</v>
      </c>
      <c r="AE179" s="3">
        <v>1.7778693022162468</v>
      </c>
    </row>
    <row r="180" spans="30:31">
      <c r="AD180" s="2">
        <v>3</v>
      </c>
      <c r="AE180" s="3">
        <v>1.4383241761054044</v>
      </c>
    </row>
    <row r="181" spans="30:31">
      <c r="AD181" s="2">
        <v>3</v>
      </c>
      <c r="AE181" s="3">
        <v>2.0623471261127491</v>
      </c>
    </row>
    <row r="182" spans="30:31">
      <c r="AD182" s="2">
        <v>3</v>
      </c>
      <c r="AE182" s="3">
        <v>1.5826722430899369</v>
      </c>
    </row>
    <row r="183" spans="30:31">
      <c r="AD183" s="2">
        <v>3</v>
      </c>
      <c r="AE183" s="3">
        <v>2.648176014196002</v>
      </c>
    </row>
    <row r="184" spans="30:31">
      <c r="AD184" s="2">
        <v>3</v>
      </c>
      <c r="AE184" s="3">
        <v>1.9704895210448132</v>
      </c>
    </row>
    <row r="185" spans="30:31">
      <c r="AD185" s="2">
        <v>3</v>
      </c>
      <c r="AE185" s="3">
        <v>1.518231543635332</v>
      </c>
    </row>
    <row r="186" spans="30:31">
      <c r="AD186" s="2">
        <v>3</v>
      </c>
      <c r="AE186" s="3">
        <v>1.6527364182598143</v>
      </c>
    </row>
    <row r="187" spans="30:31">
      <c r="AD187" s="4">
        <v>3</v>
      </c>
      <c r="AE187" s="5">
        <v>1.1889951852876799</v>
      </c>
    </row>
  </sheetData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34C76-46F6-4F8E-B746-CBBB7ABDD6FE}">
  <dimension ref="A1:AJ36"/>
  <sheetViews>
    <sheetView zoomScale="114" workbookViewId="0">
      <selection activeCell="V45" sqref="V45:V46"/>
    </sheetView>
  </sheetViews>
  <sheetFormatPr baseColWidth="10" defaultColWidth="8.7109375" defaultRowHeight="20"/>
  <cols>
    <col min="1" max="1" width="27.85546875" customWidth="1"/>
    <col min="2" max="2" width="15.85546875" customWidth="1"/>
    <col min="4" max="4" width="37.85546875" customWidth="1"/>
    <col min="5" max="5" width="17.28515625" customWidth="1"/>
    <col min="11" max="11" width="23.42578125" customWidth="1"/>
    <col min="12" max="12" width="11.5703125" customWidth="1"/>
    <col min="15" max="15" width="13.7109375" customWidth="1"/>
    <col min="23" max="23" width="10.5703125" customWidth="1"/>
    <col min="30" max="30" width="18" customWidth="1"/>
    <col min="33" max="33" width="17.7109375" customWidth="1"/>
    <col min="36" max="36" width="20.7109375" customWidth="1"/>
  </cols>
  <sheetData>
    <row r="1" spans="1:36">
      <c r="A1" s="1" t="s">
        <v>154</v>
      </c>
      <c r="G1" s="1" t="s">
        <v>508</v>
      </c>
      <c r="Q1" s="1" t="s">
        <v>108</v>
      </c>
      <c r="W1" s="1" t="s">
        <v>110</v>
      </c>
      <c r="AC1" s="1" t="s">
        <v>509</v>
      </c>
    </row>
    <row r="2" spans="1:36">
      <c r="A2" t="s">
        <v>132</v>
      </c>
      <c r="G2" t="s">
        <v>129</v>
      </c>
      <c r="Q2" t="s">
        <v>331</v>
      </c>
      <c r="W2" s="8" t="s">
        <v>61</v>
      </c>
      <c r="AC2" t="s">
        <v>517</v>
      </c>
    </row>
    <row r="3" spans="1:36">
      <c r="Q3" t="s">
        <v>60</v>
      </c>
      <c r="W3" t="s">
        <v>62</v>
      </c>
      <c r="AC3" t="s">
        <v>62</v>
      </c>
    </row>
    <row r="4" spans="1:36">
      <c r="A4" t="s">
        <v>155</v>
      </c>
      <c r="D4" t="s">
        <v>156</v>
      </c>
      <c r="G4" t="s">
        <v>528</v>
      </c>
      <c r="L4" t="s">
        <v>202</v>
      </c>
    </row>
    <row r="5" spans="1:36">
      <c r="A5" s="6" t="s">
        <v>130</v>
      </c>
      <c r="B5" s="30" t="s">
        <v>131</v>
      </c>
      <c r="D5" s="6" t="s">
        <v>130</v>
      </c>
      <c r="E5" s="30" t="s">
        <v>131</v>
      </c>
      <c r="G5" t="s">
        <v>342</v>
      </c>
      <c r="L5" t="s">
        <v>341</v>
      </c>
      <c r="Q5" s="6" t="s">
        <v>2</v>
      </c>
      <c r="R5" s="24" t="s">
        <v>106</v>
      </c>
      <c r="T5" s="6" t="s">
        <v>2</v>
      </c>
      <c r="U5" s="24" t="s">
        <v>107</v>
      </c>
      <c r="W5" s="6" t="s">
        <v>2</v>
      </c>
      <c r="X5" s="7" t="s">
        <v>109</v>
      </c>
      <c r="Y5" s="7" t="s">
        <v>201</v>
      </c>
      <c r="AC5" s="6" t="s">
        <v>72</v>
      </c>
      <c r="AD5" s="7" t="s">
        <v>163</v>
      </c>
      <c r="AF5" s="6" t="s">
        <v>75</v>
      </c>
      <c r="AG5" s="7" t="s">
        <v>163</v>
      </c>
      <c r="AI5" s="6" t="s">
        <v>58</v>
      </c>
      <c r="AJ5" s="7" t="s">
        <v>163</v>
      </c>
    </row>
    <row r="6" spans="1:36">
      <c r="A6" s="2" t="s">
        <v>133</v>
      </c>
      <c r="B6" s="3">
        <v>4.7212463990471711</v>
      </c>
      <c r="D6" s="2" t="s">
        <v>144</v>
      </c>
      <c r="E6" s="3">
        <v>2.2757241303992108</v>
      </c>
      <c r="G6" s="6" t="s">
        <v>73</v>
      </c>
      <c r="H6" s="19" t="s">
        <v>72</v>
      </c>
      <c r="I6" s="19" t="s">
        <v>75</v>
      </c>
      <c r="J6" s="7" t="s">
        <v>58</v>
      </c>
      <c r="L6" s="6"/>
      <c r="M6" s="19" t="s">
        <v>194</v>
      </c>
      <c r="N6" s="7" t="s">
        <v>195</v>
      </c>
      <c r="Q6" s="2" t="s">
        <v>72</v>
      </c>
      <c r="R6" s="3">
        <v>0.82689040000000003</v>
      </c>
      <c r="T6" s="2" t="s">
        <v>72</v>
      </c>
      <c r="U6" s="3">
        <v>0.63239000000000001</v>
      </c>
      <c r="W6" s="2" t="s">
        <v>72</v>
      </c>
      <c r="X6">
        <v>0.65686248999999997</v>
      </c>
      <c r="Y6" s="3">
        <v>1.1944399000000001</v>
      </c>
      <c r="AC6" s="2">
        <v>1</v>
      </c>
      <c r="AD6" s="3">
        <v>0.27350005199126548</v>
      </c>
      <c r="AF6" s="2">
        <v>1</v>
      </c>
      <c r="AG6" s="3">
        <v>2.5337943225538111</v>
      </c>
      <c r="AI6" s="2">
        <v>1</v>
      </c>
      <c r="AJ6" s="3">
        <v>0.31771862327129047</v>
      </c>
    </row>
    <row r="7" spans="1:36">
      <c r="A7" s="2" t="s">
        <v>134</v>
      </c>
      <c r="B7" s="3">
        <v>4.7212463990471711</v>
      </c>
      <c r="D7" s="2" t="s">
        <v>145</v>
      </c>
      <c r="E7" s="3">
        <v>2.2757241303992108</v>
      </c>
      <c r="G7" s="27" t="s">
        <v>76</v>
      </c>
      <c r="H7">
        <v>1</v>
      </c>
      <c r="I7">
        <v>1.32603494</v>
      </c>
      <c r="J7" s="3">
        <v>1.10397514</v>
      </c>
      <c r="L7" s="27" t="s">
        <v>164</v>
      </c>
      <c r="M7">
        <v>1</v>
      </c>
      <c r="N7" s="3">
        <v>1.1882255399999999</v>
      </c>
      <c r="Q7" s="2" t="s">
        <v>72</v>
      </c>
      <c r="R7" s="3">
        <v>0.65505619999999998</v>
      </c>
      <c r="T7" s="2" t="s">
        <v>72</v>
      </c>
      <c r="U7" s="3">
        <v>0.79101999999999995</v>
      </c>
      <c r="W7" s="2" t="s">
        <v>72</v>
      </c>
      <c r="X7">
        <v>0.72743440999999998</v>
      </c>
      <c r="Y7" s="3">
        <v>1.2354837000000001</v>
      </c>
      <c r="AC7" s="2">
        <v>1</v>
      </c>
      <c r="AD7" s="3">
        <v>1.0811323697618802</v>
      </c>
      <c r="AF7" s="2">
        <v>1</v>
      </c>
      <c r="AG7" s="3">
        <v>1.9547416034106273</v>
      </c>
      <c r="AI7" s="2">
        <v>1</v>
      </c>
      <c r="AJ7" s="3">
        <v>0.17219507122803371</v>
      </c>
    </row>
    <row r="8" spans="1:36">
      <c r="A8" s="2" t="s">
        <v>135</v>
      </c>
      <c r="B8" s="3">
        <v>4.2757241303992108</v>
      </c>
      <c r="D8" s="2" t="s">
        <v>146</v>
      </c>
      <c r="E8" s="3">
        <v>2.2757241303992108</v>
      </c>
      <c r="G8" s="27" t="s">
        <v>77</v>
      </c>
      <c r="H8">
        <v>1</v>
      </c>
      <c r="I8">
        <v>1.2922295100000001</v>
      </c>
      <c r="J8" s="3">
        <v>1.12769615</v>
      </c>
      <c r="L8" s="27" t="s">
        <v>165</v>
      </c>
      <c r="M8">
        <v>1</v>
      </c>
      <c r="N8" s="3">
        <v>1.3119636299999999</v>
      </c>
      <c r="Q8" s="2" t="s">
        <v>72</v>
      </c>
      <c r="R8" s="3">
        <v>0.84408170000000005</v>
      </c>
      <c r="T8" s="2" t="s">
        <v>72</v>
      </c>
      <c r="U8" s="3">
        <v>0.95220000000000005</v>
      </c>
      <c r="W8" s="2" t="s">
        <v>72</v>
      </c>
      <c r="X8">
        <v>0.97695124</v>
      </c>
      <c r="Y8" s="3">
        <v>1.38493048</v>
      </c>
      <c r="AC8" s="2">
        <v>1</v>
      </c>
      <c r="AD8" s="3">
        <v>1.8092180513673704</v>
      </c>
      <c r="AF8" s="2">
        <v>1</v>
      </c>
      <c r="AG8" s="3">
        <v>2.1718571280024954</v>
      </c>
      <c r="AI8" s="2">
        <v>1</v>
      </c>
      <c r="AJ8" s="3">
        <v>0.77932307372361442</v>
      </c>
    </row>
    <row r="9" spans="1:36">
      <c r="A9" s="2" t="s">
        <v>136</v>
      </c>
      <c r="B9" s="3">
        <v>4.1307682802690238</v>
      </c>
      <c r="D9" s="2" t="s">
        <v>147</v>
      </c>
      <c r="E9" s="3">
        <v>2.1739251972991736</v>
      </c>
      <c r="G9" s="27" t="s">
        <v>78</v>
      </c>
      <c r="H9">
        <v>1</v>
      </c>
      <c r="I9">
        <v>1.2518723599999999</v>
      </c>
      <c r="J9" s="3">
        <v>1.1174643799999999</v>
      </c>
      <c r="L9" s="27" t="s">
        <v>166</v>
      </c>
      <c r="M9">
        <v>1</v>
      </c>
      <c r="N9" s="3">
        <v>0.82309304999999999</v>
      </c>
      <c r="Q9" s="2" t="s">
        <v>75</v>
      </c>
      <c r="R9" s="3">
        <v>1.1849535</v>
      </c>
      <c r="T9" s="2" t="s">
        <v>75</v>
      </c>
      <c r="U9" s="3">
        <v>1.52098</v>
      </c>
      <c r="W9" s="2" t="s">
        <v>74</v>
      </c>
      <c r="X9">
        <v>1.0854138499999999</v>
      </c>
      <c r="Y9" s="3">
        <v>1.8454317099999999</v>
      </c>
      <c r="AC9" s="2">
        <v>1</v>
      </c>
      <c r="AD9" s="3">
        <v>1.0502495580742435</v>
      </c>
      <c r="AF9" s="2">
        <v>1</v>
      </c>
      <c r="AG9" s="3">
        <v>1.9636321098055529</v>
      </c>
      <c r="AI9" s="2">
        <v>1</v>
      </c>
      <c r="AJ9" s="3">
        <v>8.3757928667983775E-2</v>
      </c>
    </row>
    <row r="10" spans="1:36">
      <c r="A10" s="2" t="s">
        <v>137</v>
      </c>
      <c r="B10" s="3">
        <v>4.1307682802690238</v>
      </c>
      <c r="D10" s="2" t="s">
        <v>148</v>
      </c>
      <c r="E10" s="3">
        <v>2.1549019599857431</v>
      </c>
      <c r="G10" s="27" t="s">
        <v>79</v>
      </c>
      <c r="H10">
        <v>1</v>
      </c>
      <c r="I10">
        <v>1.2336940199999999</v>
      </c>
      <c r="J10" s="3">
        <v>1.0550023100000001</v>
      </c>
      <c r="L10" s="27" t="s">
        <v>167</v>
      </c>
      <c r="M10">
        <v>1</v>
      </c>
      <c r="N10" s="3">
        <v>1.4213782399999999</v>
      </c>
      <c r="Q10" s="2" t="s">
        <v>75</v>
      </c>
      <c r="R10" s="3">
        <v>1</v>
      </c>
      <c r="T10" s="2" t="s">
        <v>75</v>
      </c>
      <c r="U10" s="3">
        <v>0.85985</v>
      </c>
      <c r="W10" s="2" t="s">
        <v>74</v>
      </c>
      <c r="X10">
        <v>1.2003075700000001</v>
      </c>
      <c r="Y10" s="3">
        <v>2.26374488</v>
      </c>
      <c r="AC10" s="2">
        <v>1</v>
      </c>
      <c r="AD10" s="3">
        <v>2.462202350005199</v>
      </c>
      <c r="AF10" s="2">
        <v>1</v>
      </c>
      <c r="AG10" s="3">
        <v>2.3033430383695541</v>
      </c>
      <c r="AI10" s="2">
        <v>1</v>
      </c>
      <c r="AJ10" s="3">
        <v>1.1199698450660289</v>
      </c>
    </row>
    <row r="11" spans="1:36">
      <c r="A11" s="2" t="s">
        <v>138</v>
      </c>
      <c r="B11" s="3">
        <v>3.9208187539523753</v>
      </c>
      <c r="D11" s="2" t="s">
        <v>149</v>
      </c>
      <c r="E11" s="3">
        <v>1.8860566476931633</v>
      </c>
      <c r="G11" s="27" t="s">
        <v>80</v>
      </c>
      <c r="H11">
        <v>1</v>
      </c>
      <c r="I11">
        <v>1.23480082</v>
      </c>
      <c r="J11" s="3">
        <v>0.96524405999999996</v>
      </c>
      <c r="L11" s="27" t="s">
        <v>168</v>
      </c>
      <c r="M11">
        <v>1</v>
      </c>
      <c r="N11" s="3">
        <v>1.4960993199999999</v>
      </c>
      <c r="Q11" s="2" t="s">
        <v>75</v>
      </c>
      <c r="R11" s="3">
        <v>1.3553858999999999</v>
      </c>
      <c r="T11" s="2" t="s">
        <v>75</v>
      </c>
      <c r="U11" s="3">
        <v>1.5540700000000001</v>
      </c>
      <c r="W11" s="2" t="s">
        <v>74</v>
      </c>
      <c r="X11">
        <v>1.31254231</v>
      </c>
      <c r="Y11" s="3">
        <v>2.08534766</v>
      </c>
      <c r="AC11" s="2">
        <v>1</v>
      </c>
      <c r="AD11" s="3">
        <v>0.69275761672039093</v>
      </c>
      <c r="AF11" s="2">
        <v>1</v>
      </c>
      <c r="AG11" s="3">
        <v>0.80131537901632532</v>
      </c>
      <c r="AI11" s="2">
        <v>1</v>
      </c>
      <c r="AJ11" s="3">
        <v>2.0359259644379746</v>
      </c>
    </row>
    <row r="12" spans="1:36">
      <c r="A12" s="2" t="s">
        <v>139</v>
      </c>
      <c r="B12" s="3">
        <v>3.9208187539523753</v>
      </c>
      <c r="C12" s="29"/>
      <c r="D12" s="2" t="s">
        <v>150</v>
      </c>
      <c r="E12" s="3">
        <v>1.8860566476931633</v>
      </c>
      <c r="G12" s="27" t="s">
        <v>81</v>
      </c>
      <c r="H12">
        <v>1</v>
      </c>
      <c r="I12">
        <v>1.20500272</v>
      </c>
      <c r="J12" s="3">
        <v>1.0207957999999999</v>
      </c>
      <c r="L12" s="27" t="s">
        <v>169</v>
      </c>
      <c r="M12">
        <v>1</v>
      </c>
      <c r="N12" s="3">
        <v>1.93955272</v>
      </c>
      <c r="Q12" s="2" t="s">
        <v>75</v>
      </c>
      <c r="R12" s="3">
        <v>1.7100584000000001</v>
      </c>
      <c r="T12" s="2" t="s">
        <v>75</v>
      </c>
      <c r="U12" s="3">
        <v>1.5690500000000001</v>
      </c>
      <c r="W12" s="2" t="s">
        <v>52</v>
      </c>
      <c r="X12">
        <v>0.95297182999999996</v>
      </c>
      <c r="Y12" s="3">
        <v>1.4409183000000001</v>
      </c>
      <c r="AC12" s="2">
        <v>2</v>
      </c>
      <c r="AD12" s="3">
        <v>0.24706249350109186</v>
      </c>
      <c r="AF12" s="2">
        <v>2</v>
      </c>
      <c r="AG12" s="3">
        <v>3.3748830196526987</v>
      </c>
      <c r="AI12" s="2">
        <v>2</v>
      </c>
      <c r="AJ12" s="3">
        <v>1.3405947800769473</v>
      </c>
    </row>
    <row r="13" spans="1:36">
      <c r="A13" s="2" t="s">
        <v>140</v>
      </c>
      <c r="B13" s="3">
        <v>3.8538719643217618</v>
      </c>
      <c r="D13" s="2" t="s">
        <v>151</v>
      </c>
      <c r="E13" s="3">
        <v>1.7958800173440752</v>
      </c>
      <c r="G13" s="27" t="s">
        <v>82</v>
      </c>
      <c r="H13">
        <v>1</v>
      </c>
      <c r="I13">
        <v>1.19404058</v>
      </c>
      <c r="J13" s="3">
        <v>1.04251673</v>
      </c>
      <c r="L13" s="27" t="s">
        <v>170</v>
      </c>
      <c r="M13">
        <v>1</v>
      </c>
      <c r="N13" s="3">
        <v>1.00705044</v>
      </c>
      <c r="Q13" s="2" t="s">
        <v>58</v>
      </c>
      <c r="R13" s="3">
        <v>0.97544399999999998</v>
      </c>
      <c r="T13" s="2" t="s">
        <v>58</v>
      </c>
      <c r="U13" s="3">
        <v>0.83414999999999995</v>
      </c>
      <c r="W13" s="2" t="s">
        <v>52</v>
      </c>
      <c r="X13">
        <v>0.65450823000000002</v>
      </c>
      <c r="Y13" s="3">
        <v>1.75630321</v>
      </c>
      <c r="AC13" s="2">
        <v>2</v>
      </c>
      <c r="AD13" s="3">
        <v>0.63192783612353132</v>
      </c>
      <c r="AF13" s="2">
        <v>2</v>
      </c>
      <c r="AG13" s="3">
        <v>0.91969949048559851</v>
      </c>
      <c r="AI13" s="2">
        <v>2</v>
      </c>
      <c r="AJ13" s="3">
        <v>1.3335759592388481</v>
      </c>
    </row>
    <row r="14" spans="1:36">
      <c r="A14" s="2" t="s">
        <v>141</v>
      </c>
      <c r="B14" s="3">
        <v>3.8239087409443187</v>
      </c>
      <c r="D14" s="2" t="s">
        <v>152</v>
      </c>
      <c r="E14" s="3">
        <v>1.6575773191777938</v>
      </c>
      <c r="G14" s="27" t="s">
        <v>83</v>
      </c>
      <c r="H14">
        <v>1</v>
      </c>
      <c r="I14">
        <v>1.18031255</v>
      </c>
      <c r="J14" s="3">
        <v>1.03625809</v>
      </c>
      <c r="L14" s="27" t="s">
        <v>171</v>
      </c>
      <c r="M14">
        <v>1</v>
      </c>
      <c r="N14" s="3">
        <v>1.2569426400000001</v>
      </c>
      <c r="Q14" s="2" t="s">
        <v>58</v>
      </c>
      <c r="R14" s="3">
        <v>0.31218960000000001</v>
      </c>
      <c r="T14" s="2" t="s">
        <v>58</v>
      </c>
      <c r="U14" s="3">
        <v>0.32169999999999999</v>
      </c>
      <c r="W14" s="4" t="s">
        <v>52</v>
      </c>
      <c r="X14" s="20">
        <v>0.73761511000000002</v>
      </c>
      <c r="Y14" s="5">
        <v>1.6496396799999999</v>
      </c>
      <c r="AC14" s="2">
        <v>2</v>
      </c>
      <c r="AD14" s="3">
        <v>1.2902932307372361</v>
      </c>
      <c r="AF14" s="2">
        <v>2</v>
      </c>
      <c r="AG14" s="3">
        <v>1.4217791411042946</v>
      </c>
      <c r="AI14" s="2">
        <v>2</v>
      </c>
      <c r="AJ14" s="3">
        <v>1.3345118020172611</v>
      </c>
    </row>
    <row r="15" spans="1:36">
      <c r="A15" s="4" t="s">
        <v>142</v>
      </c>
      <c r="B15" s="5">
        <v>3.7695510786217259</v>
      </c>
      <c r="D15" s="4" t="s">
        <v>153</v>
      </c>
      <c r="E15" s="5">
        <v>1.6575773191777938</v>
      </c>
      <c r="G15" s="27" t="s">
        <v>84</v>
      </c>
      <c r="H15">
        <v>1</v>
      </c>
      <c r="I15">
        <v>1.1743044</v>
      </c>
      <c r="J15" s="3">
        <v>1.1801769200000001</v>
      </c>
      <c r="L15" s="27" t="s">
        <v>172</v>
      </c>
      <c r="M15">
        <v>1</v>
      </c>
      <c r="N15" s="3">
        <v>1.79822551</v>
      </c>
      <c r="Q15" s="4" t="s">
        <v>58</v>
      </c>
      <c r="R15" s="5">
        <v>0.63581240000000006</v>
      </c>
      <c r="T15" s="4" t="s">
        <v>58</v>
      </c>
      <c r="U15" s="5">
        <v>0.61011000000000004</v>
      </c>
      <c r="AC15" s="2">
        <v>2</v>
      </c>
      <c r="AD15" s="3">
        <v>0.20377976499948011</v>
      </c>
      <c r="AF15" s="2">
        <v>2</v>
      </c>
      <c r="AG15" s="3">
        <v>1.0008838515129459</v>
      </c>
      <c r="AI15" s="2">
        <v>2</v>
      </c>
      <c r="AJ15" s="3">
        <v>0.74399500883851521</v>
      </c>
    </row>
    <row r="16" spans="1:36">
      <c r="G16" s="27" t="s">
        <v>85</v>
      </c>
      <c r="H16">
        <v>1</v>
      </c>
      <c r="I16">
        <v>1.1698143999999999</v>
      </c>
      <c r="J16" s="3">
        <v>1.01056591</v>
      </c>
      <c r="L16" s="27" t="s">
        <v>173</v>
      </c>
      <c r="M16">
        <v>1</v>
      </c>
      <c r="N16" s="3">
        <v>1.3041079</v>
      </c>
      <c r="AC16" s="2">
        <v>2</v>
      </c>
      <c r="AD16" s="3">
        <v>0.97701986066340862</v>
      </c>
      <c r="AF16" s="2">
        <v>2</v>
      </c>
      <c r="AG16" s="3">
        <v>2.291177082250182</v>
      </c>
      <c r="AI16" s="2">
        <v>2</v>
      </c>
      <c r="AJ16" s="3">
        <v>1.0528231257148799</v>
      </c>
    </row>
    <row r="17" spans="1:36">
      <c r="A17" t="s">
        <v>143</v>
      </c>
      <c r="D17" t="s">
        <v>162</v>
      </c>
      <c r="G17" s="27" t="s">
        <v>86</v>
      </c>
      <c r="H17">
        <v>1</v>
      </c>
      <c r="I17">
        <v>1.1817600500000001</v>
      </c>
      <c r="J17" s="3">
        <v>1.0258897199999999</v>
      </c>
      <c r="L17" s="27" t="s">
        <v>174</v>
      </c>
      <c r="M17">
        <v>1</v>
      </c>
      <c r="N17" s="3">
        <v>2.25877572</v>
      </c>
      <c r="AC17" s="2">
        <v>2</v>
      </c>
      <c r="AD17" s="3">
        <v>0.76692315690963919</v>
      </c>
      <c r="AF17" s="2">
        <v>2</v>
      </c>
      <c r="AG17" s="3">
        <v>1.6564417177914113</v>
      </c>
      <c r="AI17" s="2">
        <v>2</v>
      </c>
      <c r="AJ17" s="3">
        <v>1.142897993137153</v>
      </c>
    </row>
    <row r="18" spans="1:36">
      <c r="A18" s="6" t="s">
        <v>157</v>
      </c>
      <c r="B18" s="30" t="s">
        <v>131</v>
      </c>
      <c r="D18" s="31" t="s">
        <v>157</v>
      </c>
      <c r="E18" s="30" t="s">
        <v>131</v>
      </c>
      <c r="G18" s="27" t="s">
        <v>87</v>
      </c>
      <c r="H18">
        <v>1</v>
      </c>
      <c r="I18">
        <v>1.1676711099999999</v>
      </c>
      <c r="J18" s="3">
        <v>0.99220204999999995</v>
      </c>
      <c r="L18" s="27" t="s">
        <v>175</v>
      </c>
      <c r="M18">
        <v>1</v>
      </c>
      <c r="N18" s="3">
        <v>0.38925567999999999</v>
      </c>
      <c r="AC18" s="2">
        <v>3</v>
      </c>
      <c r="AD18" s="3">
        <v>1.3396589372985339</v>
      </c>
      <c r="AF18" s="2">
        <v>3</v>
      </c>
      <c r="AG18" s="3">
        <v>1.3087761256108976</v>
      </c>
      <c r="AI18" s="2">
        <v>3</v>
      </c>
      <c r="AJ18" s="3">
        <v>0.3724654258084642</v>
      </c>
    </row>
    <row r="19" spans="1:36">
      <c r="A19" s="27" t="s">
        <v>158</v>
      </c>
      <c r="B19" s="3">
        <v>6.6382721639824069</v>
      </c>
      <c r="D19" s="27" t="s">
        <v>158</v>
      </c>
      <c r="E19" s="3">
        <v>9.4685210829577446</v>
      </c>
      <c r="G19" s="27" t="s">
        <v>88</v>
      </c>
      <c r="H19">
        <v>1</v>
      </c>
      <c r="I19">
        <v>1.15517578</v>
      </c>
      <c r="J19" s="3">
        <v>0.93637002999999996</v>
      </c>
      <c r="L19" s="27" t="s">
        <v>176</v>
      </c>
      <c r="M19">
        <v>1</v>
      </c>
      <c r="N19" s="3">
        <v>1.4892059099999999</v>
      </c>
      <c r="AC19" s="2">
        <v>3</v>
      </c>
      <c r="AD19" s="3">
        <v>0.82166995944681298</v>
      </c>
      <c r="AF19" s="2">
        <v>3</v>
      </c>
      <c r="AG19" s="3">
        <v>1.0069668295726319</v>
      </c>
      <c r="AI19" s="2">
        <v>3</v>
      </c>
      <c r="AJ19" s="3">
        <v>0.20916086097535616</v>
      </c>
    </row>
    <row r="20" spans="1:36">
      <c r="A20" s="27" t="s">
        <v>159</v>
      </c>
      <c r="B20" s="3">
        <v>3.1249387366082999</v>
      </c>
      <c r="D20" s="27" t="s">
        <v>159</v>
      </c>
      <c r="E20" s="3">
        <v>4.2924298239020633</v>
      </c>
      <c r="G20" s="27" t="s">
        <v>89</v>
      </c>
      <c r="H20">
        <v>1</v>
      </c>
      <c r="I20">
        <v>1.1739030399999999</v>
      </c>
      <c r="J20" s="3">
        <v>0.94563313000000004</v>
      </c>
      <c r="L20" s="27" t="s">
        <v>177</v>
      </c>
      <c r="M20">
        <v>1</v>
      </c>
      <c r="N20" s="3">
        <v>2.4017691999999999</v>
      </c>
      <c r="AC20" s="2">
        <v>3</v>
      </c>
      <c r="AD20" s="3">
        <v>0.70071228033690347</v>
      </c>
      <c r="AF20" s="2">
        <v>3</v>
      </c>
      <c r="AG20" s="3">
        <v>1.7563429343870229</v>
      </c>
      <c r="AI20" s="2">
        <v>3</v>
      </c>
      <c r="AJ20" s="3">
        <v>1.3230477279816992</v>
      </c>
    </row>
    <row r="21" spans="1:36">
      <c r="A21" s="28" t="s">
        <v>160</v>
      </c>
      <c r="B21" s="5">
        <v>1.9586073148417751</v>
      </c>
      <c r="D21" s="28" t="s">
        <v>161</v>
      </c>
      <c r="E21" s="5">
        <v>2.6197887582883941</v>
      </c>
      <c r="G21" s="27" t="s">
        <v>90</v>
      </c>
      <c r="H21">
        <v>1</v>
      </c>
      <c r="I21">
        <v>1.1641940099999999</v>
      </c>
      <c r="J21" s="3">
        <v>1.1054435899999999</v>
      </c>
      <c r="L21" s="27" t="s">
        <v>178</v>
      </c>
      <c r="M21">
        <v>1</v>
      </c>
      <c r="N21" s="3">
        <v>1.7811360599999999</v>
      </c>
      <c r="AC21" s="2">
        <v>3</v>
      </c>
      <c r="AD21" s="3">
        <v>1.248882187792451</v>
      </c>
      <c r="AF21" s="2">
        <v>3</v>
      </c>
      <c r="AG21" s="3">
        <v>1.2858479775397735</v>
      </c>
      <c r="AI21" s="2">
        <v>3</v>
      </c>
      <c r="AJ21" s="3">
        <v>1.5806384527399397</v>
      </c>
    </row>
    <row r="22" spans="1:36">
      <c r="G22" s="27" t="s">
        <v>91</v>
      </c>
      <c r="H22">
        <v>1</v>
      </c>
      <c r="I22">
        <v>1.14778826</v>
      </c>
      <c r="J22" s="3">
        <v>1.0628531299999999</v>
      </c>
      <c r="L22" s="27" t="s">
        <v>179</v>
      </c>
      <c r="M22">
        <v>1</v>
      </c>
      <c r="N22" s="3">
        <v>0.73075920999999999</v>
      </c>
      <c r="AC22" s="2">
        <v>3</v>
      </c>
      <c r="AD22" s="3">
        <v>1.0528231257148799</v>
      </c>
      <c r="AF22" s="4">
        <v>3</v>
      </c>
      <c r="AG22" s="5">
        <v>1.1066340854736405</v>
      </c>
      <c r="AI22" s="2">
        <v>3</v>
      </c>
      <c r="AJ22" s="3">
        <v>3.1250129978163668</v>
      </c>
    </row>
    <row r="23" spans="1:36">
      <c r="G23" s="27" t="s">
        <v>92</v>
      </c>
      <c r="H23">
        <v>1</v>
      </c>
      <c r="I23">
        <v>1.1546928599999999</v>
      </c>
      <c r="J23" s="3">
        <v>0.95643710000000004</v>
      </c>
      <c r="L23" s="27" t="s">
        <v>180</v>
      </c>
      <c r="M23">
        <v>1</v>
      </c>
      <c r="N23" s="3">
        <v>1.0705492599999999</v>
      </c>
      <c r="AC23" s="4">
        <v>3</v>
      </c>
      <c r="AD23" s="5">
        <v>1.3501871685556828</v>
      </c>
      <c r="AI23" s="4">
        <v>3</v>
      </c>
      <c r="AJ23" s="5">
        <v>0.66187480503275453</v>
      </c>
    </row>
    <row r="24" spans="1:36">
      <c r="G24" s="27" t="s">
        <v>93</v>
      </c>
      <c r="H24">
        <v>1</v>
      </c>
      <c r="I24">
        <v>1.10204401</v>
      </c>
      <c r="J24" s="3">
        <v>1.0294953600000001</v>
      </c>
      <c r="L24" s="27" t="s">
        <v>181</v>
      </c>
      <c r="M24">
        <v>1</v>
      </c>
      <c r="N24" s="3">
        <v>1.31971302</v>
      </c>
    </row>
    <row r="25" spans="1:36">
      <c r="G25" s="27" t="s">
        <v>94</v>
      </c>
      <c r="H25">
        <v>1</v>
      </c>
      <c r="I25">
        <v>1.0982044099999999</v>
      </c>
      <c r="J25" s="3">
        <v>1.0351274800000001</v>
      </c>
      <c r="L25" s="27" t="s">
        <v>182</v>
      </c>
      <c r="M25">
        <v>1</v>
      </c>
      <c r="N25" s="3">
        <v>1.8465105399999999</v>
      </c>
    </row>
    <row r="26" spans="1:36">
      <c r="G26" s="27" t="s">
        <v>95</v>
      </c>
      <c r="H26">
        <v>1</v>
      </c>
      <c r="I26">
        <v>1.1017199600000001</v>
      </c>
      <c r="J26" s="3">
        <v>1.0828196299999999</v>
      </c>
      <c r="L26" s="27" t="s">
        <v>183</v>
      </c>
      <c r="M26">
        <v>1</v>
      </c>
      <c r="N26" s="3">
        <v>1.0858236400000001</v>
      </c>
    </row>
    <row r="27" spans="1:36">
      <c r="G27" s="27" t="s">
        <v>96</v>
      </c>
      <c r="H27">
        <v>1</v>
      </c>
      <c r="I27">
        <v>1.0856830099999999</v>
      </c>
      <c r="J27" s="3">
        <v>1.1209076899999999</v>
      </c>
      <c r="L27" s="27" t="s">
        <v>184</v>
      </c>
      <c r="M27">
        <v>1</v>
      </c>
      <c r="N27" s="3">
        <v>1.52657745</v>
      </c>
    </row>
    <row r="28" spans="1:36">
      <c r="G28" s="27" t="s">
        <v>97</v>
      </c>
      <c r="H28">
        <v>1</v>
      </c>
      <c r="I28">
        <v>1.07749925</v>
      </c>
      <c r="J28" s="3">
        <v>0.99096698000000005</v>
      </c>
      <c r="L28" s="27" t="s">
        <v>185</v>
      </c>
      <c r="M28">
        <v>1</v>
      </c>
      <c r="N28" s="3">
        <v>1.30998791</v>
      </c>
    </row>
    <row r="29" spans="1:36">
      <c r="G29" s="27" t="s">
        <v>98</v>
      </c>
      <c r="H29">
        <v>1</v>
      </c>
      <c r="I29">
        <v>1.0842250499999999</v>
      </c>
      <c r="J29" s="3">
        <v>0.97685418999999996</v>
      </c>
      <c r="L29" s="27" t="s">
        <v>186</v>
      </c>
      <c r="M29">
        <v>1</v>
      </c>
      <c r="N29" s="3">
        <v>1.8380859599999999</v>
      </c>
    </row>
    <row r="30" spans="1:36">
      <c r="G30" s="27" t="s">
        <v>99</v>
      </c>
      <c r="H30">
        <v>1</v>
      </c>
      <c r="I30">
        <v>1.0781230500000001</v>
      </c>
      <c r="J30" s="3">
        <v>0.97005242000000003</v>
      </c>
      <c r="L30" s="27" t="s">
        <v>187</v>
      </c>
      <c r="M30">
        <v>1</v>
      </c>
      <c r="N30" s="3">
        <v>1.4966544100000001</v>
      </c>
    </row>
    <row r="31" spans="1:36">
      <c r="G31" s="27" t="s">
        <v>100</v>
      </c>
      <c r="H31">
        <v>1</v>
      </c>
      <c r="I31">
        <v>1.0863726</v>
      </c>
      <c r="J31" s="3">
        <v>0.95559300999999996</v>
      </c>
      <c r="L31" s="27" t="s">
        <v>188</v>
      </c>
      <c r="M31">
        <v>1</v>
      </c>
      <c r="N31" s="3">
        <v>1.78777897</v>
      </c>
    </row>
    <row r="32" spans="1:36">
      <c r="G32" s="27" t="s">
        <v>101</v>
      </c>
      <c r="H32">
        <v>1</v>
      </c>
      <c r="I32">
        <v>1.0720236599999999</v>
      </c>
      <c r="J32" s="3">
        <v>1.0126033800000001</v>
      </c>
      <c r="L32" s="27" t="s">
        <v>189</v>
      </c>
      <c r="M32">
        <v>1</v>
      </c>
      <c r="N32" s="3">
        <v>1.96058149</v>
      </c>
    </row>
    <row r="33" spans="7:14">
      <c r="G33" s="27" t="s">
        <v>102</v>
      </c>
      <c r="H33">
        <v>1</v>
      </c>
      <c r="I33">
        <v>1.08200561</v>
      </c>
      <c r="J33" s="3">
        <v>0.92807216000000003</v>
      </c>
      <c r="L33" s="27" t="s">
        <v>190</v>
      </c>
      <c r="M33">
        <v>1</v>
      </c>
      <c r="N33" s="3">
        <v>1.0275140599999999</v>
      </c>
    </row>
    <row r="34" spans="7:14">
      <c r="G34" s="27" t="s">
        <v>103</v>
      </c>
      <c r="H34">
        <v>1</v>
      </c>
      <c r="I34">
        <v>1.0672434099999999</v>
      </c>
      <c r="J34" s="3">
        <v>0.98405286000000003</v>
      </c>
      <c r="L34" s="27" t="s">
        <v>191</v>
      </c>
      <c r="M34">
        <v>1</v>
      </c>
      <c r="N34" s="3">
        <v>1.7329429999999999</v>
      </c>
    </row>
    <row r="35" spans="7:14">
      <c r="G35" s="27" t="s">
        <v>104</v>
      </c>
      <c r="H35">
        <v>1</v>
      </c>
      <c r="I35">
        <v>1.05139129</v>
      </c>
      <c r="J35" s="3">
        <v>0.98666383999999996</v>
      </c>
      <c r="L35" s="27" t="s">
        <v>192</v>
      </c>
      <c r="M35">
        <v>1</v>
      </c>
      <c r="N35" s="3">
        <v>1.0886544499999999</v>
      </c>
    </row>
    <row r="36" spans="7:14">
      <c r="G36" s="28" t="s">
        <v>105</v>
      </c>
      <c r="H36" s="20">
        <v>1</v>
      </c>
      <c r="I36" s="20">
        <v>1.0364405999999999</v>
      </c>
      <c r="J36" s="5">
        <v>0.9734564</v>
      </c>
      <c r="L36" s="28" t="s">
        <v>193</v>
      </c>
      <c r="M36" s="20">
        <v>1</v>
      </c>
      <c r="N36" s="5">
        <v>1.5447797599999999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4E5FB-AB58-42D1-BE0B-7A9FC30103EE}">
  <dimension ref="A1:R88"/>
  <sheetViews>
    <sheetView topLeftCell="A15" zoomScale="101" workbookViewId="0">
      <selection activeCell="D17" sqref="D17"/>
    </sheetView>
  </sheetViews>
  <sheetFormatPr baseColWidth="10" defaultColWidth="8.7109375" defaultRowHeight="20"/>
  <cols>
    <col min="2" max="2" width="19" customWidth="1"/>
    <col min="3" max="3" width="15.42578125" customWidth="1"/>
    <col min="4" max="4" width="21.42578125" customWidth="1"/>
    <col min="5" max="5" width="14.28515625" customWidth="1"/>
    <col min="6" max="6" width="17.5703125" customWidth="1"/>
    <col min="9" max="9" width="21.28515625" customWidth="1"/>
    <col min="10" max="10" width="14.28515625" customWidth="1"/>
    <col min="12" max="12" width="18.42578125" customWidth="1"/>
    <col min="15" max="15" width="19.42578125" customWidth="1"/>
    <col min="18" max="18" width="21.7109375" customWidth="1"/>
  </cols>
  <sheetData>
    <row r="1" spans="1:18">
      <c r="A1" s="1" t="s">
        <v>111</v>
      </c>
      <c r="E1" s="1" t="s">
        <v>114</v>
      </c>
      <c r="H1" s="1" t="s">
        <v>203</v>
      </c>
      <c r="K1" s="1" t="s">
        <v>541</v>
      </c>
    </row>
    <row r="2" spans="1:18">
      <c r="A2" t="s">
        <v>113</v>
      </c>
      <c r="E2" t="s">
        <v>115</v>
      </c>
      <c r="H2" t="s">
        <v>204</v>
      </c>
      <c r="K2" t="s">
        <v>204</v>
      </c>
    </row>
    <row r="3" spans="1:18">
      <c r="A3" t="s">
        <v>62</v>
      </c>
      <c r="E3" t="s">
        <v>128</v>
      </c>
      <c r="H3" t="s">
        <v>205</v>
      </c>
      <c r="K3" t="s">
        <v>542</v>
      </c>
    </row>
    <row r="5" spans="1:18">
      <c r="A5" s="6" t="s">
        <v>2</v>
      </c>
      <c r="B5" s="7" t="s">
        <v>112</v>
      </c>
      <c r="E5" s="6" t="s">
        <v>126</v>
      </c>
      <c r="F5" s="7" t="s">
        <v>125</v>
      </c>
      <c r="H5" s="6"/>
      <c r="I5" s="7" t="s">
        <v>199</v>
      </c>
      <c r="K5" s="6"/>
      <c r="L5" s="7" t="s">
        <v>199</v>
      </c>
      <c r="N5" s="6"/>
      <c r="O5" s="7" t="s">
        <v>200</v>
      </c>
      <c r="Q5" s="6"/>
      <c r="R5" s="7" t="s">
        <v>549</v>
      </c>
    </row>
    <row r="6" spans="1:18">
      <c r="A6" s="2" t="s">
        <v>72</v>
      </c>
      <c r="B6" s="3">
        <v>6.1855670000000001E-2</v>
      </c>
      <c r="E6" s="2">
        <v>1</v>
      </c>
      <c r="F6" s="3">
        <v>1.3819911499999999</v>
      </c>
      <c r="H6" s="2" t="s">
        <v>196</v>
      </c>
      <c r="I6" s="3">
        <v>98</v>
      </c>
      <c r="K6" s="2" t="s">
        <v>533</v>
      </c>
      <c r="L6" s="3">
        <v>196</v>
      </c>
      <c r="N6" s="2" t="s">
        <v>533</v>
      </c>
      <c r="O6" s="3">
        <v>1.1982499900000001</v>
      </c>
      <c r="Q6" s="2" t="s">
        <v>533</v>
      </c>
      <c r="R6" s="3">
        <v>2.8588439999999999</v>
      </c>
    </row>
    <row r="7" spans="1:18">
      <c r="A7" s="2" t="s">
        <v>72</v>
      </c>
      <c r="B7" s="3">
        <v>8.045977E-2</v>
      </c>
      <c r="E7" s="2">
        <v>1</v>
      </c>
      <c r="F7" s="3">
        <v>0.84522005</v>
      </c>
      <c r="H7" s="2" t="s">
        <v>196</v>
      </c>
      <c r="I7" s="3">
        <v>24</v>
      </c>
      <c r="K7" s="2" t="s">
        <v>533</v>
      </c>
      <c r="L7" s="3">
        <v>225</v>
      </c>
      <c r="N7" s="2" t="s">
        <v>533</v>
      </c>
      <c r="O7" s="3">
        <v>1.0796827</v>
      </c>
      <c r="Q7" s="2" t="s">
        <v>533</v>
      </c>
      <c r="R7" s="3">
        <v>2.771852</v>
      </c>
    </row>
    <row r="8" spans="1:18">
      <c r="A8" s="2" t="s">
        <v>72</v>
      </c>
      <c r="B8" s="3">
        <v>0.10476190000000001</v>
      </c>
      <c r="E8" s="2">
        <v>1</v>
      </c>
      <c r="F8" s="3">
        <v>0.69259143000000001</v>
      </c>
      <c r="H8" s="2" t="s">
        <v>196</v>
      </c>
      <c r="I8" s="3">
        <v>70</v>
      </c>
      <c r="K8" s="2" t="s">
        <v>533</v>
      </c>
      <c r="L8" s="3">
        <v>192</v>
      </c>
      <c r="N8" s="2" t="s">
        <v>533</v>
      </c>
      <c r="O8" s="3">
        <v>1.1559908999999999</v>
      </c>
      <c r="Q8" s="2" t="s">
        <v>533</v>
      </c>
      <c r="R8" s="3">
        <v>2.8888889999999998</v>
      </c>
    </row>
    <row r="9" spans="1:18">
      <c r="A9" s="2" t="s">
        <v>75</v>
      </c>
      <c r="B9" s="3">
        <v>0.14864864999999999</v>
      </c>
      <c r="E9" s="2">
        <v>1</v>
      </c>
      <c r="F9" s="3">
        <v>1.19967661</v>
      </c>
      <c r="H9" s="2" t="s">
        <v>196</v>
      </c>
      <c r="I9" s="3">
        <v>54</v>
      </c>
      <c r="K9" s="2" t="s">
        <v>533</v>
      </c>
      <c r="L9" s="3">
        <v>283</v>
      </c>
      <c r="N9" s="2" t="s">
        <v>533</v>
      </c>
      <c r="O9" s="3">
        <v>1.2421597900000001</v>
      </c>
      <c r="Q9" s="2" t="s">
        <v>533</v>
      </c>
      <c r="R9" s="3">
        <v>3.365135</v>
      </c>
    </row>
    <row r="10" spans="1:18">
      <c r="A10" s="2" t="s">
        <v>75</v>
      </c>
      <c r="B10" s="3">
        <v>0.14583333000000001</v>
      </c>
      <c r="E10" s="2">
        <v>1</v>
      </c>
      <c r="F10" s="3">
        <v>1.88416283</v>
      </c>
      <c r="H10" s="2" t="s">
        <v>196</v>
      </c>
      <c r="I10" s="3">
        <v>111</v>
      </c>
      <c r="K10" s="2" t="s">
        <v>543</v>
      </c>
      <c r="L10" s="3">
        <v>186</v>
      </c>
      <c r="N10" s="2" t="s">
        <v>543</v>
      </c>
      <c r="O10" s="3">
        <v>0.51486001000000003</v>
      </c>
      <c r="Q10" s="2" t="s">
        <v>543</v>
      </c>
      <c r="R10" s="3">
        <v>0.97311829999999999</v>
      </c>
    </row>
    <row r="11" spans="1:18">
      <c r="A11" s="4" t="s">
        <v>75</v>
      </c>
      <c r="B11" s="5">
        <v>0.16666666999999999</v>
      </c>
      <c r="E11" s="2">
        <v>1</v>
      </c>
      <c r="F11" s="3">
        <v>2.4024805200000001</v>
      </c>
      <c r="H11" s="2" t="s">
        <v>197</v>
      </c>
      <c r="I11" s="3">
        <v>67</v>
      </c>
      <c r="K11" s="2" t="s">
        <v>543</v>
      </c>
      <c r="L11" s="3">
        <v>48</v>
      </c>
      <c r="N11" s="2" t="s">
        <v>543</v>
      </c>
      <c r="O11" s="3">
        <v>1.0565251200000001</v>
      </c>
      <c r="Q11" s="2" t="s">
        <v>543</v>
      </c>
      <c r="R11" s="3">
        <v>2.5902780000000001</v>
      </c>
    </row>
    <row r="12" spans="1:18">
      <c r="E12" s="2">
        <v>1</v>
      </c>
      <c r="F12" s="3">
        <v>1.25907188</v>
      </c>
      <c r="H12" s="2" t="s">
        <v>197</v>
      </c>
      <c r="I12" s="3">
        <v>22</v>
      </c>
      <c r="K12" s="2" t="s">
        <v>543</v>
      </c>
      <c r="L12" s="3">
        <v>165</v>
      </c>
      <c r="N12" s="2" t="s">
        <v>543</v>
      </c>
      <c r="O12" s="3">
        <v>1.0082686700000001</v>
      </c>
      <c r="Q12" s="2" t="s">
        <v>543</v>
      </c>
      <c r="R12" s="3">
        <v>2.4424239999999999</v>
      </c>
    </row>
    <row r="13" spans="1:18">
      <c r="A13" t="s">
        <v>619</v>
      </c>
      <c r="E13" s="2">
        <v>1</v>
      </c>
      <c r="F13" s="3">
        <v>1.1714196400000001</v>
      </c>
      <c r="H13" s="2" t="s">
        <v>197</v>
      </c>
      <c r="I13" s="3">
        <v>144</v>
      </c>
      <c r="K13" s="2" t="s">
        <v>543</v>
      </c>
      <c r="L13" s="3">
        <v>161</v>
      </c>
      <c r="N13" s="2" t="s">
        <v>543</v>
      </c>
      <c r="O13" s="3">
        <v>1.0827447100000001</v>
      </c>
      <c r="Q13" s="2" t="s">
        <v>543</v>
      </c>
      <c r="R13" s="3">
        <v>2.664596</v>
      </c>
    </row>
    <row r="14" spans="1:18">
      <c r="E14" s="2">
        <v>1</v>
      </c>
      <c r="F14" s="3">
        <v>0.6177705</v>
      </c>
      <c r="H14" s="2" t="s">
        <v>197</v>
      </c>
      <c r="I14" s="3">
        <v>49</v>
      </c>
      <c r="K14" s="2" t="s">
        <v>544</v>
      </c>
      <c r="L14" s="3">
        <v>153</v>
      </c>
      <c r="N14" s="2" t="s">
        <v>544</v>
      </c>
      <c r="O14" s="3">
        <v>1.0263593099999999</v>
      </c>
      <c r="Q14" s="2" t="s">
        <v>544</v>
      </c>
      <c r="R14" s="3">
        <v>2.4074080000000002</v>
      </c>
    </row>
    <row r="15" spans="1:18">
      <c r="A15" s="6" t="s">
        <v>72</v>
      </c>
      <c r="B15" s="19" t="s">
        <v>616</v>
      </c>
      <c r="C15" s="7" t="s">
        <v>618</v>
      </c>
      <c r="E15" s="2">
        <v>1</v>
      </c>
      <c r="F15" s="3">
        <v>0.36120894999999997</v>
      </c>
      <c r="H15" s="4" t="s">
        <v>197</v>
      </c>
      <c r="I15" s="5">
        <v>37</v>
      </c>
      <c r="K15" s="2" t="s">
        <v>544</v>
      </c>
      <c r="L15" s="3">
        <v>179</v>
      </c>
      <c r="N15" s="2" t="s">
        <v>544</v>
      </c>
      <c r="O15" s="3">
        <v>1.00536636</v>
      </c>
      <c r="Q15" s="2" t="s">
        <v>544</v>
      </c>
      <c r="R15" s="3">
        <v>2.329609</v>
      </c>
    </row>
    <row r="16" spans="1:18">
      <c r="A16" s="2">
        <v>1</v>
      </c>
      <c r="B16">
        <v>1</v>
      </c>
      <c r="C16" s="3">
        <v>14</v>
      </c>
      <c r="E16" s="2">
        <v>1</v>
      </c>
      <c r="F16" s="3">
        <v>1.4920205499999999</v>
      </c>
      <c r="K16" s="2" t="s">
        <v>544</v>
      </c>
      <c r="L16" s="3">
        <v>148</v>
      </c>
      <c r="N16" s="2" t="s">
        <v>544</v>
      </c>
      <c r="O16" s="3">
        <v>1.00003928</v>
      </c>
      <c r="Q16" s="2" t="s">
        <v>544</v>
      </c>
      <c r="R16" s="3">
        <v>2.5135139999999998</v>
      </c>
    </row>
    <row r="17" spans="1:18">
      <c r="A17" s="2">
        <v>1</v>
      </c>
      <c r="B17">
        <v>1</v>
      </c>
      <c r="C17" s="3">
        <v>22</v>
      </c>
      <c r="E17" s="2">
        <v>1</v>
      </c>
      <c r="F17" s="3">
        <v>0.58310081000000002</v>
      </c>
      <c r="H17" s="6"/>
      <c r="I17" s="7" t="s">
        <v>200</v>
      </c>
      <c r="K17" s="2" t="s">
        <v>544</v>
      </c>
      <c r="L17" s="3">
        <v>162</v>
      </c>
      <c r="N17" s="2" t="s">
        <v>544</v>
      </c>
      <c r="O17" s="3">
        <v>1.00448593</v>
      </c>
      <c r="Q17" s="2" t="s">
        <v>544</v>
      </c>
      <c r="R17" s="3">
        <v>2.4650210000000001</v>
      </c>
    </row>
    <row r="18" spans="1:18">
      <c r="A18" s="2">
        <v>1</v>
      </c>
      <c r="B18">
        <v>2</v>
      </c>
      <c r="C18" s="3">
        <v>15</v>
      </c>
      <c r="E18" s="2">
        <v>2</v>
      </c>
      <c r="F18" s="3">
        <v>1.0568047</v>
      </c>
      <c r="H18" s="2" t="s">
        <v>196</v>
      </c>
      <c r="I18" s="3">
        <v>0.75897387999999999</v>
      </c>
      <c r="K18" s="2" t="s">
        <v>545</v>
      </c>
      <c r="L18" s="3">
        <v>168</v>
      </c>
      <c r="N18" s="2" t="s">
        <v>545</v>
      </c>
      <c r="O18" s="3">
        <v>0.86798204999999995</v>
      </c>
      <c r="Q18" s="2" t="s">
        <v>545</v>
      </c>
      <c r="R18" s="3">
        <v>1.986111</v>
      </c>
    </row>
    <row r="19" spans="1:18">
      <c r="A19" s="2">
        <v>1</v>
      </c>
      <c r="B19">
        <v>1</v>
      </c>
      <c r="C19" s="3">
        <v>18</v>
      </c>
      <c r="E19" s="2">
        <v>2</v>
      </c>
      <c r="F19" s="3">
        <v>1.3112579600000001</v>
      </c>
      <c r="H19" s="2" t="s">
        <v>196</v>
      </c>
      <c r="I19" s="3">
        <v>1.0663102799999999</v>
      </c>
      <c r="K19" s="2" t="s">
        <v>545</v>
      </c>
      <c r="L19" s="3">
        <v>204</v>
      </c>
      <c r="N19" s="2" t="s">
        <v>545</v>
      </c>
      <c r="O19" s="3">
        <v>0.93547407000000005</v>
      </c>
      <c r="Q19" s="2" t="s">
        <v>545</v>
      </c>
      <c r="R19" s="3">
        <v>2.2483659999999999</v>
      </c>
    </row>
    <row r="20" spans="1:18">
      <c r="A20" s="2">
        <v>1</v>
      </c>
      <c r="B20">
        <v>1</v>
      </c>
      <c r="C20" s="3">
        <v>14</v>
      </c>
      <c r="E20" s="2">
        <v>2</v>
      </c>
      <c r="F20" s="3">
        <v>1.1751150100000001</v>
      </c>
      <c r="H20" s="2" t="s">
        <v>196</v>
      </c>
      <c r="I20" s="3">
        <v>1.0789784</v>
      </c>
      <c r="K20" s="2" t="s">
        <v>545</v>
      </c>
      <c r="L20" s="3">
        <v>203</v>
      </c>
      <c r="N20" s="2" t="s">
        <v>545</v>
      </c>
      <c r="O20" s="3">
        <v>0.92779062000000001</v>
      </c>
      <c r="Q20" s="2" t="s">
        <v>545</v>
      </c>
      <c r="R20" s="3">
        <v>2.376026</v>
      </c>
    </row>
    <row r="21" spans="1:18">
      <c r="A21" s="2">
        <v>1</v>
      </c>
      <c r="B21">
        <v>0</v>
      </c>
      <c r="C21" s="3">
        <v>14</v>
      </c>
      <c r="E21" s="2">
        <v>2</v>
      </c>
      <c r="F21" s="3">
        <v>0.83772389999999997</v>
      </c>
      <c r="H21" s="2" t="s">
        <v>196</v>
      </c>
      <c r="I21" s="3">
        <v>1.0003654900000001</v>
      </c>
      <c r="K21" s="2" t="s">
        <v>545</v>
      </c>
      <c r="L21" s="3">
        <v>206</v>
      </c>
      <c r="N21" s="2" t="s">
        <v>545</v>
      </c>
      <c r="O21" s="3">
        <v>0.89402048000000001</v>
      </c>
      <c r="Q21" s="2" t="s">
        <v>545</v>
      </c>
      <c r="R21" s="3">
        <v>2.2491910000000002</v>
      </c>
    </row>
    <row r="22" spans="1:18">
      <c r="A22" s="2">
        <v>2</v>
      </c>
      <c r="B22">
        <v>1</v>
      </c>
      <c r="C22" s="3">
        <v>15</v>
      </c>
      <c r="E22" s="2">
        <v>2</v>
      </c>
      <c r="F22" s="3">
        <v>1.18510012</v>
      </c>
      <c r="H22" s="2" t="s">
        <v>196</v>
      </c>
      <c r="I22" s="3">
        <v>1.0953719500000001</v>
      </c>
      <c r="K22" s="2" t="s">
        <v>537</v>
      </c>
      <c r="L22" s="3">
        <v>73</v>
      </c>
      <c r="N22" s="2" t="s">
        <v>537</v>
      </c>
      <c r="O22" s="3">
        <v>1.0934991599999999</v>
      </c>
      <c r="Q22" s="2" t="s">
        <v>537</v>
      </c>
      <c r="R22" s="3">
        <v>2.3744290000000001</v>
      </c>
    </row>
    <row r="23" spans="1:18">
      <c r="A23" s="2">
        <v>2</v>
      </c>
      <c r="B23">
        <v>1</v>
      </c>
      <c r="C23" s="3">
        <v>17</v>
      </c>
      <c r="E23" s="2">
        <v>2</v>
      </c>
      <c r="F23" s="3">
        <v>1.0745846299999999</v>
      </c>
      <c r="H23" s="2" t="s">
        <v>197</v>
      </c>
      <c r="I23" s="3">
        <v>1.2069449800000001</v>
      </c>
      <c r="K23" s="2" t="s">
        <v>537</v>
      </c>
      <c r="L23" s="3">
        <v>119</v>
      </c>
      <c r="N23" s="2" t="s">
        <v>537</v>
      </c>
      <c r="O23" s="3">
        <v>1.1002624599999999</v>
      </c>
      <c r="Q23" s="2" t="s">
        <v>537</v>
      </c>
      <c r="R23" s="3">
        <v>2.868347</v>
      </c>
    </row>
    <row r="24" spans="1:18">
      <c r="A24" s="2">
        <v>2</v>
      </c>
      <c r="B24">
        <v>1</v>
      </c>
      <c r="C24" s="3">
        <v>16</v>
      </c>
      <c r="E24" s="2">
        <v>2</v>
      </c>
      <c r="F24" s="3">
        <v>0.79637795</v>
      </c>
      <c r="H24" s="2" t="s">
        <v>197</v>
      </c>
      <c r="I24" s="3">
        <v>1.1296634299999999</v>
      </c>
      <c r="K24" s="2" t="s">
        <v>546</v>
      </c>
      <c r="L24" s="3">
        <v>77</v>
      </c>
      <c r="N24" s="2" t="s">
        <v>546</v>
      </c>
      <c r="O24" s="3">
        <v>1.07558822</v>
      </c>
      <c r="Q24" s="2" t="s">
        <v>546</v>
      </c>
      <c r="R24" s="3">
        <v>3.069264</v>
      </c>
    </row>
    <row r="25" spans="1:18">
      <c r="A25" s="2">
        <v>2</v>
      </c>
      <c r="B25">
        <v>2</v>
      </c>
      <c r="C25" s="3">
        <v>21</v>
      </c>
      <c r="E25" s="2">
        <v>2</v>
      </c>
      <c r="F25" s="3">
        <v>0.47244477000000001</v>
      </c>
      <c r="H25" s="2" t="s">
        <v>197</v>
      </c>
      <c r="I25" s="3">
        <v>1.2851465200000001</v>
      </c>
      <c r="K25" s="2" t="s">
        <v>537</v>
      </c>
      <c r="L25" s="3">
        <v>224</v>
      </c>
      <c r="N25" s="2" t="s">
        <v>537</v>
      </c>
      <c r="O25" s="3">
        <v>1.25053613</v>
      </c>
      <c r="Q25" s="2" t="s">
        <v>537</v>
      </c>
      <c r="R25" s="3">
        <v>3.2366069999999998</v>
      </c>
    </row>
    <row r="26" spans="1:18">
      <c r="A26" s="2">
        <v>2</v>
      </c>
      <c r="B26">
        <v>2</v>
      </c>
      <c r="C26" s="3">
        <v>18</v>
      </c>
      <c r="E26" s="2">
        <v>2</v>
      </c>
      <c r="F26" s="3">
        <v>0.54855995999999996</v>
      </c>
      <c r="H26" s="2" t="s">
        <v>197</v>
      </c>
      <c r="I26" s="3">
        <v>1.44019418</v>
      </c>
      <c r="K26" s="2" t="s">
        <v>547</v>
      </c>
      <c r="L26" s="3">
        <v>165</v>
      </c>
      <c r="N26" s="2" t="s">
        <v>547</v>
      </c>
      <c r="O26" s="3">
        <v>1.2262581299999999</v>
      </c>
      <c r="Q26" s="2" t="s">
        <v>547</v>
      </c>
      <c r="R26" s="3">
        <v>3.1535350000000002</v>
      </c>
    </row>
    <row r="27" spans="1:18">
      <c r="A27" s="2">
        <v>3</v>
      </c>
      <c r="B27">
        <v>2</v>
      </c>
      <c r="C27" s="3">
        <v>23</v>
      </c>
      <c r="E27" s="2">
        <v>2</v>
      </c>
      <c r="F27" s="3">
        <v>0.97558862000000002</v>
      </c>
      <c r="H27" s="4" t="s">
        <v>197</v>
      </c>
      <c r="I27" s="5">
        <v>1.0515789900000001</v>
      </c>
      <c r="K27" s="2" t="s">
        <v>547</v>
      </c>
      <c r="L27" s="3">
        <v>254</v>
      </c>
      <c r="N27" s="2" t="s">
        <v>547</v>
      </c>
      <c r="O27" s="3">
        <v>1.28505264</v>
      </c>
      <c r="Q27" s="2" t="s">
        <v>547</v>
      </c>
      <c r="R27" s="3">
        <v>3.2545929999999998</v>
      </c>
    </row>
    <row r="28" spans="1:18">
      <c r="A28" s="2">
        <v>3</v>
      </c>
      <c r="B28">
        <v>2</v>
      </c>
      <c r="C28" s="3">
        <v>26</v>
      </c>
      <c r="E28" s="2">
        <v>2</v>
      </c>
      <c r="F28" s="3">
        <v>1.1196493700000001</v>
      </c>
      <c r="K28" s="2" t="s">
        <v>547</v>
      </c>
      <c r="L28" s="3">
        <v>328</v>
      </c>
      <c r="N28" s="2" t="s">
        <v>547</v>
      </c>
      <c r="O28" s="3">
        <v>1.39307665</v>
      </c>
      <c r="Q28" s="2" t="s">
        <v>547</v>
      </c>
      <c r="R28" s="3">
        <v>3.3353660000000001</v>
      </c>
    </row>
    <row r="29" spans="1:18">
      <c r="A29" s="2">
        <v>3</v>
      </c>
      <c r="B29">
        <v>2</v>
      </c>
      <c r="C29" s="3">
        <v>18</v>
      </c>
      <c r="E29" s="2">
        <v>2</v>
      </c>
      <c r="F29" s="3">
        <v>0.76820882999999995</v>
      </c>
      <c r="H29" s="6"/>
      <c r="I29" s="7" t="s">
        <v>549</v>
      </c>
      <c r="K29" s="2" t="s">
        <v>547</v>
      </c>
      <c r="L29" s="3">
        <v>354</v>
      </c>
      <c r="N29" s="2" t="s">
        <v>547</v>
      </c>
      <c r="O29" s="3">
        <v>1.1766979099999999</v>
      </c>
      <c r="Q29" s="2" t="s">
        <v>547</v>
      </c>
      <c r="R29" s="3">
        <v>2.747646</v>
      </c>
    </row>
    <row r="30" spans="1:18">
      <c r="A30" s="2">
        <v>3</v>
      </c>
      <c r="B30">
        <v>2</v>
      </c>
      <c r="C30" s="3">
        <v>19</v>
      </c>
      <c r="E30" s="2">
        <v>2</v>
      </c>
      <c r="F30" s="3">
        <v>0.59268768000000005</v>
      </c>
      <c r="H30" s="2" t="s">
        <v>196</v>
      </c>
      <c r="I30" s="3">
        <v>1.278912</v>
      </c>
      <c r="K30" s="2" t="s">
        <v>548</v>
      </c>
      <c r="L30" s="3">
        <v>168</v>
      </c>
      <c r="N30" s="2" t="s">
        <v>548</v>
      </c>
      <c r="O30" s="3">
        <v>1.0616323400000001</v>
      </c>
      <c r="Q30" s="2" t="s">
        <v>548</v>
      </c>
      <c r="R30" s="3">
        <v>2.375</v>
      </c>
    </row>
    <row r="31" spans="1:18">
      <c r="A31" s="4">
        <v>3</v>
      </c>
      <c r="B31" s="20">
        <v>3</v>
      </c>
      <c r="C31" s="5">
        <v>19</v>
      </c>
      <c r="E31" s="2">
        <v>2</v>
      </c>
      <c r="F31" s="3">
        <v>1.36733266</v>
      </c>
      <c r="H31" s="2" t="s">
        <v>196</v>
      </c>
      <c r="I31" s="3">
        <v>2.9444439999999998</v>
      </c>
      <c r="K31" s="2" t="s">
        <v>548</v>
      </c>
      <c r="L31" s="3">
        <v>127</v>
      </c>
      <c r="N31" s="2" t="s">
        <v>548</v>
      </c>
      <c r="O31" s="3">
        <v>1.02709597</v>
      </c>
      <c r="Q31" s="2" t="s">
        <v>548</v>
      </c>
      <c r="R31" s="3">
        <v>2.3175849999999998</v>
      </c>
    </row>
    <row r="32" spans="1:18">
      <c r="E32" s="2">
        <v>3</v>
      </c>
      <c r="F32" s="3">
        <v>1.9117521799999999</v>
      </c>
      <c r="H32" s="2" t="s">
        <v>196</v>
      </c>
      <c r="I32" s="3">
        <v>2.7619050000000001</v>
      </c>
      <c r="K32" s="2" t="s">
        <v>548</v>
      </c>
      <c r="L32" s="3">
        <v>144</v>
      </c>
      <c r="N32" s="2" t="s">
        <v>548</v>
      </c>
      <c r="O32" s="3">
        <v>1.1178894800000001</v>
      </c>
      <c r="Q32" s="2" t="s">
        <v>548</v>
      </c>
      <c r="R32" s="3">
        <v>2.4560179999999998</v>
      </c>
    </row>
    <row r="33" spans="1:18">
      <c r="A33" s="6" t="s">
        <v>75</v>
      </c>
      <c r="B33" s="19" t="s">
        <v>616</v>
      </c>
      <c r="C33" s="7" t="s">
        <v>617</v>
      </c>
      <c r="E33" s="2">
        <v>3</v>
      </c>
      <c r="F33" s="3">
        <v>1.2534848999999999</v>
      </c>
      <c r="H33" s="2" t="s">
        <v>196</v>
      </c>
      <c r="I33" s="3">
        <v>3.5354329999999998</v>
      </c>
      <c r="K33" s="2" t="s">
        <v>548</v>
      </c>
      <c r="L33" s="3">
        <v>105</v>
      </c>
      <c r="N33" s="2" t="s">
        <v>548</v>
      </c>
      <c r="O33" s="3">
        <v>0.99363003999999999</v>
      </c>
      <c r="Q33" s="2" t="s">
        <v>548</v>
      </c>
      <c r="R33" s="3">
        <v>2.6222219999999998</v>
      </c>
    </row>
    <row r="34" spans="1:18">
      <c r="A34" s="2">
        <v>1</v>
      </c>
      <c r="B34">
        <v>4</v>
      </c>
      <c r="C34" s="3">
        <v>19</v>
      </c>
      <c r="E34" s="2">
        <v>3</v>
      </c>
      <c r="F34" s="3">
        <v>1.22046086</v>
      </c>
      <c r="H34" s="2" t="s">
        <v>196</v>
      </c>
      <c r="I34" s="3">
        <v>2.8086419999999999</v>
      </c>
      <c r="K34" s="2" t="s">
        <v>540</v>
      </c>
      <c r="L34" s="3">
        <v>201</v>
      </c>
      <c r="N34" s="2" t="s">
        <v>540</v>
      </c>
      <c r="O34" s="3">
        <v>1.1607729099999999</v>
      </c>
      <c r="Q34" s="2" t="s">
        <v>540</v>
      </c>
      <c r="R34" s="3">
        <v>2.4660030000000002</v>
      </c>
    </row>
    <row r="35" spans="1:18">
      <c r="A35" s="2">
        <v>1</v>
      </c>
      <c r="B35">
        <v>2</v>
      </c>
      <c r="C35" s="3">
        <v>12</v>
      </c>
      <c r="E35" s="2">
        <v>3</v>
      </c>
      <c r="F35" s="3">
        <v>0.86645523000000002</v>
      </c>
      <c r="H35" s="2" t="s">
        <v>197</v>
      </c>
      <c r="I35" s="3">
        <v>3.2636820000000002</v>
      </c>
      <c r="K35" s="2" t="s">
        <v>540</v>
      </c>
      <c r="L35" s="3">
        <v>117</v>
      </c>
      <c r="N35" s="2" t="s">
        <v>540</v>
      </c>
      <c r="O35" s="3">
        <v>1.0162521099999999</v>
      </c>
      <c r="Q35" s="2" t="s">
        <v>540</v>
      </c>
      <c r="R35" s="3">
        <v>2.2991450000000002</v>
      </c>
    </row>
    <row r="36" spans="1:18">
      <c r="A36" s="2">
        <v>1</v>
      </c>
      <c r="B36">
        <v>3</v>
      </c>
      <c r="C36" s="3">
        <v>19</v>
      </c>
      <c r="E36" s="2">
        <v>3</v>
      </c>
      <c r="F36" s="3">
        <v>0.88530688000000002</v>
      </c>
      <c r="H36" s="2" t="s">
        <v>197</v>
      </c>
      <c r="I36" s="3">
        <v>4.5606059999999999</v>
      </c>
      <c r="K36" s="2" t="s">
        <v>540</v>
      </c>
      <c r="L36" s="3">
        <v>215</v>
      </c>
      <c r="N36" s="2" t="s">
        <v>540</v>
      </c>
      <c r="O36" s="3">
        <v>1.0241852600000001</v>
      </c>
      <c r="Q36" s="2" t="s">
        <v>540</v>
      </c>
      <c r="R36" s="3">
        <v>2.3131780000000002</v>
      </c>
    </row>
    <row r="37" spans="1:18">
      <c r="A37" s="2">
        <v>1</v>
      </c>
      <c r="B37">
        <v>0</v>
      </c>
      <c r="C37" s="3">
        <v>9</v>
      </c>
      <c r="E37" s="2">
        <v>3</v>
      </c>
      <c r="F37" s="3">
        <v>0.39603091000000001</v>
      </c>
      <c r="H37" s="2" t="s">
        <v>197</v>
      </c>
      <c r="I37" s="3">
        <v>3.5671300000000001</v>
      </c>
      <c r="K37" s="4" t="s">
        <v>540</v>
      </c>
      <c r="L37" s="5">
        <v>230</v>
      </c>
      <c r="N37" s="4" t="s">
        <v>540</v>
      </c>
      <c r="O37" s="5">
        <v>1.1244727800000001</v>
      </c>
      <c r="Q37" s="4" t="s">
        <v>540</v>
      </c>
      <c r="R37" s="5">
        <v>2.617391</v>
      </c>
    </row>
    <row r="38" spans="1:18">
      <c r="A38" s="2">
        <v>1</v>
      </c>
      <c r="B38">
        <v>2</v>
      </c>
      <c r="C38" s="3">
        <v>15</v>
      </c>
      <c r="E38" s="2">
        <v>3</v>
      </c>
      <c r="F38" s="3">
        <v>0.89385716999999998</v>
      </c>
      <c r="H38" s="2" t="s">
        <v>197</v>
      </c>
      <c r="I38" s="3">
        <v>4.8435370000000004</v>
      </c>
    </row>
    <row r="39" spans="1:18">
      <c r="A39" s="2">
        <v>2</v>
      </c>
      <c r="B39">
        <v>8</v>
      </c>
      <c r="C39" s="3">
        <v>20</v>
      </c>
      <c r="E39" s="2">
        <v>3</v>
      </c>
      <c r="F39" s="3">
        <v>0.91102218000000001</v>
      </c>
      <c r="H39" s="4" t="s">
        <v>197</v>
      </c>
      <c r="I39" s="5">
        <v>3.5765769999999999</v>
      </c>
    </row>
    <row r="40" spans="1:18">
      <c r="A40" s="2">
        <v>2</v>
      </c>
      <c r="B40">
        <v>10</v>
      </c>
      <c r="C40" s="3">
        <v>19</v>
      </c>
      <c r="E40" s="2">
        <v>3</v>
      </c>
      <c r="F40" s="3">
        <v>0.69097507999999996</v>
      </c>
    </row>
    <row r="41" spans="1:18">
      <c r="A41" s="2">
        <v>2</v>
      </c>
      <c r="B41">
        <v>8</v>
      </c>
      <c r="C41" s="3">
        <v>20</v>
      </c>
      <c r="E41" s="2">
        <v>3</v>
      </c>
      <c r="F41" s="3">
        <v>1.21071</v>
      </c>
    </row>
    <row r="42" spans="1:18">
      <c r="A42" s="2">
        <v>2</v>
      </c>
      <c r="B42">
        <v>10</v>
      </c>
      <c r="C42" s="3">
        <v>16</v>
      </c>
      <c r="E42" s="2">
        <v>3</v>
      </c>
      <c r="F42" s="3">
        <v>0.55541191000000001</v>
      </c>
    </row>
    <row r="43" spans="1:18">
      <c r="A43" s="2">
        <v>2</v>
      </c>
      <c r="B43">
        <v>9</v>
      </c>
      <c r="C43" s="3">
        <v>17</v>
      </c>
      <c r="E43" s="2">
        <v>3</v>
      </c>
      <c r="F43" s="3">
        <v>0.91000316999999997</v>
      </c>
    </row>
    <row r="44" spans="1:18">
      <c r="A44" s="2">
        <v>3</v>
      </c>
      <c r="B44">
        <v>4</v>
      </c>
      <c r="C44" s="3">
        <v>19</v>
      </c>
      <c r="E44" s="2">
        <v>3</v>
      </c>
      <c r="F44" s="3">
        <v>0.59586183000000004</v>
      </c>
    </row>
    <row r="45" spans="1:18">
      <c r="A45" s="2">
        <v>3</v>
      </c>
      <c r="B45">
        <v>4</v>
      </c>
      <c r="C45" s="3">
        <v>25</v>
      </c>
      <c r="E45" s="4">
        <v>3</v>
      </c>
      <c r="F45" s="5">
        <v>0.5265166</v>
      </c>
    </row>
    <row r="46" spans="1:18">
      <c r="A46" s="2">
        <v>3</v>
      </c>
      <c r="B46">
        <v>4</v>
      </c>
      <c r="C46" s="3">
        <v>18</v>
      </c>
    </row>
    <row r="47" spans="1:18">
      <c r="A47" s="2">
        <v>3</v>
      </c>
      <c r="B47">
        <v>2</v>
      </c>
      <c r="C47" s="3">
        <v>20</v>
      </c>
      <c r="E47" s="6" t="s">
        <v>127</v>
      </c>
      <c r="F47" s="7" t="s">
        <v>125</v>
      </c>
    </row>
    <row r="48" spans="1:18">
      <c r="A48" s="2">
        <v>3</v>
      </c>
      <c r="B48">
        <v>2</v>
      </c>
      <c r="C48" s="3">
        <v>16</v>
      </c>
      <c r="E48" s="2">
        <v>1</v>
      </c>
      <c r="F48" s="3">
        <v>0.96066074000000001</v>
      </c>
    </row>
    <row r="49" spans="1:6">
      <c r="A49" s="4">
        <v>3</v>
      </c>
      <c r="B49" s="20">
        <v>2</v>
      </c>
      <c r="C49" s="5">
        <v>10</v>
      </c>
      <c r="E49" s="2">
        <v>1</v>
      </c>
      <c r="F49" s="3">
        <v>2.4035580900000002</v>
      </c>
    </row>
    <row r="50" spans="1:6">
      <c r="E50" s="2">
        <v>1</v>
      </c>
      <c r="F50" s="3">
        <v>2.0748285499999999</v>
      </c>
    </row>
    <row r="51" spans="1:6">
      <c r="E51" s="2">
        <v>1</v>
      </c>
      <c r="F51" s="3">
        <v>1.98216327</v>
      </c>
    </row>
    <row r="52" spans="1:6">
      <c r="E52" s="2">
        <v>1</v>
      </c>
      <c r="F52" s="3">
        <v>1.1794662899999999</v>
      </c>
    </row>
    <row r="53" spans="1:6">
      <c r="E53" s="2">
        <v>1</v>
      </c>
      <c r="F53" s="3">
        <v>1.4274365499999999</v>
      </c>
    </row>
    <row r="54" spans="1:6">
      <c r="E54" s="2">
        <v>1</v>
      </c>
      <c r="F54" s="3">
        <v>1.42889478</v>
      </c>
    </row>
    <row r="55" spans="1:6">
      <c r="E55" s="2">
        <v>1</v>
      </c>
      <c r="F55" s="3">
        <v>1.5200491199999999</v>
      </c>
    </row>
    <row r="56" spans="1:6">
      <c r="E56" s="2">
        <v>1</v>
      </c>
      <c r="F56" s="3">
        <v>1.87182347</v>
      </c>
    </row>
    <row r="57" spans="1:6">
      <c r="E57" s="2">
        <v>1</v>
      </c>
      <c r="F57" s="3">
        <v>2.32497737</v>
      </c>
    </row>
    <row r="58" spans="1:6">
      <c r="E58" s="2">
        <v>1</v>
      </c>
      <c r="F58" s="3">
        <v>1.1131605099999999</v>
      </c>
    </row>
    <row r="59" spans="1:6">
      <c r="E59" s="2">
        <v>1</v>
      </c>
      <c r="F59" s="3">
        <v>1.3537986</v>
      </c>
    </row>
    <row r="60" spans="1:6">
      <c r="E60" s="2">
        <v>1</v>
      </c>
      <c r="F60" s="3">
        <v>1.78744495</v>
      </c>
    </row>
    <row r="61" spans="1:6">
      <c r="E61" s="2">
        <v>1</v>
      </c>
      <c r="F61" s="3">
        <v>1.7889266100000001</v>
      </c>
    </row>
    <row r="62" spans="1:6">
      <c r="E62" s="2">
        <v>2</v>
      </c>
      <c r="F62" s="3">
        <v>0.73274267999999998</v>
      </c>
    </row>
    <row r="63" spans="1:6">
      <c r="E63" s="2">
        <v>2</v>
      </c>
      <c r="F63" s="3">
        <v>1.0555924299999999</v>
      </c>
    </row>
    <row r="64" spans="1:6">
      <c r="E64" s="2">
        <v>2</v>
      </c>
      <c r="F64" s="3">
        <v>0.99065705000000004</v>
      </c>
    </row>
    <row r="65" spans="5:6">
      <c r="E65" s="2">
        <v>2</v>
      </c>
      <c r="F65" s="3">
        <v>1.1829098300000001</v>
      </c>
    </row>
    <row r="66" spans="5:6">
      <c r="E66" s="2">
        <v>2</v>
      </c>
      <c r="F66" s="3">
        <v>1.5796669299999999</v>
      </c>
    </row>
    <row r="67" spans="5:6">
      <c r="E67" s="2">
        <v>2</v>
      </c>
      <c r="F67" s="3">
        <v>1.7697938600000001</v>
      </c>
    </row>
    <row r="68" spans="5:6">
      <c r="E68" s="2">
        <v>2</v>
      </c>
      <c r="F68" s="3">
        <v>1.8598647800000001</v>
      </c>
    </row>
    <row r="69" spans="5:6">
      <c r="E69" s="2">
        <v>2</v>
      </c>
      <c r="F69" s="3">
        <v>2.2574534700000002</v>
      </c>
    </row>
    <row r="70" spans="5:6">
      <c r="E70" s="2">
        <v>2</v>
      </c>
      <c r="F70" s="3">
        <v>1.4169478</v>
      </c>
    </row>
    <row r="71" spans="5:6">
      <c r="E71" s="2">
        <v>2</v>
      </c>
      <c r="F71" s="3">
        <v>0.74908193999999995</v>
      </c>
    </row>
    <row r="72" spans="5:6">
      <c r="E72" s="2">
        <v>2</v>
      </c>
      <c r="F72" s="3">
        <v>1.0805347000000001</v>
      </c>
    </row>
    <row r="73" spans="5:6">
      <c r="E73" s="2">
        <v>2</v>
      </c>
      <c r="F73" s="3">
        <v>1.15465872</v>
      </c>
    </row>
    <row r="74" spans="5:6">
      <c r="E74" s="2">
        <v>2</v>
      </c>
      <c r="F74" s="3">
        <v>1.36190381</v>
      </c>
    </row>
    <row r="75" spans="5:6">
      <c r="E75" s="2">
        <v>2</v>
      </c>
      <c r="F75" s="3">
        <v>1.1904469799999999</v>
      </c>
    </row>
    <row r="76" spans="5:6">
      <c r="E76" s="2">
        <v>2</v>
      </c>
      <c r="F76" s="3">
        <v>1.3688084700000001</v>
      </c>
    </row>
    <row r="77" spans="5:6">
      <c r="E77" s="2">
        <v>3</v>
      </c>
      <c r="F77" s="3">
        <v>1.91564665</v>
      </c>
    </row>
    <row r="78" spans="5:6">
      <c r="E78" s="2">
        <v>3</v>
      </c>
      <c r="F78" s="3">
        <v>1.06471665</v>
      </c>
    </row>
    <row r="79" spans="5:6">
      <c r="E79" s="2">
        <v>3</v>
      </c>
      <c r="F79" s="3">
        <v>1.6587395899999999</v>
      </c>
    </row>
    <row r="80" spans="5:6">
      <c r="E80" s="2">
        <v>3</v>
      </c>
      <c r="F80" s="3">
        <v>1.3246865999999999</v>
      </c>
    </row>
    <row r="81" spans="5:6">
      <c r="E81" s="2">
        <v>3</v>
      </c>
      <c r="F81" s="3">
        <v>1.6433256300000001</v>
      </c>
    </row>
    <row r="82" spans="5:6">
      <c r="E82" s="2">
        <v>3</v>
      </c>
      <c r="F82" s="3">
        <v>1.7468310499999999</v>
      </c>
    </row>
    <row r="83" spans="5:6">
      <c r="E83" s="2">
        <v>3</v>
      </c>
      <c r="F83" s="3">
        <v>1.8018574599999999</v>
      </c>
    </row>
    <row r="84" spans="5:6">
      <c r="E84" s="2">
        <v>3</v>
      </c>
      <c r="F84" s="3">
        <v>1.4003742800000001</v>
      </c>
    </row>
    <row r="85" spans="5:6">
      <c r="E85" s="2">
        <v>3</v>
      </c>
      <c r="F85" s="3">
        <v>1.25737353</v>
      </c>
    </row>
    <row r="86" spans="5:6">
      <c r="E86" s="2">
        <v>3</v>
      </c>
      <c r="F86" s="3">
        <v>1.55106444</v>
      </c>
    </row>
    <row r="87" spans="5:6">
      <c r="E87" s="2">
        <v>3</v>
      </c>
      <c r="F87" s="3">
        <v>1.83082305</v>
      </c>
    </row>
    <row r="88" spans="5:6">
      <c r="E88" s="4">
        <v>3</v>
      </c>
      <c r="F88" s="5">
        <v>2.1619712799999999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72572-43E8-4827-83B9-F1FF655661FD}">
  <dimension ref="A1:AD37"/>
  <sheetViews>
    <sheetView topLeftCell="B21" zoomScale="89" workbookViewId="0">
      <selection activeCell="H40" sqref="H40"/>
    </sheetView>
  </sheetViews>
  <sheetFormatPr baseColWidth="10" defaultColWidth="8.7109375" defaultRowHeight="20"/>
  <cols>
    <col min="2" max="2" width="16.85546875" customWidth="1"/>
    <col min="5" max="5" width="14.42578125" customWidth="1"/>
    <col min="7" max="7" width="12.5703125" customWidth="1"/>
    <col min="8" max="8" width="26.140625" customWidth="1"/>
    <col min="9" max="9" width="10.5703125" customWidth="1"/>
    <col min="10" max="10" width="9.85546875" customWidth="1"/>
    <col min="11" max="11" width="11.42578125" customWidth="1"/>
    <col min="12" max="12" width="22.5703125" customWidth="1"/>
    <col min="14" max="14" width="14.140625" customWidth="1"/>
    <col min="16" max="16" width="13.28515625" customWidth="1"/>
    <col min="17" max="17" width="12.85546875" customWidth="1"/>
    <col min="18" max="18" width="8.42578125" customWidth="1"/>
    <col min="19" max="19" width="16" customWidth="1"/>
    <col min="21" max="21" width="23" customWidth="1"/>
    <col min="23" max="23" width="11.5703125" customWidth="1"/>
    <col min="24" max="24" width="11.42578125" customWidth="1"/>
    <col min="25" max="26" width="12.28515625" customWidth="1"/>
    <col min="32" max="32" width="17" customWidth="1"/>
    <col min="35" max="35" width="19.42578125" customWidth="1"/>
  </cols>
  <sheetData>
    <row r="1" spans="1:30">
      <c r="A1" s="1" t="s">
        <v>119</v>
      </c>
      <c r="F1" s="1" t="s">
        <v>514</v>
      </c>
      <c r="I1" s="1" t="s">
        <v>214</v>
      </c>
      <c r="N1" s="1" t="s">
        <v>216</v>
      </c>
      <c r="S1" s="1" t="s">
        <v>223</v>
      </c>
      <c r="W1" s="1" t="s">
        <v>552</v>
      </c>
      <c r="Z1" s="1" t="s">
        <v>553</v>
      </c>
      <c r="AC1" s="1" t="s">
        <v>554</v>
      </c>
    </row>
    <row r="2" spans="1:30">
      <c r="A2" t="s">
        <v>516</v>
      </c>
      <c r="F2" t="s">
        <v>515</v>
      </c>
      <c r="I2" t="s">
        <v>210</v>
      </c>
      <c r="N2" t="s">
        <v>210</v>
      </c>
      <c r="S2" t="s">
        <v>530</v>
      </c>
      <c r="W2" s="32" t="s">
        <v>217</v>
      </c>
      <c r="Z2" s="32" t="s">
        <v>217</v>
      </c>
      <c r="AC2" s="32" t="s">
        <v>403</v>
      </c>
    </row>
    <row r="3" spans="1:30">
      <c r="A3" t="s">
        <v>62</v>
      </c>
      <c r="F3" t="s">
        <v>62</v>
      </c>
      <c r="I3" t="s">
        <v>399</v>
      </c>
      <c r="N3" t="s">
        <v>513</v>
      </c>
      <c r="S3" t="s">
        <v>550</v>
      </c>
      <c r="W3" t="s">
        <v>401</v>
      </c>
      <c r="Z3" t="s">
        <v>402</v>
      </c>
      <c r="AC3" t="s">
        <v>404</v>
      </c>
    </row>
    <row r="5" spans="1:30">
      <c r="A5" s="6" t="s">
        <v>120</v>
      </c>
      <c r="B5" s="7" t="s">
        <v>123</v>
      </c>
      <c r="F5" s="6" t="s">
        <v>2</v>
      </c>
      <c r="G5" s="24" t="s">
        <v>206</v>
      </c>
      <c r="I5" s="6" t="s">
        <v>207</v>
      </c>
      <c r="J5" s="42" t="s">
        <v>211</v>
      </c>
      <c r="K5" s="42" t="s">
        <v>212</v>
      </c>
      <c r="L5" s="41" t="s">
        <v>213</v>
      </c>
      <c r="N5" s="6" t="s">
        <v>532</v>
      </c>
      <c r="O5" s="42" t="s">
        <v>555</v>
      </c>
      <c r="P5" s="42" t="s">
        <v>556</v>
      </c>
      <c r="Q5" s="41" t="s">
        <v>557</v>
      </c>
      <c r="S5" s="6" t="s">
        <v>532</v>
      </c>
      <c r="T5" s="38" t="s">
        <v>345</v>
      </c>
      <c r="U5" s="24" t="s">
        <v>551</v>
      </c>
      <c r="W5" s="6"/>
      <c r="X5" s="7" t="s">
        <v>218</v>
      </c>
      <c r="Z5" s="6"/>
      <c r="AA5" s="7" t="s">
        <v>218</v>
      </c>
      <c r="AC5" s="6" t="s">
        <v>227</v>
      </c>
      <c r="AD5" s="7" t="s">
        <v>218</v>
      </c>
    </row>
    <row r="6" spans="1:30">
      <c r="A6" s="2" t="s">
        <v>121</v>
      </c>
      <c r="B6" s="3">
        <v>5.386018</v>
      </c>
      <c r="F6" s="2" t="s">
        <v>72</v>
      </c>
      <c r="G6" s="3">
        <v>0.35714286000000001</v>
      </c>
      <c r="I6" s="2" t="s">
        <v>208</v>
      </c>
      <c r="J6">
        <v>1.4443522062090071</v>
      </c>
      <c r="K6">
        <v>0.27655253396467894</v>
      </c>
      <c r="L6" s="3">
        <v>0.19147167344352017</v>
      </c>
      <c r="N6" s="2" t="s">
        <v>196</v>
      </c>
      <c r="O6">
        <v>1.117576692362263</v>
      </c>
      <c r="P6">
        <v>1.0229988802040171</v>
      </c>
      <c r="Q6" s="3">
        <v>0.91537241890904797</v>
      </c>
      <c r="S6" s="2" t="s">
        <v>533</v>
      </c>
      <c r="T6">
        <v>0.84311999999999998</v>
      </c>
      <c r="U6" s="3">
        <v>7.2249999999999995E-2</v>
      </c>
      <c r="W6" s="2" t="s">
        <v>219</v>
      </c>
      <c r="X6" s="3">
        <v>1.1178924640000001</v>
      </c>
      <c r="Z6" s="2" t="s">
        <v>219</v>
      </c>
      <c r="AA6" s="3">
        <v>0.97828899999999996</v>
      </c>
      <c r="AC6" s="2">
        <v>0</v>
      </c>
      <c r="AD6" s="3">
        <v>0.86562721799999998</v>
      </c>
    </row>
    <row r="7" spans="1:30">
      <c r="A7" s="2" t="s">
        <v>121</v>
      </c>
      <c r="B7" s="3">
        <v>5.7268150000000002</v>
      </c>
      <c r="F7" s="2" t="s">
        <v>72</v>
      </c>
      <c r="G7" s="3">
        <v>0.375</v>
      </c>
      <c r="I7" s="2" t="s">
        <v>208</v>
      </c>
      <c r="J7">
        <v>1.7982700641982414</v>
      </c>
      <c r="K7">
        <v>0.78916095207711168</v>
      </c>
      <c r="L7" s="3">
        <v>0.438844513840561</v>
      </c>
      <c r="N7" s="2" t="s">
        <v>196</v>
      </c>
      <c r="O7">
        <v>0.80735535744737996</v>
      </c>
      <c r="P7">
        <v>0.73343849911823267</v>
      </c>
      <c r="Q7" s="3">
        <v>0.90844569538393904</v>
      </c>
      <c r="S7" s="2" t="s">
        <v>543</v>
      </c>
      <c r="T7">
        <v>1.2276499999999999</v>
      </c>
      <c r="U7" s="3">
        <v>0.63780999999999999</v>
      </c>
      <c r="W7" s="2" t="s">
        <v>219</v>
      </c>
      <c r="X7" s="3">
        <v>1.0115137000000001</v>
      </c>
      <c r="Z7" s="2" t="s">
        <v>219</v>
      </c>
      <c r="AA7" s="3">
        <v>0.95078799999999997</v>
      </c>
      <c r="AC7" s="2">
        <v>0</v>
      </c>
      <c r="AD7" s="3">
        <v>0.86682272100000002</v>
      </c>
    </row>
    <row r="8" spans="1:30">
      <c r="A8" s="2" t="s">
        <v>121</v>
      </c>
      <c r="B8" s="3">
        <v>5.3799580000000002</v>
      </c>
      <c r="F8" s="2" t="s">
        <v>72</v>
      </c>
      <c r="G8" s="3">
        <v>0.39285713999999999</v>
      </c>
      <c r="I8" s="2" t="s">
        <v>208</v>
      </c>
      <c r="J8">
        <v>1.6161291011541377</v>
      </c>
      <c r="K8">
        <v>0.78959180814365126</v>
      </c>
      <c r="L8" s="3">
        <v>0.48856976065821384</v>
      </c>
      <c r="N8" s="2" t="s">
        <v>215</v>
      </c>
      <c r="O8">
        <v>0.83350486718385319</v>
      </c>
      <c r="P8">
        <v>0.4775340024680953</v>
      </c>
      <c r="Q8" s="3">
        <v>0.572922872162138</v>
      </c>
      <c r="S8" s="2" t="s">
        <v>544</v>
      </c>
      <c r="T8">
        <v>1.2019200000000001</v>
      </c>
      <c r="U8" s="3">
        <v>0.33452999999999999</v>
      </c>
      <c r="W8" s="2" t="s">
        <v>219</v>
      </c>
      <c r="X8" s="3">
        <v>0.87059383599999995</v>
      </c>
      <c r="Z8" s="2" t="s">
        <v>219</v>
      </c>
      <c r="AA8" s="3">
        <v>0.97553000000000001</v>
      </c>
      <c r="AC8" s="2">
        <v>0</v>
      </c>
      <c r="AD8" s="3">
        <v>1.2675500609999999</v>
      </c>
    </row>
    <row r="9" spans="1:30">
      <c r="A9" s="2" t="s">
        <v>122</v>
      </c>
      <c r="B9" s="3">
        <v>5.5518400000000003</v>
      </c>
      <c r="F9" s="2" t="s">
        <v>75</v>
      </c>
      <c r="G9" s="3">
        <v>0.15</v>
      </c>
      <c r="I9" s="2" t="s">
        <v>209</v>
      </c>
      <c r="J9">
        <v>1.2785437000166715</v>
      </c>
      <c r="K9">
        <v>0.34187765937706294</v>
      </c>
      <c r="L9" s="3">
        <v>0.26739614717322924</v>
      </c>
      <c r="N9" s="2" t="s">
        <v>215</v>
      </c>
      <c r="O9">
        <v>1</v>
      </c>
      <c r="P9">
        <v>0.83801153061295597</v>
      </c>
      <c r="Q9" s="3">
        <v>0.83801153061295597</v>
      </c>
      <c r="S9" s="2" t="s">
        <v>545</v>
      </c>
      <c r="T9">
        <v>1.71248</v>
      </c>
      <c r="U9" s="3">
        <v>0.30441000000000001</v>
      </c>
      <c r="W9" s="2" t="s">
        <v>220</v>
      </c>
      <c r="X9" s="3">
        <v>0.62205015699999999</v>
      </c>
      <c r="Z9" s="2" t="s">
        <v>219</v>
      </c>
      <c r="AA9" s="3">
        <v>1.0953930000000001</v>
      </c>
      <c r="AC9" s="2">
        <v>10</v>
      </c>
      <c r="AD9" s="3">
        <v>1.702026298</v>
      </c>
    </row>
    <row r="10" spans="1:30">
      <c r="A10" s="2" t="s">
        <v>122</v>
      </c>
      <c r="B10" s="3">
        <v>5.6313789999999999</v>
      </c>
      <c r="F10" s="2" t="s">
        <v>75</v>
      </c>
      <c r="G10" s="3">
        <v>0.21739130000000001</v>
      </c>
      <c r="I10" s="2" t="s">
        <v>209</v>
      </c>
      <c r="J10">
        <v>0.88133000867323719</v>
      </c>
      <c r="K10">
        <v>0.35415832777579226</v>
      </c>
      <c r="L10" s="3">
        <v>0.40184530685497216</v>
      </c>
      <c r="N10" s="2" t="s">
        <v>75</v>
      </c>
      <c r="O10">
        <v>0.56366697756702566</v>
      </c>
      <c r="P10">
        <v>1.7687686653030696</v>
      </c>
      <c r="Q10" s="3">
        <v>3.1379675157442501</v>
      </c>
      <c r="S10" s="2" t="s">
        <v>537</v>
      </c>
      <c r="T10">
        <v>0.71601000000000004</v>
      </c>
      <c r="U10" s="3">
        <v>0.40303</v>
      </c>
      <c r="W10" s="2" t="s">
        <v>220</v>
      </c>
      <c r="X10" s="3">
        <v>0.47630549</v>
      </c>
      <c r="Z10" s="2" t="s">
        <v>224</v>
      </c>
      <c r="AA10" s="3">
        <v>1.028599</v>
      </c>
      <c r="AC10" s="2">
        <v>10</v>
      </c>
      <c r="AD10" s="3">
        <v>2.2462837699999998</v>
      </c>
    </row>
    <row r="11" spans="1:30">
      <c r="A11" s="4" t="s">
        <v>122</v>
      </c>
      <c r="B11" s="5">
        <v>4.7970959999999998</v>
      </c>
      <c r="F11" s="4" t="s">
        <v>75</v>
      </c>
      <c r="G11" s="5">
        <v>0.25</v>
      </c>
      <c r="I11" s="2" t="s">
        <v>209</v>
      </c>
      <c r="J11">
        <v>1.5309157458602853</v>
      </c>
      <c r="K11">
        <v>1.3647991176822936</v>
      </c>
      <c r="L11" s="3">
        <v>0.89149198535113117</v>
      </c>
      <c r="N11" s="2" t="s">
        <v>75</v>
      </c>
      <c r="O11">
        <v>0.43378865764329511</v>
      </c>
      <c r="P11">
        <v>0.77915605213287098</v>
      </c>
      <c r="Q11" s="3">
        <v>1.7961651103694201</v>
      </c>
      <c r="S11" s="2" t="s">
        <v>547</v>
      </c>
      <c r="T11">
        <v>0.83387999999999995</v>
      </c>
      <c r="U11" s="3">
        <v>0.86419999999999997</v>
      </c>
      <c r="W11" s="4" t="s">
        <v>220</v>
      </c>
      <c r="X11" s="5">
        <v>0.58266574100000001</v>
      </c>
      <c r="Z11" s="2" t="s">
        <v>224</v>
      </c>
      <c r="AA11" s="3">
        <v>1.3148089999999999</v>
      </c>
      <c r="AC11" s="2">
        <v>10</v>
      </c>
      <c r="AD11" s="3">
        <v>2.1680608270000001</v>
      </c>
    </row>
    <row r="12" spans="1:30">
      <c r="I12" s="2" t="s">
        <v>75</v>
      </c>
      <c r="J12">
        <v>0.91146954549263792</v>
      </c>
      <c r="K12">
        <v>1.5297122338389846</v>
      </c>
      <c r="L12" s="3">
        <v>1.6782922055966163</v>
      </c>
      <c r="N12" s="2" t="s">
        <v>74</v>
      </c>
      <c r="O12">
        <v>0.91840836658156233</v>
      </c>
      <c r="P12">
        <v>1.4041197137205343</v>
      </c>
      <c r="Q12" s="3">
        <v>1.5288620670419799</v>
      </c>
      <c r="S12" s="2" t="s">
        <v>548</v>
      </c>
      <c r="T12">
        <v>0.82147999999999999</v>
      </c>
      <c r="U12" s="3">
        <v>2.4639199999999999</v>
      </c>
      <c r="Z12" s="2" t="s">
        <v>224</v>
      </c>
      <c r="AA12" s="3">
        <v>1.573431</v>
      </c>
      <c r="AC12" s="2">
        <v>20</v>
      </c>
      <c r="AD12" s="3">
        <v>2.4012842989999998</v>
      </c>
    </row>
    <row r="13" spans="1:30">
      <c r="A13" t="s">
        <v>331</v>
      </c>
      <c r="F13" s="6" t="s">
        <v>2</v>
      </c>
      <c r="G13" s="24" t="s">
        <v>124</v>
      </c>
      <c r="I13" s="2" t="s">
        <v>75</v>
      </c>
      <c r="J13">
        <v>0.75113525934522185</v>
      </c>
      <c r="K13">
        <v>0.67098164381835945</v>
      </c>
      <c r="L13" s="3">
        <v>0.89329003727406731</v>
      </c>
      <c r="N13" s="4" t="s">
        <v>74</v>
      </c>
      <c r="O13" s="20">
        <v>0.52432463776523053</v>
      </c>
      <c r="P13" s="20">
        <v>0.75864859417148955</v>
      </c>
      <c r="Q13" s="5">
        <v>1.4469062476350401</v>
      </c>
      <c r="S13" s="4" t="s">
        <v>540</v>
      </c>
      <c r="T13" s="20">
        <v>0.81849000000000005</v>
      </c>
      <c r="U13" s="5">
        <v>0.35200999999999999</v>
      </c>
      <c r="W13" s="6"/>
      <c r="X13" s="7" t="s">
        <v>218</v>
      </c>
      <c r="Z13" s="2" t="s">
        <v>224</v>
      </c>
      <c r="AA13" s="3">
        <v>3.4856549999999999</v>
      </c>
      <c r="AC13" s="2">
        <v>20</v>
      </c>
      <c r="AD13" s="3">
        <v>2.342968688</v>
      </c>
    </row>
    <row r="14" spans="1:30">
      <c r="A14" t="s">
        <v>62</v>
      </c>
      <c r="F14" s="2" t="s">
        <v>72</v>
      </c>
      <c r="G14" s="3">
        <v>0.22727273000000001</v>
      </c>
      <c r="I14" s="4" t="s">
        <v>75</v>
      </c>
      <c r="J14" s="20">
        <v>0.96304349825583402</v>
      </c>
      <c r="K14" s="20">
        <v>1</v>
      </c>
      <c r="L14" s="5">
        <v>1.038374696273946</v>
      </c>
      <c r="W14" s="2" t="s">
        <v>221</v>
      </c>
      <c r="X14" s="3">
        <v>1.125689258</v>
      </c>
      <c r="Z14" s="2" t="s">
        <v>225</v>
      </c>
      <c r="AA14" s="3">
        <v>1.6557059999999999</v>
      </c>
      <c r="AB14" s="33"/>
      <c r="AC14" s="2">
        <v>20</v>
      </c>
      <c r="AD14" s="3">
        <v>2.4713326690000001</v>
      </c>
    </row>
    <row r="15" spans="1:30">
      <c r="F15" s="2" t="s">
        <v>72</v>
      </c>
      <c r="G15" s="3">
        <v>0.25</v>
      </c>
      <c r="W15" s="2" t="s">
        <v>221</v>
      </c>
      <c r="X15" s="3">
        <v>0.92304554000000005</v>
      </c>
      <c r="Z15" s="2" t="s">
        <v>225</v>
      </c>
      <c r="AA15" s="3">
        <v>2.6025700000000001</v>
      </c>
      <c r="AB15" s="33"/>
      <c r="AC15" s="2">
        <v>40</v>
      </c>
      <c r="AD15" s="3">
        <v>3.3787586580000002</v>
      </c>
    </row>
    <row r="16" spans="1:30">
      <c r="A16" s="6" t="s">
        <v>120</v>
      </c>
      <c r="B16" s="38" t="s">
        <v>206</v>
      </c>
      <c r="C16" s="24" t="s">
        <v>124</v>
      </c>
      <c r="F16" s="2" t="s">
        <v>72</v>
      </c>
      <c r="G16" s="3">
        <v>0.15789474000000001</v>
      </c>
      <c r="W16" s="2" t="s">
        <v>221</v>
      </c>
      <c r="X16" s="3">
        <v>0.951265201</v>
      </c>
      <c r="Z16" s="2" t="s">
        <v>225</v>
      </c>
      <c r="AA16" s="3">
        <v>2.0237660000000002</v>
      </c>
      <c r="AB16" s="33"/>
      <c r="AC16" s="2">
        <v>40</v>
      </c>
      <c r="AD16" s="3">
        <v>6.187950346</v>
      </c>
    </row>
    <row r="17" spans="1:30">
      <c r="A17" s="2" t="s">
        <v>121</v>
      </c>
      <c r="B17">
        <v>0.91296977232153997</v>
      </c>
      <c r="C17" s="3">
        <v>0.63658000000000003</v>
      </c>
      <c r="F17" s="2" t="s">
        <v>75</v>
      </c>
      <c r="G17" s="3">
        <v>0.38095237999999998</v>
      </c>
      <c r="W17" s="2" t="s">
        <v>222</v>
      </c>
      <c r="X17" s="3">
        <v>1.953432939</v>
      </c>
      <c r="Z17" s="2" t="s">
        <v>225</v>
      </c>
      <c r="AA17" s="3">
        <v>1.9330830000000001</v>
      </c>
      <c r="AC17" s="4">
        <v>40</v>
      </c>
      <c r="AD17" s="5">
        <v>9.4544072289999992</v>
      </c>
    </row>
    <row r="18" spans="1:30">
      <c r="A18" s="2" t="s">
        <v>121</v>
      </c>
      <c r="B18">
        <v>1.12355219816315</v>
      </c>
      <c r="C18" s="3">
        <v>0.49271999999999999</v>
      </c>
      <c r="F18" s="2" t="s">
        <v>75</v>
      </c>
      <c r="G18" s="3">
        <v>0.46428571000000002</v>
      </c>
      <c r="W18" s="2" t="s">
        <v>222</v>
      </c>
      <c r="X18" s="3">
        <v>1.788890584</v>
      </c>
      <c r="Z18" s="2" t="s">
        <v>226</v>
      </c>
      <c r="AA18" s="3">
        <v>6.975104</v>
      </c>
    </row>
    <row r="19" spans="1:30">
      <c r="A19" s="2" t="s">
        <v>121</v>
      </c>
      <c r="B19">
        <v>1.2417446878162</v>
      </c>
      <c r="C19" s="3">
        <v>0.65573999999999999</v>
      </c>
      <c r="F19" s="4" t="s">
        <v>75</v>
      </c>
      <c r="G19" s="5">
        <v>0.33333332999999998</v>
      </c>
      <c r="W19" s="4" t="s">
        <v>222</v>
      </c>
      <c r="X19" s="5">
        <v>1.9202769609999999</v>
      </c>
      <c r="Z19" s="2" t="s">
        <v>226</v>
      </c>
      <c r="AA19" s="3">
        <v>3.2082630000000001</v>
      </c>
    </row>
    <row r="20" spans="1:30">
      <c r="A20" s="2" t="s">
        <v>122</v>
      </c>
      <c r="B20">
        <v>1.04719030519002</v>
      </c>
      <c r="C20" s="3">
        <v>0.78210999999999997</v>
      </c>
      <c r="Z20" s="2" t="s">
        <v>226</v>
      </c>
      <c r="AA20" s="3">
        <v>2.5239780000000001</v>
      </c>
    </row>
    <row r="21" spans="1:30">
      <c r="A21" s="2" t="s">
        <v>122</v>
      </c>
      <c r="B21">
        <v>0.79216370886759302</v>
      </c>
      <c r="C21" s="3">
        <v>0.88719999999999999</v>
      </c>
      <c r="F21" t="s">
        <v>622</v>
      </c>
      <c r="Z21" s="4" t="s">
        <v>226</v>
      </c>
      <c r="AA21" s="5">
        <v>2.5618289999999999</v>
      </c>
    </row>
    <row r="22" spans="1:30">
      <c r="A22" s="4" t="s">
        <v>122</v>
      </c>
      <c r="B22" s="20">
        <v>0.74905278207980897</v>
      </c>
      <c r="C22" s="5">
        <v>1.1671499999999999</v>
      </c>
    </row>
    <row r="23" spans="1:30">
      <c r="F23" s="52" t="s">
        <v>206</v>
      </c>
      <c r="G23" s="41" t="s">
        <v>620</v>
      </c>
      <c r="H23" s="7" t="s">
        <v>621</v>
      </c>
    </row>
    <row r="24" spans="1:30">
      <c r="F24" s="2" t="s">
        <v>72</v>
      </c>
      <c r="G24">
        <v>5</v>
      </c>
      <c r="H24" s="3">
        <v>14</v>
      </c>
    </row>
    <row r="25" spans="1:30">
      <c r="F25" s="2" t="s">
        <v>72</v>
      </c>
      <c r="G25">
        <v>6</v>
      </c>
      <c r="H25" s="3">
        <v>16</v>
      </c>
    </row>
    <row r="26" spans="1:30">
      <c r="F26" s="2" t="s">
        <v>72</v>
      </c>
      <c r="G26">
        <v>11</v>
      </c>
      <c r="H26" s="3">
        <v>28</v>
      </c>
    </row>
    <row r="27" spans="1:30">
      <c r="F27" s="2" t="s">
        <v>75</v>
      </c>
      <c r="G27">
        <v>3</v>
      </c>
      <c r="H27" s="3">
        <v>20</v>
      </c>
    </row>
    <row r="28" spans="1:30">
      <c r="F28" s="2" t="s">
        <v>75</v>
      </c>
      <c r="G28">
        <v>5</v>
      </c>
      <c r="H28" s="3">
        <v>23</v>
      </c>
    </row>
    <row r="29" spans="1:30">
      <c r="F29" s="4" t="s">
        <v>75</v>
      </c>
      <c r="G29" s="20">
        <v>4</v>
      </c>
      <c r="H29" s="5">
        <v>16</v>
      </c>
    </row>
    <row r="31" spans="1:30">
      <c r="F31" s="52" t="s">
        <v>124</v>
      </c>
      <c r="G31" s="41" t="s">
        <v>620</v>
      </c>
      <c r="H31" s="7" t="s">
        <v>621</v>
      </c>
    </row>
    <row r="32" spans="1:30">
      <c r="F32" s="2" t="s">
        <v>72</v>
      </c>
      <c r="G32">
        <v>5</v>
      </c>
      <c r="H32" s="3">
        <v>22</v>
      </c>
    </row>
    <row r="33" spans="6:8">
      <c r="F33" s="2" t="s">
        <v>72</v>
      </c>
      <c r="G33">
        <v>5</v>
      </c>
      <c r="H33" s="3">
        <v>20</v>
      </c>
    </row>
    <row r="34" spans="6:8">
      <c r="F34" s="2" t="s">
        <v>72</v>
      </c>
      <c r="G34">
        <v>3</v>
      </c>
      <c r="H34" s="3">
        <v>19</v>
      </c>
    </row>
    <row r="35" spans="6:8">
      <c r="F35" s="2" t="s">
        <v>75</v>
      </c>
      <c r="G35">
        <v>8</v>
      </c>
      <c r="H35" s="3">
        <v>21</v>
      </c>
    </row>
    <row r="36" spans="6:8">
      <c r="F36" s="2" t="s">
        <v>75</v>
      </c>
      <c r="G36">
        <v>13</v>
      </c>
      <c r="H36" s="3">
        <v>28</v>
      </c>
    </row>
    <row r="37" spans="6:8">
      <c r="F37" s="4" t="s">
        <v>75</v>
      </c>
      <c r="G37" s="20">
        <v>4</v>
      </c>
      <c r="H37" s="5">
        <v>12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CE52C-6207-4CDC-87C1-60E78433584F}">
  <dimension ref="A1:AL112"/>
  <sheetViews>
    <sheetView zoomScale="50" zoomScaleNormal="100" workbookViewId="0">
      <selection activeCell="F78" sqref="F78"/>
    </sheetView>
  </sheetViews>
  <sheetFormatPr baseColWidth="10" defaultColWidth="8.7109375" defaultRowHeight="20"/>
  <cols>
    <col min="1" max="1" width="17.5703125" customWidth="1"/>
    <col min="6" max="6" width="19.5703125" customWidth="1"/>
    <col min="7" max="7" width="11.7109375" customWidth="1"/>
    <col min="14" max="14" width="12.7109375" customWidth="1"/>
    <col min="15" max="15" width="15.42578125" customWidth="1"/>
    <col min="16" max="16" width="23.28515625" customWidth="1"/>
    <col min="17" max="17" width="19.85546875" customWidth="1"/>
    <col min="18" max="18" width="15.85546875" customWidth="1"/>
    <col min="20" max="20" width="15" customWidth="1"/>
    <col min="21" max="21" width="15.5703125" customWidth="1"/>
    <col min="22" max="22" width="16.42578125" customWidth="1"/>
    <col min="23" max="23" width="12" customWidth="1"/>
    <col min="24" max="24" width="14.140625" customWidth="1"/>
    <col min="25" max="25" width="12.85546875" customWidth="1"/>
    <col min="26" max="26" width="11.7109375" customWidth="1"/>
    <col min="28" max="28" width="15.28515625" customWidth="1"/>
  </cols>
  <sheetData>
    <row r="1" spans="1:29">
      <c r="A1" s="1" t="s">
        <v>408</v>
      </c>
      <c r="F1" s="1" t="s">
        <v>411</v>
      </c>
      <c r="M1" s="1" t="s">
        <v>410</v>
      </c>
      <c r="Q1" s="1" t="s">
        <v>409</v>
      </c>
      <c r="U1" s="1" t="s">
        <v>581</v>
      </c>
      <c r="Y1" s="1" t="s">
        <v>614</v>
      </c>
    </row>
    <row r="2" spans="1:29">
      <c r="A2" t="s">
        <v>406</v>
      </c>
      <c r="F2" s="8" t="s">
        <v>61</v>
      </c>
      <c r="M2" t="s">
        <v>129</v>
      </c>
      <c r="Q2" t="s">
        <v>132</v>
      </c>
      <c r="U2" t="s">
        <v>113</v>
      </c>
      <c r="Y2" t="s">
        <v>391</v>
      </c>
    </row>
    <row r="3" spans="1:29">
      <c r="A3" t="s">
        <v>62</v>
      </c>
      <c r="F3" t="s">
        <v>332</v>
      </c>
      <c r="U3" t="s">
        <v>62</v>
      </c>
    </row>
    <row r="4" spans="1:29">
      <c r="M4" t="s">
        <v>412</v>
      </c>
      <c r="Q4" t="s">
        <v>414</v>
      </c>
      <c r="Y4" t="s">
        <v>34</v>
      </c>
    </row>
    <row r="5" spans="1:29">
      <c r="A5" s="6" t="s">
        <v>2</v>
      </c>
      <c r="B5" s="7" t="s">
        <v>407</v>
      </c>
      <c r="F5" s="6" t="s">
        <v>312</v>
      </c>
      <c r="G5" s="7" t="s">
        <v>13</v>
      </c>
      <c r="M5" t="s">
        <v>413</v>
      </c>
      <c r="Q5" s="6" t="s">
        <v>157</v>
      </c>
      <c r="R5" s="30" t="s">
        <v>131</v>
      </c>
      <c r="U5" s="6" t="s">
        <v>2</v>
      </c>
      <c r="V5" s="7" t="s">
        <v>112</v>
      </c>
      <c r="Y5" s="6" t="s">
        <v>392</v>
      </c>
      <c r="Z5" s="7" t="s">
        <v>37</v>
      </c>
      <c r="AB5" s="6" t="s">
        <v>334</v>
      </c>
      <c r="AC5" s="7" t="s">
        <v>37</v>
      </c>
    </row>
    <row r="6" spans="1:29">
      <c r="A6" s="2" t="s">
        <v>333</v>
      </c>
      <c r="B6" s="3">
        <v>4.4280200000000001</v>
      </c>
      <c r="F6" s="2" t="s">
        <v>582</v>
      </c>
      <c r="G6" s="3">
        <v>1.1495975900013993</v>
      </c>
      <c r="M6" s="6" t="s">
        <v>73</v>
      </c>
      <c r="N6" s="19" t="s">
        <v>334</v>
      </c>
      <c r="O6" s="7" t="s">
        <v>392</v>
      </c>
      <c r="Q6" s="27" t="s">
        <v>158</v>
      </c>
      <c r="R6" s="3">
        <v>2.3979400086720375</v>
      </c>
      <c r="U6" s="2" t="s">
        <v>334</v>
      </c>
      <c r="V6" s="3">
        <v>0.17777778</v>
      </c>
      <c r="Y6" s="2">
        <v>1</v>
      </c>
      <c r="Z6" s="3">
        <v>14</v>
      </c>
      <c r="AB6" s="2">
        <v>1</v>
      </c>
      <c r="AC6" s="3">
        <v>14</v>
      </c>
    </row>
    <row r="7" spans="1:29">
      <c r="A7" s="2" t="s">
        <v>333</v>
      </c>
      <c r="B7" s="3">
        <v>3.6237970000000002</v>
      </c>
      <c r="F7" s="2" t="s">
        <v>582</v>
      </c>
      <c r="G7" s="3">
        <v>0.96878561821548337</v>
      </c>
      <c r="M7" s="27" t="s">
        <v>76</v>
      </c>
      <c r="N7">
        <v>1</v>
      </c>
      <c r="O7" s="3">
        <v>0.91156778999999999</v>
      </c>
      <c r="Q7" s="27" t="s">
        <v>415</v>
      </c>
      <c r="R7" s="3">
        <v>0.88605664769316317</v>
      </c>
      <c r="U7" s="2" t="s">
        <v>334</v>
      </c>
      <c r="V7" s="3">
        <v>0.26086957</v>
      </c>
      <c r="Y7" s="2">
        <v>2</v>
      </c>
      <c r="Z7" s="3">
        <v>25</v>
      </c>
      <c r="AB7" s="2">
        <v>2</v>
      </c>
      <c r="AC7" s="3">
        <v>16</v>
      </c>
    </row>
    <row r="8" spans="1:29">
      <c r="A8" s="2" t="s">
        <v>333</v>
      </c>
      <c r="B8" s="3">
        <v>5.2137310000000001</v>
      </c>
      <c r="F8" s="2" t="s">
        <v>582</v>
      </c>
      <c r="G8" s="3">
        <v>0.79964092629865857</v>
      </c>
      <c r="M8" s="27" t="s">
        <v>77</v>
      </c>
      <c r="N8">
        <v>1</v>
      </c>
      <c r="O8" s="3">
        <v>0.98960545</v>
      </c>
      <c r="Q8" s="28" t="s">
        <v>416</v>
      </c>
      <c r="R8" s="5">
        <v>0.85387196432176193</v>
      </c>
      <c r="U8" s="2" t="s">
        <v>334</v>
      </c>
      <c r="V8" s="3">
        <v>0.28205128000000002</v>
      </c>
      <c r="Y8" s="2">
        <v>3</v>
      </c>
      <c r="Z8" s="3">
        <v>24</v>
      </c>
      <c r="AB8" s="2">
        <v>3</v>
      </c>
      <c r="AC8" s="3">
        <v>17</v>
      </c>
    </row>
    <row r="9" spans="1:29">
      <c r="A9" s="2" t="s">
        <v>392</v>
      </c>
      <c r="B9" s="3">
        <v>4.4519299999999999</v>
      </c>
      <c r="F9" s="2" t="s">
        <v>583</v>
      </c>
      <c r="G9" s="3">
        <v>1.52521796911704</v>
      </c>
      <c r="M9" s="27" t="s">
        <v>78</v>
      </c>
      <c r="N9">
        <v>1</v>
      </c>
      <c r="O9" s="3">
        <v>0.98762528000000005</v>
      </c>
      <c r="U9" s="2" t="s">
        <v>392</v>
      </c>
      <c r="V9" s="3">
        <v>0.11764706</v>
      </c>
      <c r="Y9" s="2">
        <v>4</v>
      </c>
      <c r="Z9" s="3">
        <v>19</v>
      </c>
      <c r="AB9" s="2">
        <v>4</v>
      </c>
      <c r="AC9" s="3">
        <v>9</v>
      </c>
    </row>
    <row r="10" spans="1:29">
      <c r="A10" s="2" t="s">
        <v>392</v>
      </c>
      <c r="B10" s="3">
        <v>4.2846609999999998</v>
      </c>
      <c r="F10" s="2" t="s">
        <v>583</v>
      </c>
      <c r="G10" s="3">
        <v>0.77321732557271028</v>
      </c>
      <c r="M10" s="27" t="s">
        <v>79</v>
      </c>
      <c r="N10">
        <v>1</v>
      </c>
      <c r="O10" s="3">
        <v>0.98087384</v>
      </c>
      <c r="U10" s="2" t="s">
        <v>392</v>
      </c>
      <c r="V10" s="3">
        <v>0.12820513</v>
      </c>
      <c r="Y10" s="2">
        <v>5</v>
      </c>
      <c r="Z10" s="3">
        <v>7</v>
      </c>
      <c r="AB10" s="2">
        <v>5</v>
      </c>
      <c r="AC10" s="3">
        <v>14</v>
      </c>
    </row>
    <row r="11" spans="1:29">
      <c r="A11" s="4" t="s">
        <v>392</v>
      </c>
      <c r="B11" s="5">
        <v>4.6281150000000002</v>
      </c>
      <c r="F11" s="4" t="s">
        <v>583</v>
      </c>
      <c r="G11" s="5">
        <v>0.90645951629048926</v>
      </c>
      <c r="M11" s="27" t="s">
        <v>80</v>
      </c>
      <c r="N11">
        <v>1</v>
      </c>
      <c r="O11" s="3">
        <v>0.86787093999999998</v>
      </c>
      <c r="U11" s="4" t="s">
        <v>392</v>
      </c>
      <c r="V11" s="5">
        <v>8.5714289999999999E-2</v>
      </c>
      <c r="Y11" s="2">
        <v>6</v>
      </c>
      <c r="Z11" s="3">
        <v>25</v>
      </c>
      <c r="AB11" s="2">
        <v>6</v>
      </c>
      <c r="AC11" s="3">
        <v>15</v>
      </c>
    </row>
    <row r="12" spans="1:29">
      <c r="M12" s="27" t="s">
        <v>81</v>
      </c>
      <c r="N12">
        <v>1</v>
      </c>
      <c r="O12" s="3">
        <v>0.89663247000000001</v>
      </c>
      <c r="Y12" s="2">
        <v>7</v>
      </c>
      <c r="Z12" s="3">
        <v>15</v>
      </c>
      <c r="AB12" s="2">
        <v>7</v>
      </c>
      <c r="AC12" s="3">
        <v>6</v>
      </c>
    </row>
    <row r="13" spans="1:29">
      <c r="A13" t="s">
        <v>405</v>
      </c>
      <c r="M13" s="27" t="s">
        <v>82</v>
      </c>
      <c r="N13">
        <v>1</v>
      </c>
      <c r="O13" s="3">
        <v>0.93015886000000003</v>
      </c>
      <c r="U13" t="s">
        <v>619</v>
      </c>
      <c r="Y13" s="2">
        <v>8</v>
      </c>
      <c r="Z13" s="3">
        <v>25</v>
      </c>
      <c r="AB13" s="2">
        <v>8</v>
      </c>
      <c r="AC13" s="3">
        <v>17</v>
      </c>
    </row>
    <row r="14" spans="1:29">
      <c r="A14" t="s">
        <v>335</v>
      </c>
      <c r="M14" s="27" t="s">
        <v>83</v>
      </c>
      <c r="N14">
        <v>1</v>
      </c>
      <c r="O14" s="3">
        <v>0.85909239000000004</v>
      </c>
      <c r="Y14" s="2">
        <v>9</v>
      </c>
      <c r="Z14" s="3">
        <v>17</v>
      </c>
      <c r="AB14" s="2">
        <v>9</v>
      </c>
      <c r="AC14" s="3">
        <v>16</v>
      </c>
    </row>
    <row r="15" spans="1:29">
      <c r="M15" s="27" t="s">
        <v>84</v>
      </c>
      <c r="N15">
        <v>1</v>
      </c>
      <c r="O15" s="3">
        <v>0.96238214</v>
      </c>
      <c r="U15" s="6" t="s">
        <v>334</v>
      </c>
      <c r="V15" s="19" t="s">
        <v>616</v>
      </c>
      <c r="W15" s="7" t="s">
        <v>618</v>
      </c>
      <c r="Y15" s="2">
        <v>10</v>
      </c>
      <c r="Z15" s="3">
        <v>15</v>
      </c>
      <c r="AB15" s="4">
        <v>10</v>
      </c>
      <c r="AC15" s="5">
        <v>19</v>
      </c>
    </row>
    <row r="16" spans="1:29">
      <c r="A16" s="6" t="s">
        <v>2</v>
      </c>
      <c r="B16" s="19" t="s">
        <v>336</v>
      </c>
      <c r="C16" s="24" t="s">
        <v>337</v>
      </c>
      <c r="M16" s="27" t="s">
        <v>85</v>
      </c>
      <c r="N16">
        <v>1</v>
      </c>
      <c r="O16" s="3">
        <v>0.84075630000000001</v>
      </c>
      <c r="U16" s="2">
        <v>1</v>
      </c>
      <c r="V16">
        <v>2</v>
      </c>
      <c r="W16" s="3">
        <v>9</v>
      </c>
      <c r="Y16" s="4">
        <v>11</v>
      </c>
      <c r="Z16" s="5">
        <v>25</v>
      </c>
    </row>
    <row r="17" spans="1:38">
      <c r="A17" s="2" t="s">
        <v>333</v>
      </c>
      <c r="B17">
        <v>0.91771000000000003</v>
      </c>
      <c r="C17" s="3">
        <v>1.1699619999999999</v>
      </c>
      <c r="M17" s="27" t="s">
        <v>86</v>
      </c>
      <c r="N17">
        <v>1</v>
      </c>
      <c r="O17" s="3">
        <v>0.94050803999999999</v>
      </c>
      <c r="U17" s="2">
        <v>1</v>
      </c>
      <c r="V17">
        <v>3</v>
      </c>
      <c r="W17" s="3">
        <v>6</v>
      </c>
    </row>
    <row r="18" spans="1:38">
      <c r="A18" s="2" t="s">
        <v>333</v>
      </c>
      <c r="B18">
        <v>0.89173999999999998</v>
      </c>
      <c r="C18" s="3">
        <v>1.2746770000000001</v>
      </c>
      <c r="M18" s="27" t="s">
        <v>87</v>
      </c>
      <c r="N18">
        <v>1</v>
      </c>
      <c r="O18" s="3">
        <v>0.95882235999999998</v>
      </c>
      <c r="U18" s="2">
        <v>1</v>
      </c>
      <c r="V18">
        <v>2</v>
      </c>
      <c r="W18" s="3">
        <v>11</v>
      </c>
      <c r="Y18" t="s">
        <v>35</v>
      </c>
    </row>
    <row r="19" spans="1:38">
      <c r="A19" s="2" t="s">
        <v>333</v>
      </c>
      <c r="B19">
        <v>0.90912000000000004</v>
      </c>
      <c r="C19" s="3">
        <v>1.146166</v>
      </c>
      <c r="M19" s="27" t="s">
        <v>88</v>
      </c>
      <c r="N19">
        <v>1</v>
      </c>
      <c r="O19" s="3">
        <v>0.89168561999999996</v>
      </c>
      <c r="U19" s="2">
        <v>1</v>
      </c>
      <c r="V19">
        <v>1</v>
      </c>
      <c r="W19" s="3">
        <v>13</v>
      </c>
      <c r="Y19" s="9" t="s">
        <v>392</v>
      </c>
      <c r="Z19" s="15" t="s">
        <v>21</v>
      </c>
      <c r="AA19" s="15" t="s">
        <v>22</v>
      </c>
      <c r="AB19" s="15" t="s">
        <v>23</v>
      </c>
      <c r="AC19" s="15" t="s">
        <v>24</v>
      </c>
      <c r="AD19" s="15" t="s">
        <v>25</v>
      </c>
      <c r="AE19" s="15" t="s">
        <v>26</v>
      </c>
      <c r="AF19" s="15" t="s">
        <v>27</v>
      </c>
      <c r="AG19" s="15" t="s">
        <v>28</v>
      </c>
      <c r="AH19" s="15" t="s">
        <v>29</v>
      </c>
      <c r="AI19" s="15" t="s">
        <v>30</v>
      </c>
      <c r="AJ19" s="15" t="s">
        <v>31</v>
      </c>
      <c r="AK19" s="15" t="s">
        <v>32</v>
      </c>
      <c r="AL19" s="16" t="s">
        <v>33</v>
      </c>
    </row>
    <row r="20" spans="1:38">
      <c r="A20" s="2" t="s">
        <v>392</v>
      </c>
      <c r="B20">
        <v>1.06</v>
      </c>
      <c r="C20" s="3">
        <v>1</v>
      </c>
      <c r="M20" s="27" t="s">
        <v>89</v>
      </c>
      <c r="N20">
        <v>1</v>
      </c>
      <c r="O20" s="3">
        <v>0.81089721999999997</v>
      </c>
      <c r="U20" s="2">
        <v>1</v>
      </c>
      <c r="V20">
        <v>0</v>
      </c>
      <c r="W20" s="3">
        <v>6</v>
      </c>
      <c r="Y20" s="10">
        <v>1</v>
      </c>
      <c r="Z20" s="8">
        <v>180</v>
      </c>
      <c r="AA20" s="8">
        <v>180</v>
      </c>
      <c r="AB20" s="8">
        <v>180</v>
      </c>
      <c r="AC20" s="8">
        <v>180</v>
      </c>
      <c r="AD20" s="8">
        <v>180</v>
      </c>
      <c r="AE20" s="8">
        <v>180</v>
      </c>
      <c r="AF20" s="8">
        <v>180</v>
      </c>
      <c r="AG20" s="8">
        <v>158</v>
      </c>
      <c r="AH20" s="8">
        <v>19</v>
      </c>
      <c r="AI20" s="8">
        <v>0</v>
      </c>
      <c r="AJ20" s="8">
        <v>0</v>
      </c>
      <c r="AK20" s="8">
        <v>0</v>
      </c>
      <c r="AL20" s="12">
        <v>0</v>
      </c>
    </row>
    <row r="21" spans="1:38">
      <c r="A21" s="2" t="s">
        <v>392</v>
      </c>
      <c r="B21">
        <v>0.84853999999999996</v>
      </c>
      <c r="C21" s="3">
        <v>1.0084869999999999</v>
      </c>
      <c r="M21" s="27" t="s">
        <v>90</v>
      </c>
      <c r="N21">
        <v>1</v>
      </c>
      <c r="O21" s="3">
        <v>0.91365885999999996</v>
      </c>
      <c r="U21" s="2">
        <v>2</v>
      </c>
      <c r="V21">
        <v>2</v>
      </c>
      <c r="W21" s="3">
        <v>5</v>
      </c>
      <c r="Y21" s="10">
        <v>2</v>
      </c>
      <c r="Z21" s="8">
        <v>180</v>
      </c>
      <c r="AA21" s="8">
        <v>180</v>
      </c>
      <c r="AB21" s="8">
        <v>180</v>
      </c>
      <c r="AC21" s="8">
        <v>180</v>
      </c>
      <c r="AD21" s="8">
        <v>180</v>
      </c>
      <c r="AE21" s="8">
        <v>180</v>
      </c>
      <c r="AF21" s="8">
        <v>180</v>
      </c>
      <c r="AG21" s="8">
        <v>180</v>
      </c>
      <c r="AH21" s="8">
        <v>180</v>
      </c>
      <c r="AI21" s="8">
        <v>180</v>
      </c>
      <c r="AJ21" s="8">
        <v>180</v>
      </c>
      <c r="AK21" s="8">
        <v>180</v>
      </c>
      <c r="AL21" s="12">
        <v>180</v>
      </c>
    </row>
    <row r="22" spans="1:38">
      <c r="A22" s="4" t="s">
        <v>392</v>
      </c>
      <c r="B22" s="20">
        <v>0.84143000000000001</v>
      </c>
      <c r="C22" s="5">
        <v>0.81909299999999996</v>
      </c>
      <c r="M22" s="27" t="s">
        <v>91</v>
      </c>
      <c r="N22">
        <v>1</v>
      </c>
      <c r="O22" s="3">
        <v>0.98541135999999996</v>
      </c>
      <c r="U22" s="2">
        <v>2</v>
      </c>
      <c r="V22">
        <v>3</v>
      </c>
      <c r="W22" s="3">
        <v>8</v>
      </c>
      <c r="Y22" s="10">
        <v>3</v>
      </c>
      <c r="Z22" s="8">
        <v>180</v>
      </c>
      <c r="AA22" s="8">
        <v>180</v>
      </c>
      <c r="AB22" s="8">
        <v>180</v>
      </c>
      <c r="AC22" s="8">
        <v>180</v>
      </c>
      <c r="AD22" s="8">
        <v>180</v>
      </c>
      <c r="AE22" s="8">
        <v>180</v>
      </c>
      <c r="AF22" s="8">
        <v>180</v>
      </c>
      <c r="AG22" s="8">
        <v>180</v>
      </c>
      <c r="AH22" s="8">
        <v>180</v>
      </c>
      <c r="AI22" s="8">
        <v>180</v>
      </c>
      <c r="AJ22" s="8">
        <v>180</v>
      </c>
      <c r="AK22" s="8">
        <v>180</v>
      </c>
      <c r="AL22" s="12">
        <v>180</v>
      </c>
    </row>
    <row r="23" spans="1:38">
      <c r="M23" s="27" t="s">
        <v>92</v>
      </c>
      <c r="N23">
        <v>1</v>
      </c>
      <c r="O23" s="3">
        <v>0.86075162000000005</v>
      </c>
      <c r="U23" s="2">
        <v>2</v>
      </c>
      <c r="V23">
        <v>3</v>
      </c>
      <c r="W23" s="3">
        <v>8</v>
      </c>
      <c r="Y23" s="10">
        <v>4</v>
      </c>
      <c r="Z23" s="8">
        <v>180</v>
      </c>
      <c r="AA23" s="8">
        <v>180</v>
      </c>
      <c r="AB23" s="8">
        <v>180</v>
      </c>
      <c r="AC23" s="8">
        <v>180</v>
      </c>
      <c r="AD23" s="8">
        <v>180</v>
      </c>
      <c r="AE23" s="8">
        <v>180</v>
      </c>
      <c r="AF23" s="8">
        <v>71</v>
      </c>
      <c r="AG23" s="8">
        <v>75</v>
      </c>
      <c r="AH23" s="8">
        <v>149</v>
      </c>
      <c r="AI23" s="8">
        <v>133</v>
      </c>
      <c r="AJ23" s="8">
        <v>180</v>
      </c>
      <c r="AK23" s="8">
        <v>40</v>
      </c>
      <c r="AL23" s="12">
        <v>4</v>
      </c>
    </row>
    <row r="24" spans="1:38">
      <c r="M24" s="27" t="s">
        <v>93</v>
      </c>
      <c r="N24">
        <v>1</v>
      </c>
      <c r="O24" s="3">
        <v>0.90971106000000002</v>
      </c>
      <c r="U24" s="2">
        <v>2</v>
      </c>
      <c r="V24">
        <v>3</v>
      </c>
      <c r="W24" s="3">
        <v>9</v>
      </c>
      <c r="Y24" s="10">
        <v>5</v>
      </c>
      <c r="Z24" s="8">
        <v>180</v>
      </c>
      <c r="AA24" s="8">
        <v>180</v>
      </c>
      <c r="AB24" s="8">
        <v>60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12">
        <v>0</v>
      </c>
    </row>
    <row r="25" spans="1:38">
      <c r="M25" s="27" t="s">
        <v>94</v>
      </c>
      <c r="N25">
        <v>1</v>
      </c>
      <c r="O25" s="3">
        <v>1.0068906200000001</v>
      </c>
      <c r="U25" s="2">
        <v>2</v>
      </c>
      <c r="V25">
        <v>0</v>
      </c>
      <c r="W25" s="3">
        <v>9</v>
      </c>
      <c r="Y25" s="10">
        <v>6</v>
      </c>
      <c r="Z25" s="8">
        <v>180</v>
      </c>
      <c r="AA25" s="8">
        <v>180</v>
      </c>
      <c r="AB25" s="8">
        <v>180</v>
      </c>
      <c r="AC25" s="8">
        <v>180</v>
      </c>
      <c r="AD25" s="8">
        <v>180</v>
      </c>
      <c r="AE25" s="8">
        <v>180</v>
      </c>
      <c r="AF25" s="8">
        <v>180</v>
      </c>
      <c r="AG25" s="8">
        <v>180</v>
      </c>
      <c r="AH25" s="8">
        <v>180</v>
      </c>
      <c r="AI25" s="8">
        <v>180</v>
      </c>
      <c r="AJ25" s="8">
        <v>180</v>
      </c>
      <c r="AK25" s="8">
        <v>180</v>
      </c>
      <c r="AL25" s="12">
        <v>180</v>
      </c>
    </row>
    <row r="26" spans="1:38">
      <c r="M26" s="27" t="s">
        <v>95</v>
      </c>
      <c r="N26">
        <v>1</v>
      </c>
      <c r="O26" s="3">
        <v>0.99592605999999995</v>
      </c>
      <c r="U26" s="2">
        <v>3</v>
      </c>
      <c r="V26">
        <v>2</v>
      </c>
      <c r="W26" s="3">
        <v>6</v>
      </c>
      <c r="Y26" s="10">
        <v>7</v>
      </c>
      <c r="Z26" s="8">
        <v>180</v>
      </c>
      <c r="AA26" s="8">
        <v>180</v>
      </c>
      <c r="AB26" s="8">
        <v>180</v>
      </c>
      <c r="AC26" s="8">
        <v>180</v>
      </c>
      <c r="AD26" s="8">
        <v>180</v>
      </c>
      <c r="AE26" s="8">
        <v>180</v>
      </c>
      <c r="AF26" s="8">
        <v>180</v>
      </c>
      <c r="AG26" s="8">
        <v>180</v>
      </c>
      <c r="AH26" s="8">
        <v>180</v>
      </c>
      <c r="AI26" s="8">
        <v>64</v>
      </c>
      <c r="AJ26" s="8">
        <v>0</v>
      </c>
      <c r="AK26" s="8">
        <v>0</v>
      </c>
      <c r="AL26" s="12">
        <v>0</v>
      </c>
    </row>
    <row r="27" spans="1:38">
      <c r="M27" s="27" t="s">
        <v>96</v>
      </c>
      <c r="N27">
        <v>1</v>
      </c>
      <c r="O27" s="3">
        <v>1.0270934300000001</v>
      </c>
      <c r="U27" s="2">
        <v>3</v>
      </c>
      <c r="V27">
        <v>2</v>
      </c>
      <c r="W27" s="3">
        <v>8</v>
      </c>
      <c r="Y27" s="10">
        <v>8</v>
      </c>
      <c r="Z27" s="8">
        <v>180</v>
      </c>
      <c r="AA27" s="8">
        <v>180</v>
      </c>
      <c r="AB27" s="8">
        <v>180</v>
      </c>
      <c r="AC27" s="8">
        <v>180</v>
      </c>
      <c r="AD27" s="8">
        <v>180</v>
      </c>
      <c r="AE27" s="8">
        <v>180</v>
      </c>
      <c r="AF27" s="8">
        <v>180</v>
      </c>
      <c r="AG27" s="8">
        <v>180</v>
      </c>
      <c r="AH27" s="8">
        <v>180</v>
      </c>
      <c r="AI27" s="8">
        <v>180</v>
      </c>
      <c r="AJ27" s="8">
        <v>180</v>
      </c>
      <c r="AK27" s="8">
        <v>180</v>
      </c>
      <c r="AL27" s="12">
        <v>180</v>
      </c>
    </row>
    <row r="28" spans="1:38">
      <c r="M28" s="27" t="s">
        <v>97</v>
      </c>
      <c r="N28">
        <v>1</v>
      </c>
      <c r="O28" s="3">
        <v>0.96035464999999998</v>
      </c>
      <c r="U28" s="2">
        <v>3</v>
      </c>
      <c r="V28">
        <v>1</v>
      </c>
      <c r="W28" s="3">
        <v>4</v>
      </c>
      <c r="Y28" s="10">
        <v>9</v>
      </c>
      <c r="Z28" s="8">
        <v>180</v>
      </c>
      <c r="AA28" s="8">
        <v>180</v>
      </c>
      <c r="AB28" s="8">
        <v>180</v>
      </c>
      <c r="AC28" s="8">
        <v>180</v>
      </c>
      <c r="AD28" s="8">
        <v>180</v>
      </c>
      <c r="AE28" s="8">
        <v>180</v>
      </c>
      <c r="AF28" s="8">
        <v>180</v>
      </c>
      <c r="AG28" s="8">
        <v>180</v>
      </c>
      <c r="AH28" s="8">
        <v>180</v>
      </c>
      <c r="AI28" s="8">
        <v>180</v>
      </c>
      <c r="AJ28" s="8">
        <v>180</v>
      </c>
      <c r="AK28" s="8">
        <v>12</v>
      </c>
      <c r="AL28" s="12">
        <v>2</v>
      </c>
    </row>
    <row r="29" spans="1:38">
      <c r="M29" s="27" t="s">
        <v>98</v>
      </c>
      <c r="N29">
        <v>1</v>
      </c>
      <c r="O29" s="3">
        <v>0.99280541</v>
      </c>
      <c r="U29" s="2">
        <v>3</v>
      </c>
      <c r="V29">
        <v>0</v>
      </c>
      <c r="W29" s="3">
        <v>3</v>
      </c>
      <c r="Y29" s="10">
        <v>10</v>
      </c>
      <c r="Z29" s="8">
        <v>180</v>
      </c>
      <c r="AA29" s="8">
        <v>180</v>
      </c>
      <c r="AB29" s="8">
        <v>180</v>
      </c>
      <c r="AC29" s="8">
        <v>180</v>
      </c>
      <c r="AD29" s="8">
        <v>180</v>
      </c>
      <c r="AE29" s="8">
        <v>180</v>
      </c>
      <c r="AF29" s="8">
        <v>180</v>
      </c>
      <c r="AG29" s="8">
        <v>180</v>
      </c>
      <c r="AH29" s="8">
        <v>180</v>
      </c>
      <c r="AI29" s="8">
        <v>180</v>
      </c>
      <c r="AJ29" s="8">
        <v>5</v>
      </c>
      <c r="AK29" s="8">
        <v>0</v>
      </c>
      <c r="AL29" s="12">
        <v>0</v>
      </c>
    </row>
    <row r="30" spans="1:38">
      <c r="M30" s="27" t="s">
        <v>99</v>
      </c>
      <c r="N30">
        <v>1</v>
      </c>
      <c r="O30" s="3">
        <v>0.92840268000000004</v>
      </c>
      <c r="U30" s="4">
        <v>3</v>
      </c>
      <c r="V30" s="20">
        <v>3</v>
      </c>
      <c r="W30" s="5">
        <v>19</v>
      </c>
      <c r="Y30" s="11">
        <v>11</v>
      </c>
      <c r="Z30" s="13">
        <v>180</v>
      </c>
      <c r="AA30" s="13">
        <v>180</v>
      </c>
      <c r="AB30" s="13">
        <v>180</v>
      </c>
      <c r="AC30" s="13">
        <v>180</v>
      </c>
      <c r="AD30" s="13">
        <v>180</v>
      </c>
      <c r="AE30" s="13">
        <v>180</v>
      </c>
      <c r="AF30" s="13">
        <v>180</v>
      </c>
      <c r="AG30" s="13">
        <v>180</v>
      </c>
      <c r="AH30" s="13">
        <v>180</v>
      </c>
      <c r="AI30" s="13">
        <v>180</v>
      </c>
      <c r="AJ30" s="13">
        <v>180</v>
      </c>
      <c r="AK30" s="13">
        <v>180</v>
      </c>
      <c r="AL30" s="14">
        <v>180</v>
      </c>
    </row>
    <row r="31" spans="1:38">
      <c r="M31" s="27" t="s">
        <v>100</v>
      </c>
      <c r="N31">
        <v>1</v>
      </c>
      <c r="O31" s="3">
        <v>0.96488673000000003</v>
      </c>
      <c r="Y31" s="21" t="s">
        <v>41</v>
      </c>
      <c r="Z31" s="22">
        <f t="shared" ref="Z31:AL31" si="0">AVERAGE(Z20:Z30)</f>
        <v>180</v>
      </c>
      <c r="AA31" s="22">
        <f t="shared" si="0"/>
        <v>180</v>
      </c>
      <c r="AB31" s="22">
        <f t="shared" si="0"/>
        <v>169.09090909090909</v>
      </c>
      <c r="AC31" s="22">
        <f t="shared" si="0"/>
        <v>163.63636363636363</v>
      </c>
      <c r="AD31" s="22">
        <f t="shared" si="0"/>
        <v>163.63636363636363</v>
      </c>
      <c r="AE31" s="22">
        <f t="shared" si="0"/>
        <v>163.63636363636363</v>
      </c>
      <c r="AF31" s="22">
        <f t="shared" si="0"/>
        <v>153.72727272727272</v>
      </c>
      <c r="AG31" s="22">
        <f t="shared" si="0"/>
        <v>152.09090909090909</v>
      </c>
      <c r="AH31" s="22">
        <f t="shared" si="0"/>
        <v>146.18181818181819</v>
      </c>
      <c r="AI31" s="22">
        <f t="shared" si="0"/>
        <v>132.45454545454547</v>
      </c>
      <c r="AJ31" s="22">
        <f t="shared" si="0"/>
        <v>115</v>
      </c>
      <c r="AK31" s="22">
        <f t="shared" si="0"/>
        <v>86.545454545454547</v>
      </c>
      <c r="AL31" s="23">
        <f t="shared" si="0"/>
        <v>82.36363636363636</v>
      </c>
    </row>
    <row r="32" spans="1:38">
      <c r="M32" s="27" t="s">
        <v>101</v>
      </c>
      <c r="N32">
        <v>1</v>
      </c>
      <c r="O32" s="3">
        <v>0.92337420000000003</v>
      </c>
      <c r="U32" s="6" t="s">
        <v>392</v>
      </c>
      <c r="V32" s="19" t="s">
        <v>616</v>
      </c>
      <c r="W32" s="7" t="s">
        <v>617</v>
      </c>
      <c r="Y32" s="2" t="s">
        <v>45</v>
      </c>
      <c r="Z32">
        <f t="shared" ref="Z32:AL32" si="1">STDEV(Z20:Z30)</f>
        <v>0</v>
      </c>
      <c r="AA32">
        <f t="shared" si="1"/>
        <v>0</v>
      </c>
      <c r="AB32">
        <f t="shared" si="1"/>
        <v>36.181361349331674</v>
      </c>
      <c r="AC32">
        <f t="shared" si="1"/>
        <v>54.272042023997464</v>
      </c>
      <c r="AD32">
        <f t="shared" si="1"/>
        <v>54.272042023997464</v>
      </c>
      <c r="AE32">
        <f t="shared" si="1"/>
        <v>54.272042023997464</v>
      </c>
      <c r="AF32">
        <f t="shared" si="1"/>
        <v>60.570770028275042</v>
      </c>
      <c r="AG32">
        <f t="shared" si="1"/>
        <v>59.448220403060922</v>
      </c>
      <c r="AH32">
        <f t="shared" si="1"/>
        <v>68.338595510616372</v>
      </c>
      <c r="AI32">
        <f t="shared" si="1"/>
        <v>74.564554094239213</v>
      </c>
      <c r="AJ32">
        <f t="shared" si="1"/>
        <v>90.19423484901904</v>
      </c>
      <c r="AK32">
        <f t="shared" si="1"/>
        <v>90.195746724957758</v>
      </c>
      <c r="AL32" s="3">
        <f t="shared" si="1"/>
        <v>93.487189205016463</v>
      </c>
    </row>
    <row r="33" spans="13:38">
      <c r="M33" s="27" t="s">
        <v>102</v>
      </c>
      <c r="N33">
        <v>1</v>
      </c>
      <c r="O33" s="3">
        <v>0.88400159</v>
      </c>
      <c r="U33" s="2">
        <v>1</v>
      </c>
      <c r="V33">
        <v>1</v>
      </c>
      <c r="W33" s="3">
        <v>10</v>
      </c>
      <c r="Y33" s="4" t="s">
        <v>43</v>
      </c>
      <c r="Z33" s="20">
        <f>Z32/SQRT(11)</f>
        <v>0</v>
      </c>
      <c r="AA33" s="20">
        <f t="shared" ref="AA33:AL33" si="2">AA32/SQRT(11)</f>
        <v>0</v>
      </c>
      <c r="AB33" s="20">
        <f t="shared" si="2"/>
        <v>10.909090909090921</v>
      </c>
      <c r="AC33" s="20">
        <f t="shared" si="2"/>
        <v>16.363636363636367</v>
      </c>
      <c r="AD33" s="20">
        <f t="shared" si="2"/>
        <v>16.363636363636367</v>
      </c>
      <c r="AE33" s="20">
        <f t="shared" si="2"/>
        <v>16.363636363636367</v>
      </c>
      <c r="AF33" s="20">
        <f t="shared" si="2"/>
        <v>18.262774313335715</v>
      </c>
      <c r="AG33" s="20">
        <f t="shared" si="2"/>
        <v>17.92431286648214</v>
      </c>
      <c r="AH33" s="20">
        <f t="shared" si="2"/>
        <v>20.604861818961865</v>
      </c>
      <c r="AI33" s="20">
        <f t="shared" si="2"/>
        <v>22.482058962795456</v>
      </c>
      <c r="AJ33" s="20">
        <f t="shared" si="2"/>
        <v>27.194585022490315</v>
      </c>
      <c r="AK33" s="20">
        <f t="shared" si="2"/>
        <v>27.195040870237435</v>
      </c>
      <c r="AL33" s="20">
        <f t="shared" si="2"/>
        <v>28.187448118000304</v>
      </c>
    </row>
    <row r="34" spans="13:38">
      <c r="M34" s="27" t="s">
        <v>103</v>
      </c>
      <c r="N34">
        <v>1</v>
      </c>
      <c r="O34" s="3">
        <v>0.97293240000000003</v>
      </c>
      <c r="U34" s="2">
        <v>1</v>
      </c>
      <c r="V34">
        <v>0</v>
      </c>
      <c r="W34" s="3">
        <v>3</v>
      </c>
    </row>
    <row r="35" spans="13:38">
      <c r="M35" s="27" t="s">
        <v>104</v>
      </c>
      <c r="N35">
        <v>1</v>
      </c>
      <c r="O35" s="3">
        <v>0.99741833999999996</v>
      </c>
      <c r="U35" s="2">
        <v>1</v>
      </c>
      <c r="V35">
        <v>1</v>
      </c>
      <c r="W35" s="3">
        <v>5</v>
      </c>
      <c r="Y35" s="6" t="s">
        <v>334</v>
      </c>
      <c r="Z35" s="19" t="s">
        <v>36</v>
      </c>
      <c r="AA35" s="19" t="s">
        <v>22</v>
      </c>
      <c r="AB35" s="19" t="s">
        <v>23</v>
      </c>
      <c r="AC35" s="19" t="s">
        <v>24</v>
      </c>
      <c r="AD35" s="19" t="s">
        <v>25</v>
      </c>
      <c r="AE35" s="19" t="s">
        <v>26</v>
      </c>
      <c r="AF35" s="19" t="s">
        <v>27</v>
      </c>
      <c r="AG35" s="19" t="s">
        <v>28</v>
      </c>
      <c r="AH35" s="19" t="s">
        <v>29</v>
      </c>
      <c r="AI35" s="19" t="s">
        <v>30</v>
      </c>
      <c r="AJ35" s="19" t="s">
        <v>31</v>
      </c>
      <c r="AK35" s="19" t="s">
        <v>32</v>
      </c>
      <c r="AL35" s="7" t="s">
        <v>33</v>
      </c>
    </row>
    <row r="36" spans="13:38">
      <c r="M36" s="28" t="s">
        <v>105</v>
      </c>
      <c r="N36" s="20">
        <v>1</v>
      </c>
      <c r="O36" s="5">
        <v>1.03670711</v>
      </c>
      <c r="U36" s="2">
        <v>1</v>
      </c>
      <c r="V36">
        <v>1</v>
      </c>
      <c r="W36" s="3">
        <v>12</v>
      </c>
      <c r="Y36" s="10">
        <v>1</v>
      </c>
      <c r="Z36" s="8">
        <v>180</v>
      </c>
      <c r="AA36" s="17">
        <v>180</v>
      </c>
      <c r="AB36" s="17">
        <v>180</v>
      </c>
      <c r="AC36" s="17">
        <v>180</v>
      </c>
      <c r="AD36" s="17">
        <v>180</v>
      </c>
      <c r="AE36" s="17">
        <v>180</v>
      </c>
      <c r="AF36" s="17">
        <v>180</v>
      </c>
      <c r="AG36" s="8">
        <v>33</v>
      </c>
      <c r="AH36" s="17">
        <v>53</v>
      </c>
      <c r="AI36" s="17">
        <v>0</v>
      </c>
      <c r="AJ36" s="17">
        <v>0</v>
      </c>
      <c r="AK36" s="17">
        <v>0</v>
      </c>
      <c r="AL36" s="18">
        <v>0</v>
      </c>
    </row>
    <row r="37" spans="13:38">
      <c r="U37" s="2">
        <v>1</v>
      </c>
      <c r="V37">
        <v>1</v>
      </c>
      <c r="W37" s="3">
        <v>4</v>
      </c>
      <c r="Y37" s="10">
        <v>2</v>
      </c>
      <c r="Z37" s="8">
        <v>180</v>
      </c>
      <c r="AA37" s="8">
        <v>180</v>
      </c>
      <c r="AB37" s="8">
        <v>180</v>
      </c>
      <c r="AC37" s="8">
        <v>180</v>
      </c>
      <c r="AD37" s="8">
        <v>180</v>
      </c>
      <c r="AE37" s="8">
        <v>180</v>
      </c>
      <c r="AF37" s="8">
        <v>180</v>
      </c>
      <c r="AG37" s="8">
        <v>180</v>
      </c>
      <c r="AH37" s="8">
        <v>180</v>
      </c>
      <c r="AI37" s="8">
        <v>180</v>
      </c>
      <c r="AJ37" s="8">
        <v>81</v>
      </c>
      <c r="AK37" s="8">
        <v>3</v>
      </c>
      <c r="AL37" s="12">
        <v>0</v>
      </c>
    </row>
    <row r="38" spans="13:38">
      <c r="U38" s="2">
        <v>2</v>
      </c>
      <c r="V38">
        <v>2</v>
      </c>
      <c r="W38" s="3">
        <v>8</v>
      </c>
      <c r="Y38" s="10">
        <v>3</v>
      </c>
      <c r="Z38" s="8">
        <v>180</v>
      </c>
      <c r="AA38" s="8">
        <v>180</v>
      </c>
      <c r="AB38" s="8">
        <v>180</v>
      </c>
      <c r="AC38" s="8">
        <v>180</v>
      </c>
      <c r="AD38" s="8">
        <v>134</v>
      </c>
      <c r="AE38" s="8">
        <v>180</v>
      </c>
      <c r="AF38" s="8">
        <v>180</v>
      </c>
      <c r="AG38" s="8">
        <v>61</v>
      </c>
      <c r="AH38" s="8">
        <v>14</v>
      </c>
      <c r="AI38" s="8">
        <v>15</v>
      </c>
      <c r="AJ38" s="8">
        <v>180</v>
      </c>
      <c r="AK38" s="8">
        <v>4</v>
      </c>
      <c r="AL38" s="12">
        <v>0</v>
      </c>
    </row>
    <row r="39" spans="13:38">
      <c r="U39" s="2">
        <v>2</v>
      </c>
      <c r="V39">
        <v>1</v>
      </c>
      <c r="W39" s="3">
        <v>8</v>
      </c>
      <c r="Y39" s="10">
        <v>4</v>
      </c>
      <c r="Z39" s="8">
        <v>180</v>
      </c>
      <c r="AA39" s="8">
        <v>180</v>
      </c>
      <c r="AB39" s="8">
        <v>180</v>
      </c>
      <c r="AC39" s="8">
        <v>180</v>
      </c>
      <c r="AD39" s="8">
        <v>9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12">
        <v>0</v>
      </c>
    </row>
    <row r="40" spans="13:38">
      <c r="U40" s="2">
        <v>2</v>
      </c>
      <c r="V40">
        <v>1</v>
      </c>
      <c r="W40" s="3">
        <v>10</v>
      </c>
      <c r="Y40" s="10">
        <v>5</v>
      </c>
      <c r="Z40" s="8">
        <v>180</v>
      </c>
      <c r="AA40" s="8">
        <v>180</v>
      </c>
      <c r="AB40" s="8">
        <v>180</v>
      </c>
      <c r="AC40" s="8">
        <v>180</v>
      </c>
      <c r="AD40" s="8">
        <v>180</v>
      </c>
      <c r="AE40" s="8">
        <v>180</v>
      </c>
      <c r="AF40" s="8">
        <v>146</v>
      </c>
      <c r="AG40" s="8">
        <v>180</v>
      </c>
      <c r="AH40" s="8">
        <v>13</v>
      </c>
      <c r="AI40" s="8">
        <v>6</v>
      </c>
      <c r="AJ40" s="8">
        <v>0</v>
      </c>
      <c r="AK40" s="8">
        <v>0</v>
      </c>
      <c r="AL40" s="12">
        <v>0</v>
      </c>
    </row>
    <row r="41" spans="13:38">
      <c r="U41" s="2">
        <v>2</v>
      </c>
      <c r="V41">
        <v>0</v>
      </c>
      <c r="W41" s="3">
        <v>7</v>
      </c>
      <c r="Y41" s="10">
        <v>6</v>
      </c>
      <c r="Z41" s="8">
        <v>180</v>
      </c>
      <c r="AA41" s="8">
        <v>180</v>
      </c>
      <c r="AB41" s="8">
        <v>180</v>
      </c>
      <c r="AC41" s="8">
        <v>180</v>
      </c>
      <c r="AD41" s="8">
        <v>180</v>
      </c>
      <c r="AE41" s="8">
        <v>180</v>
      </c>
      <c r="AF41" s="8">
        <v>180</v>
      </c>
      <c r="AG41" s="8">
        <v>180</v>
      </c>
      <c r="AH41" s="8">
        <v>180</v>
      </c>
      <c r="AI41" s="8">
        <v>44</v>
      </c>
      <c r="AJ41" s="8">
        <v>0</v>
      </c>
      <c r="AK41" s="8">
        <v>0</v>
      </c>
      <c r="AL41" s="12">
        <v>0</v>
      </c>
    </row>
    <row r="42" spans="13:38">
      <c r="U42" s="2">
        <v>2</v>
      </c>
      <c r="V42">
        <v>1</v>
      </c>
      <c r="W42" s="3">
        <v>6</v>
      </c>
      <c r="Y42" s="10">
        <v>7</v>
      </c>
      <c r="Z42" s="8">
        <v>180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12">
        <v>0</v>
      </c>
    </row>
    <row r="43" spans="13:38">
      <c r="U43" s="2">
        <v>3</v>
      </c>
      <c r="V43">
        <v>3</v>
      </c>
      <c r="W43" s="3">
        <v>11</v>
      </c>
      <c r="Y43" s="10">
        <v>8</v>
      </c>
      <c r="Z43" s="8">
        <v>180</v>
      </c>
      <c r="AA43" s="8">
        <v>180</v>
      </c>
      <c r="AB43" s="8">
        <v>180</v>
      </c>
      <c r="AC43" s="8">
        <v>180</v>
      </c>
      <c r="AD43" s="8">
        <v>180</v>
      </c>
      <c r="AE43" s="8">
        <v>180</v>
      </c>
      <c r="AF43" s="8">
        <v>180</v>
      </c>
      <c r="AG43" s="8">
        <v>180</v>
      </c>
      <c r="AH43" s="8">
        <v>180</v>
      </c>
      <c r="AI43" s="8">
        <v>180</v>
      </c>
      <c r="AJ43" s="8">
        <v>180</v>
      </c>
      <c r="AK43" s="8">
        <v>180</v>
      </c>
      <c r="AL43" s="12">
        <v>100</v>
      </c>
    </row>
    <row r="44" spans="13:38">
      <c r="U44" s="2">
        <v>3</v>
      </c>
      <c r="V44">
        <v>0</v>
      </c>
      <c r="W44" s="3">
        <v>6</v>
      </c>
      <c r="Y44" s="10">
        <v>9</v>
      </c>
      <c r="Z44" s="8">
        <v>180</v>
      </c>
      <c r="AA44" s="8">
        <v>180</v>
      </c>
      <c r="AB44" s="8">
        <v>180</v>
      </c>
      <c r="AC44" s="8">
        <v>180</v>
      </c>
      <c r="AD44" s="8">
        <v>180</v>
      </c>
      <c r="AE44" s="8">
        <v>180</v>
      </c>
      <c r="AF44" s="8">
        <v>180</v>
      </c>
      <c r="AG44" s="8">
        <v>180</v>
      </c>
      <c r="AH44" s="8">
        <v>180</v>
      </c>
      <c r="AI44" s="8">
        <v>180</v>
      </c>
      <c r="AJ44" s="8">
        <v>107</v>
      </c>
      <c r="AK44" s="8">
        <v>0</v>
      </c>
      <c r="AL44" s="12">
        <v>0</v>
      </c>
    </row>
    <row r="45" spans="13:38">
      <c r="U45" s="2">
        <v>3</v>
      </c>
      <c r="V45">
        <v>0</v>
      </c>
      <c r="W45" s="3">
        <v>3</v>
      </c>
      <c r="Y45" s="11">
        <v>10</v>
      </c>
      <c r="Z45" s="13">
        <v>180</v>
      </c>
      <c r="AA45" s="13">
        <v>180</v>
      </c>
      <c r="AB45" s="13">
        <v>180</v>
      </c>
      <c r="AC45" s="13">
        <v>180</v>
      </c>
      <c r="AD45" s="13">
        <v>180</v>
      </c>
      <c r="AE45" s="13">
        <v>180</v>
      </c>
      <c r="AF45" s="13">
        <v>180</v>
      </c>
      <c r="AG45" s="13">
        <v>180</v>
      </c>
      <c r="AH45" s="13">
        <v>180</v>
      </c>
      <c r="AI45" s="13">
        <v>180</v>
      </c>
      <c r="AJ45" s="13">
        <v>180</v>
      </c>
      <c r="AK45" s="13">
        <v>115</v>
      </c>
      <c r="AL45" s="14">
        <v>5</v>
      </c>
    </row>
    <row r="46" spans="13:38">
      <c r="U46" s="2">
        <v>3</v>
      </c>
      <c r="V46">
        <v>0</v>
      </c>
      <c r="W46" s="3">
        <v>4</v>
      </c>
      <c r="Y46" s="21" t="s">
        <v>41</v>
      </c>
      <c r="Z46" s="22">
        <f t="shared" ref="Z46:AL46" si="3">AVERAGE(Z36:Z45)</f>
        <v>180</v>
      </c>
      <c r="AA46" s="22">
        <f t="shared" si="3"/>
        <v>162</v>
      </c>
      <c r="AB46" s="22">
        <f t="shared" si="3"/>
        <v>162</v>
      </c>
      <c r="AC46" s="22">
        <f t="shared" si="3"/>
        <v>162</v>
      </c>
      <c r="AD46" s="22">
        <f t="shared" si="3"/>
        <v>140.30000000000001</v>
      </c>
      <c r="AE46" s="22">
        <f t="shared" si="3"/>
        <v>144</v>
      </c>
      <c r="AF46" s="22">
        <f t="shared" si="3"/>
        <v>140.6</v>
      </c>
      <c r="AG46" s="22">
        <f t="shared" si="3"/>
        <v>117.4</v>
      </c>
      <c r="AH46" s="22">
        <f t="shared" si="3"/>
        <v>98</v>
      </c>
      <c r="AI46" s="22">
        <f t="shared" si="3"/>
        <v>78.5</v>
      </c>
      <c r="AJ46" s="22">
        <f t="shared" si="3"/>
        <v>72.8</v>
      </c>
      <c r="AK46" s="22">
        <f t="shared" si="3"/>
        <v>30.2</v>
      </c>
      <c r="AL46" s="23">
        <f t="shared" si="3"/>
        <v>10.5</v>
      </c>
    </row>
    <row r="47" spans="13:38">
      <c r="U47" s="2">
        <v>3</v>
      </c>
      <c r="V47">
        <v>0</v>
      </c>
      <c r="W47" s="3">
        <v>4</v>
      </c>
      <c r="Y47" s="2" t="s">
        <v>45</v>
      </c>
      <c r="Z47">
        <f t="shared" ref="Z47:AL47" si="4">STDEV(Z36:Z45)</f>
        <v>0</v>
      </c>
      <c r="AA47">
        <f t="shared" si="4"/>
        <v>56.920997883030829</v>
      </c>
      <c r="AB47">
        <f t="shared" si="4"/>
        <v>56.920997883030829</v>
      </c>
      <c r="AC47">
        <f t="shared" si="4"/>
        <v>56.920997883030829</v>
      </c>
      <c r="AD47">
        <f t="shared" si="4"/>
        <v>73.026707443236134</v>
      </c>
      <c r="AE47">
        <f t="shared" si="4"/>
        <v>75.894663844041105</v>
      </c>
      <c r="AF47">
        <f t="shared" si="4"/>
        <v>74.857197382750044</v>
      </c>
      <c r="AG47">
        <f t="shared" si="4"/>
        <v>82.58490580406729</v>
      </c>
      <c r="AH47">
        <f t="shared" si="4"/>
        <v>87.644483885499355</v>
      </c>
      <c r="AI47">
        <f t="shared" si="4"/>
        <v>88.301566615019169</v>
      </c>
      <c r="AJ47">
        <f t="shared" si="4"/>
        <v>83.140844354625116</v>
      </c>
      <c r="AK47">
        <f t="shared" si="4"/>
        <v>63.709060928916891</v>
      </c>
      <c r="AL47" s="3">
        <f t="shared" si="4"/>
        <v>31.486328602885553</v>
      </c>
    </row>
    <row r="48" spans="13:38">
      <c r="U48" s="4">
        <v>3</v>
      </c>
      <c r="V48" s="20">
        <v>0</v>
      </c>
      <c r="W48" s="5">
        <v>7</v>
      </c>
      <c r="Y48" s="4" t="s">
        <v>43</v>
      </c>
      <c r="Z48" s="20">
        <f>Z47/SQRT(10)</f>
        <v>0</v>
      </c>
      <c r="AA48" s="20">
        <f t="shared" ref="AA48:AL48" si="5">AA47/SQRT(10)</f>
        <v>18</v>
      </c>
      <c r="AB48" s="20">
        <f t="shared" si="5"/>
        <v>18</v>
      </c>
      <c r="AC48" s="20">
        <f t="shared" si="5"/>
        <v>18</v>
      </c>
      <c r="AD48" s="20">
        <f t="shared" si="5"/>
        <v>23.093072554339752</v>
      </c>
      <c r="AE48" s="20">
        <f t="shared" si="5"/>
        <v>24</v>
      </c>
      <c r="AF48" s="20">
        <f t="shared" si="5"/>
        <v>23.671924298628532</v>
      </c>
      <c r="AG48" s="20">
        <f t="shared" si="5"/>
        <v>26.115640269131191</v>
      </c>
      <c r="AH48" s="20">
        <f t="shared" si="5"/>
        <v>27.715619342810211</v>
      </c>
      <c r="AI48" s="20">
        <f t="shared" si="5"/>
        <v>27.923407146454508</v>
      </c>
      <c r="AJ48" s="20">
        <f t="shared" si="5"/>
        <v>26.291443475016731</v>
      </c>
      <c r="AK48" s="20">
        <f t="shared" si="5"/>
        <v>20.146574012582001</v>
      </c>
      <c r="AL48" s="20">
        <f t="shared" si="5"/>
        <v>9.9568513541625645</v>
      </c>
    </row>
    <row r="50" spans="25:38">
      <c r="Y50" t="s">
        <v>505</v>
      </c>
    </row>
    <row r="51" spans="25:38">
      <c r="Y51" s="9" t="s">
        <v>392</v>
      </c>
      <c r="Z51" s="19" t="s">
        <v>36</v>
      </c>
      <c r="AA51" s="19" t="s">
        <v>22</v>
      </c>
      <c r="AB51" s="19" t="s">
        <v>23</v>
      </c>
      <c r="AC51" s="19" t="s">
        <v>24</v>
      </c>
      <c r="AD51" s="19" t="s">
        <v>25</v>
      </c>
      <c r="AE51" s="19" t="s">
        <v>26</v>
      </c>
      <c r="AF51" s="19" t="s">
        <v>27</v>
      </c>
      <c r="AG51" s="19" t="s">
        <v>28</v>
      </c>
      <c r="AH51" s="19" t="s">
        <v>29</v>
      </c>
      <c r="AI51" s="19" t="s">
        <v>30</v>
      </c>
      <c r="AJ51" s="19" t="s">
        <v>31</v>
      </c>
      <c r="AK51" s="19" t="s">
        <v>32</v>
      </c>
      <c r="AL51" s="7" t="s">
        <v>33</v>
      </c>
    </row>
    <row r="52" spans="25:38">
      <c r="Y52" s="10">
        <v>1</v>
      </c>
      <c r="Z52" s="8">
        <v>146</v>
      </c>
      <c r="AA52" s="8">
        <v>175</v>
      </c>
      <c r="AB52" s="8">
        <v>216</v>
      </c>
      <c r="AC52" s="8">
        <v>233</v>
      </c>
      <c r="AD52" s="8">
        <v>168</v>
      </c>
      <c r="AE52" s="8">
        <v>132</v>
      </c>
      <c r="AF52" s="8">
        <v>101</v>
      </c>
      <c r="AG52" s="8">
        <v>84</v>
      </c>
      <c r="AH52" s="8">
        <v>55</v>
      </c>
      <c r="AI52" s="8">
        <v>27</v>
      </c>
      <c r="AJ52" s="8">
        <v>0</v>
      </c>
      <c r="AK52" s="8">
        <v>0</v>
      </c>
      <c r="AL52" s="12">
        <v>0</v>
      </c>
    </row>
    <row r="53" spans="25:38">
      <c r="Y53" s="10">
        <v>2</v>
      </c>
      <c r="Z53" s="8">
        <v>126</v>
      </c>
      <c r="AA53" s="8">
        <v>205</v>
      </c>
      <c r="AB53" s="8">
        <v>190</v>
      </c>
      <c r="AC53" s="8">
        <v>215</v>
      </c>
      <c r="AD53" s="8">
        <v>219</v>
      </c>
      <c r="AE53" s="8">
        <v>229</v>
      </c>
      <c r="AF53" s="8">
        <v>170</v>
      </c>
      <c r="AG53" s="8">
        <v>204</v>
      </c>
      <c r="AH53" s="8">
        <v>196</v>
      </c>
      <c r="AI53" s="8">
        <v>125</v>
      </c>
      <c r="AJ53" s="8">
        <v>150</v>
      </c>
      <c r="AK53" s="8">
        <v>167</v>
      </c>
      <c r="AL53" s="12">
        <v>139</v>
      </c>
    </row>
    <row r="54" spans="25:38">
      <c r="Y54" s="10">
        <v>3</v>
      </c>
      <c r="Z54" s="8">
        <v>151</v>
      </c>
      <c r="AA54" s="8">
        <v>185</v>
      </c>
      <c r="AB54" s="8">
        <v>229</v>
      </c>
      <c r="AC54" s="8">
        <v>219</v>
      </c>
      <c r="AD54" s="8">
        <v>230</v>
      </c>
      <c r="AE54" s="8">
        <v>234</v>
      </c>
      <c r="AF54" s="8">
        <v>199</v>
      </c>
      <c r="AG54" s="8">
        <v>202</v>
      </c>
      <c r="AH54" s="8">
        <v>157</v>
      </c>
      <c r="AI54" s="8">
        <v>134</v>
      </c>
      <c r="AJ54" s="8">
        <v>107</v>
      </c>
      <c r="AK54" s="8">
        <v>165</v>
      </c>
      <c r="AL54" s="12">
        <v>115</v>
      </c>
    </row>
    <row r="55" spans="25:38">
      <c r="Y55" s="10">
        <v>4</v>
      </c>
      <c r="Z55" s="8">
        <v>127</v>
      </c>
      <c r="AA55" s="8">
        <v>181</v>
      </c>
      <c r="AB55" s="8">
        <v>211</v>
      </c>
      <c r="AC55" s="8">
        <v>214</v>
      </c>
      <c r="AD55" s="8">
        <v>173</v>
      </c>
      <c r="AE55" s="8">
        <v>153</v>
      </c>
      <c r="AF55" s="8">
        <v>128</v>
      </c>
      <c r="AG55" s="8">
        <v>159</v>
      </c>
      <c r="AH55" s="8">
        <v>121</v>
      </c>
      <c r="AI55" s="8">
        <v>72</v>
      </c>
      <c r="AJ55" s="8">
        <v>79</v>
      </c>
      <c r="AK55" s="8">
        <v>57</v>
      </c>
      <c r="AL55" s="12">
        <v>46</v>
      </c>
    </row>
    <row r="56" spans="25:38">
      <c r="Y56" s="10">
        <v>5</v>
      </c>
      <c r="Z56" s="8">
        <v>111</v>
      </c>
      <c r="AA56" s="8">
        <v>118</v>
      </c>
      <c r="AB56" s="8">
        <v>90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12">
        <v>0</v>
      </c>
    </row>
    <row r="57" spans="25:38">
      <c r="Y57" s="10">
        <v>6</v>
      </c>
      <c r="Z57" s="8">
        <v>136</v>
      </c>
      <c r="AA57" s="8">
        <v>185</v>
      </c>
      <c r="AB57" s="8">
        <v>210</v>
      </c>
      <c r="AC57" s="8">
        <v>217</v>
      </c>
      <c r="AD57" s="8">
        <v>241</v>
      </c>
      <c r="AE57" s="8">
        <v>220</v>
      </c>
      <c r="AF57" s="8">
        <v>242</v>
      </c>
      <c r="AG57" s="8">
        <v>194</v>
      </c>
      <c r="AH57" s="8">
        <v>202</v>
      </c>
      <c r="AI57" s="8">
        <v>190</v>
      </c>
      <c r="AJ57" s="8">
        <v>209</v>
      </c>
      <c r="AK57" s="8">
        <v>181</v>
      </c>
      <c r="AL57" s="12">
        <v>228</v>
      </c>
    </row>
    <row r="58" spans="25:38">
      <c r="Y58" s="10">
        <v>7</v>
      </c>
      <c r="Z58" s="8">
        <v>163</v>
      </c>
      <c r="AA58" s="8">
        <v>211</v>
      </c>
      <c r="AB58" s="8">
        <v>170</v>
      </c>
      <c r="AC58" s="8">
        <v>192</v>
      </c>
      <c r="AD58" s="8">
        <v>178</v>
      </c>
      <c r="AE58" s="8">
        <v>147</v>
      </c>
      <c r="AF58" s="8">
        <v>96</v>
      </c>
      <c r="AG58" s="8">
        <v>88</v>
      </c>
      <c r="AH58" s="8">
        <v>72</v>
      </c>
      <c r="AI58" s="8">
        <v>63</v>
      </c>
      <c r="AJ58" s="8">
        <v>39</v>
      </c>
      <c r="AK58" s="8">
        <v>0</v>
      </c>
      <c r="AL58" s="12">
        <v>0</v>
      </c>
    </row>
    <row r="59" spans="25:38">
      <c r="Y59" s="10">
        <v>8</v>
      </c>
      <c r="Z59" s="8">
        <v>117</v>
      </c>
      <c r="AA59" s="8">
        <v>160</v>
      </c>
      <c r="AB59" s="8">
        <v>188</v>
      </c>
      <c r="AC59" s="8">
        <v>209</v>
      </c>
      <c r="AD59" s="8">
        <v>217</v>
      </c>
      <c r="AE59" s="8">
        <v>201</v>
      </c>
      <c r="AF59" s="8">
        <v>242</v>
      </c>
      <c r="AG59" s="8">
        <v>222</v>
      </c>
      <c r="AH59" s="8">
        <v>191</v>
      </c>
      <c r="AI59" s="8">
        <v>178</v>
      </c>
      <c r="AJ59" s="8">
        <v>162</v>
      </c>
      <c r="AK59" s="8">
        <v>125</v>
      </c>
      <c r="AL59" s="12">
        <v>182</v>
      </c>
    </row>
    <row r="60" spans="25:38">
      <c r="Y60" s="10">
        <v>9</v>
      </c>
      <c r="Z60" s="8">
        <v>149</v>
      </c>
      <c r="AA60" s="8">
        <v>217</v>
      </c>
      <c r="AB60" s="8">
        <v>228</v>
      </c>
      <c r="AC60" s="8">
        <v>212</v>
      </c>
      <c r="AD60" s="8">
        <v>215</v>
      </c>
      <c r="AE60" s="8">
        <v>216</v>
      </c>
      <c r="AF60" s="8">
        <v>139</v>
      </c>
      <c r="AG60" s="8">
        <v>111</v>
      </c>
      <c r="AH60" s="8">
        <v>129</v>
      </c>
      <c r="AI60" s="8">
        <v>99</v>
      </c>
      <c r="AJ60" s="8">
        <v>91</v>
      </c>
      <c r="AK60" s="8">
        <v>52</v>
      </c>
      <c r="AL60" s="12">
        <v>51</v>
      </c>
    </row>
    <row r="61" spans="25:38">
      <c r="Y61" s="10">
        <v>10</v>
      </c>
      <c r="Z61" s="8">
        <v>171</v>
      </c>
      <c r="AA61" s="8">
        <v>177</v>
      </c>
      <c r="AB61" s="8">
        <v>188</v>
      </c>
      <c r="AC61" s="8">
        <v>224</v>
      </c>
      <c r="AD61" s="8">
        <v>207</v>
      </c>
      <c r="AE61" s="8">
        <v>183</v>
      </c>
      <c r="AF61" s="8">
        <v>156</v>
      </c>
      <c r="AG61" s="8">
        <v>137</v>
      </c>
      <c r="AH61" s="8">
        <v>106</v>
      </c>
      <c r="AI61" s="8">
        <v>76</v>
      </c>
      <c r="AJ61" s="8">
        <v>60</v>
      </c>
      <c r="AK61" s="8">
        <v>0</v>
      </c>
      <c r="AL61" s="12">
        <v>0</v>
      </c>
    </row>
    <row r="62" spans="25:38">
      <c r="Y62" s="11">
        <v>11</v>
      </c>
      <c r="Z62" s="13">
        <v>226</v>
      </c>
      <c r="AA62" s="13">
        <v>193</v>
      </c>
      <c r="AB62" s="13">
        <v>260</v>
      </c>
      <c r="AC62" s="13">
        <v>275</v>
      </c>
      <c r="AD62" s="13">
        <v>146</v>
      </c>
      <c r="AE62" s="13">
        <v>232</v>
      </c>
      <c r="AF62" s="13">
        <v>171</v>
      </c>
      <c r="AG62" s="13">
        <v>168</v>
      </c>
      <c r="AH62" s="13">
        <v>140</v>
      </c>
      <c r="AI62" s="13">
        <v>214</v>
      </c>
      <c r="AJ62" s="13">
        <v>163</v>
      </c>
      <c r="AK62" s="13">
        <v>145</v>
      </c>
      <c r="AL62" s="14">
        <v>106</v>
      </c>
    </row>
    <row r="63" spans="25:38">
      <c r="Y63" s="21" t="s">
        <v>41</v>
      </c>
      <c r="Z63" s="22">
        <f t="shared" ref="Z63:AL63" si="6">AVERAGE(Z52:Z62)</f>
        <v>147.54545454545453</v>
      </c>
      <c r="AA63" s="22">
        <f t="shared" si="6"/>
        <v>182.45454545454547</v>
      </c>
      <c r="AB63" s="22">
        <f t="shared" si="6"/>
        <v>198.18181818181819</v>
      </c>
      <c r="AC63" s="22">
        <f t="shared" si="6"/>
        <v>200.90909090909091</v>
      </c>
      <c r="AD63" s="22">
        <f t="shared" si="6"/>
        <v>181.27272727272728</v>
      </c>
      <c r="AE63" s="22">
        <f t="shared" si="6"/>
        <v>177</v>
      </c>
      <c r="AF63" s="22">
        <f t="shared" si="6"/>
        <v>149.45454545454547</v>
      </c>
      <c r="AG63" s="22">
        <f t="shared" si="6"/>
        <v>142.63636363636363</v>
      </c>
      <c r="AH63" s="22">
        <f t="shared" si="6"/>
        <v>124.45454545454545</v>
      </c>
      <c r="AI63" s="22">
        <f t="shared" si="6"/>
        <v>107.09090909090909</v>
      </c>
      <c r="AJ63" s="22">
        <f t="shared" si="6"/>
        <v>96.36363636363636</v>
      </c>
      <c r="AK63" s="22">
        <f t="shared" si="6"/>
        <v>81.090909090909093</v>
      </c>
      <c r="AL63" s="23">
        <f t="shared" si="6"/>
        <v>78.818181818181813</v>
      </c>
    </row>
    <row r="64" spans="25:38">
      <c r="Y64" s="2" t="s">
        <v>45</v>
      </c>
      <c r="Z64">
        <f t="shared" ref="Z64:AL64" si="7">STDEV(Z52:Z62)</f>
        <v>32.013633459398612</v>
      </c>
      <c r="AA64">
        <f t="shared" si="7"/>
        <v>27.178534310604931</v>
      </c>
      <c r="AB64">
        <f t="shared" si="7"/>
        <v>43.650471204371158</v>
      </c>
      <c r="AC64">
        <f t="shared" si="7"/>
        <v>69.74303484284944</v>
      </c>
      <c r="AD64">
        <f t="shared" si="7"/>
        <v>66.93293794402112</v>
      </c>
      <c r="AE64">
        <f t="shared" si="7"/>
        <v>69.130311730817468</v>
      </c>
      <c r="AF64">
        <f t="shared" si="7"/>
        <v>69.731432849703637</v>
      </c>
      <c r="AG64">
        <f t="shared" si="7"/>
        <v>67.036218161934997</v>
      </c>
      <c r="AH64">
        <f t="shared" si="7"/>
        <v>63.481278557325282</v>
      </c>
      <c r="AI64">
        <f t="shared" si="7"/>
        <v>68.1666407349732</v>
      </c>
      <c r="AJ64">
        <f t="shared" si="7"/>
        <v>69.239111385506277</v>
      </c>
      <c r="AK64">
        <f t="shared" si="7"/>
        <v>76.252809188192586</v>
      </c>
      <c r="AL64" s="3">
        <f t="shared" si="7"/>
        <v>80.790863569859411</v>
      </c>
    </row>
    <row r="65" spans="25:38">
      <c r="Y65" s="4" t="s">
        <v>43</v>
      </c>
      <c r="Z65" s="20">
        <f>Z64/SQRT(11)</f>
        <v>9.6524736691629585</v>
      </c>
      <c r="AA65" s="20">
        <f t="shared" ref="AA65:AL65" si="8">AA64/SQRT(11)</f>
        <v>8.1946364236433755</v>
      </c>
      <c r="AB65" s="20">
        <f t="shared" si="8"/>
        <v>13.161112264282901</v>
      </c>
      <c r="AC65" s="20">
        <f t="shared" si="8"/>
        <v>21.028316210401353</v>
      </c>
      <c r="AD65" s="20">
        <f t="shared" si="8"/>
        <v>20.181040116041821</v>
      </c>
      <c r="AE65" s="20">
        <f t="shared" si="8"/>
        <v>20.843573241038719</v>
      </c>
      <c r="AF65" s="20">
        <f t="shared" si="8"/>
        <v>21.024818077848177</v>
      </c>
      <c r="AG65" s="20">
        <f t="shared" si="8"/>
        <v>20.21218027341332</v>
      </c>
      <c r="AH65" s="20">
        <f t="shared" si="8"/>
        <v>19.140325653334699</v>
      </c>
      <c r="AI65" s="20">
        <f t="shared" si="8"/>
        <v>20.553015503351123</v>
      </c>
      <c r="AJ65" s="20">
        <f t="shared" si="8"/>
        <v>20.876377571213538</v>
      </c>
      <c r="AK65" s="20">
        <f t="shared" si="8"/>
        <v>22.991087026163594</v>
      </c>
      <c r="AL65" s="20">
        <f t="shared" si="8"/>
        <v>24.359361904546972</v>
      </c>
    </row>
    <row r="67" spans="25:38">
      <c r="Y67" s="6" t="s">
        <v>334</v>
      </c>
      <c r="Z67" s="19" t="s">
        <v>36</v>
      </c>
      <c r="AA67" s="19" t="s">
        <v>22</v>
      </c>
      <c r="AB67" s="19" t="s">
        <v>23</v>
      </c>
      <c r="AC67" s="19" t="s">
        <v>24</v>
      </c>
      <c r="AD67" s="19" t="s">
        <v>25</v>
      </c>
      <c r="AE67" s="19" t="s">
        <v>26</v>
      </c>
      <c r="AF67" s="19" t="s">
        <v>27</v>
      </c>
      <c r="AG67" s="19" t="s">
        <v>28</v>
      </c>
      <c r="AH67" s="19" t="s">
        <v>29</v>
      </c>
      <c r="AI67" s="19" t="s">
        <v>30</v>
      </c>
      <c r="AJ67" s="19" t="s">
        <v>31</v>
      </c>
      <c r="AK67" s="19" t="s">
        <v>32</v>
      </c>
      <c r="AL67" s="7" t="s">
        <v>33</v>
      </c>
    </row>
    <row r="68" spans="25:38">
      <c r="Y68" s="10">
        <v>1</v>
      </c>
      <c r="Z68" s="8">
        <v>215</v>
      </c>
      <c r="AA68" s="17">
        <v>211</v>
      </c>
      <c r="AB68" s="17">
        <v>187</v>
      </c>
      <c r="AC68" s="17">
        <v>200</v>
      </c>
      <c r="AD68" s="17">
        <v>218</v>
      </c>
      <c r="AE68" s="17">
        <v>144</v>
      </c>
      <c r="AF68" s="17">
        <v>105</v>
      </c>
      <c r="AG68" s="17">
        <v>84</v>
      </c>
      <c r="AH68" s="17">
        <v>57</v>
      </c>
      <c r="AI68" s="17">
        <v>46</v>
      </c>
      <c r="AJ68" s="17">
        <v>0</v>
      </c>
      <c r="AK68" s="17">
        <v>0</v>
      </c>
      <c r="AL68" s="18">
        <v>0</v>
      </c>
    </row>
    <row r="69" spans="25:38">
      <c r="Y69" s="10">
        <v>2</v>
      </c>
      <c r="Z69" s="8">
        <v>194</v>
      </c>
      <c r="AA69" s="8">
        <v>218</v>
      </c>
      <c r="AB69" s="8">
        <v>235</v>
      </c>
      <c r="AC69" s="8">
        <v>291</v>
      </c>
      <c r="AD69" s="8">
        <v>218</v>
      </c>
      <c r="AE69" s="8">
        <v>170</v>
      </c>
      <c r="AF69" s="8">
        <v>117</v>
      </c>
      <c r="AG69" s="8">
        <v>113</v>
      </c>
      <c r="AH69" s="8">
        <v>108</v>
      </c>
      <c r="AI69" s="8">
        <v>93</v>
      </c>
      <c r="AJ69" s="8">
        <v>76</v>
      </c>
      <c r="AK69" s="8">
        <v>35</v>
      </c>
      <c r="AL69" s="12">
        <v>0</v>
      </c>
    </row>
    <row r="70" spans="25:38">
      <c r="Y70" s="10">
        <v>3</v>
      </c>
      <c r="Z70" s="8">
        <v>113</v>
      </c>
      <c r="AA70" s="8">
        <v>186</v>
      </c>
      <c r="AB70" s="8">
        <v>197</v>
      </c>
      <c r="AC70" s="8">
        <v>181</v>
      </c>
      <c r="AD70" s="8">
        <v>204</v>
      </c>
      <c r="AE70" s="8">
        <v>139</v>
      </c>
      <c r="AF70" s="8">
        <v>100</v>
      </c>
      <c r="AG70" s="8">
        <v>108</v>
      </c>
      <c r="AH70" s="8">
        <v>66</v>
      </c>
      <c r="AI70" s="8">
        <v>50</v>
      </c>
      <c r="AJ70" s="8">
        <v>48</v>
      </c>
      <c r="AK70" s="8">
        <v>42</v>
      </c>
      <c r="AL70" s="12">
        <v>30</v>
      </c>
    </row>
    <row r="71" spans="25:38">
      <c r="Y71" s="10">
        <v>4</v>
      </c>
      <c r="Z71" s="8">
        <v>135</v>
      </c>
      <c r="AA71" s="8">
        <v>157</v>
      </c>
      <c r="AB71" s="8">
        <v>112</v>
      </c>
      <c r="AC71" s="8">
        <v>90</v>
      </c>
      <c r="AD71" s="8">
        <v>43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12">
        <v>0</v>
      </c>
    </row>
    <row r="72" spans="25:38">
      <c r="Y72" s="10">
        <v>5</v>
      </c>
      <c r="Z72" s="8">
        <v>90</v>
      </c>
      <c r="AA72" s="8">
        <v>153</v>
      </c>
      <c r="AB72" s="8">
        <v>168</v>
      </c>
      <c r="AC72" s="8">
        <v>170</v>
      </c>
      <c r="AD72" s="8">
        <v>166</v>
      </c>
      <c r="AE72" s="8">
        <v>138</v>
      </c>
      <c r="AF72" s="8">
        <v>116</v>
      </c>
      <c r="AG72" s="8">
        <v>87</v>
      </c>
      <c r="AH72" s="8">
        <v>81</v>
      </c>
      <c r="AI72" s="8">
        <v>68</v>
      </c>
      <c r="AJ72" s="8">
        <v>0</v>
      </c>
      <c r="AK72" s="8">
        <v>0</v>
      </c>
      <c r="AL72" s="12">
        <v>0</v>
      </c>
    </row>
    <row r="73" spans="25:38">
      <c r="Y73" s="10">
        <v>6</v>
      </c>
      <c r="Z73" s="8">
        <v>130</v>
      </c>
      <c r="AA73" s="8">
        <v>185</v>
      </c>
      <c r="AB73" s="8">
        <v>164</v>
      </c>
      <c r="AC73" s="8">
        <v>163</v>
      </c>
      <c r="AD73" s="8">
        <v>180</v>
      </c>
      <c r="AE73" s="8">
        <v>204</v>
      </c>
      <c r="AF73" s="8">
        <v>188</v>
      </c>
      <c r="AG73" s="8">
        <v>168</v>
      </c>
      <c r="AH73" s="8">
        <v>102</v>
      </c>
      <c r="AI73" s="8">
        <v>86</v>
      </c>
      <c r="AJ73" s="8">
        <v>69</v>
      </c>
      <c r="AK73" s="8">
        <v>0</v>
      </c>
      <c r="AL73" s="12">
        <v>0</v>
      </c>
    </row>
    <row r="74" spans="25:38">
      <c r="Y74" s="10">
        <v>7</v>
      </c>
      <c r="Z74" s="8">
        <v>108</v>
      </c>
      <c r="AA74" s="8">
        <v>52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12">
        <v>0</v>
      </c>
    </row>
    <row r="75" spans="25:38">
      <c r="Y75" s="10">
        <v>8</v>
      </c>
      <c r="Z75" s="8">
        <v>125</v>
      </c>
      <c r="AA75" s="8">
        <v>193</v>
      </c>
      <c r="AB75" s="8">
        <v>186</v>
      </c>
      <c r="AC75" s="8">
        <v>194</v>
      </c>
      <c r="AD75" s="8">
        <v>149</v>
      </c>
      <c r="AE75" s="8">
        <v>188</v>
      </c>
      <c r="AF75" s="8">
        <v>121</v>
      </c>
      <c r="AG75" s="8">
        <v>104</v>
      </c>
      <c r="AH75" s="8">
        <v>126</v>
      </c>
      <c r="AI75" s="8">
        <v>136</v>
      </c>
      <c r="AJ75" s="8">
        <v>118</v>
      </c>
      <c r="AK75" s="8">
        <v>105</v>
      </c>
      <c r="AL75" s="12">
        <v>86</v>
      </c>
    </row>
    <row r="76" spans="25:38">
      <c r="Y76" s="10">
        <v>9</v>
      </c>
      <c r="Z76" s="8">
        <v>170</v>
      </c>
      <c r="AA76" s="8">
        <v>197</v>
      </c>
      <c r="AB76" s="8">
        <v>164</v>
      </c>
      <c r="AC76" s="8">
        <v>166</v>
      </c>
      <c r="AD76" s="8">
        <v>156</v>
      </c>
      <c r="AE76" s="8">
        <v>157</v>
      </c>
      <c r="AF76" s="8">
        <v>154</v>
      </c>
      <c r="AG76" s="8">
        <v>98</v>
      </c>
      <c r="AH76" s="8">
        <v>72</v>
      </c>
      <c r="AI76" s="8">
        <v>62</v>
      </c>
      <c r="AJ76" s="8">
        <v>60</v>
      </c>
      <c r="AK76" s="8">
        <v>40</v>
      </c>
      <c r="AL76" s="12">
        <v>0</v>
      </c>
    </row>
    <row r="77" spans="25:38">
      <c r="Y77" s="11">
        <v>10</v>
      </c>
      <c r="Z77" s="13">
        <v>135</v>
      </c>
      <c r="AA77" s="13">
        <v>156</v>
      </c>
      <c r="AB77" s="13">
        <v>195</v>
      </c>
      <c r="AC77" s="13">
        <v>149</v>
      </c>
      <c r="AD77" s="13">
        <v>205</v>
      </c>
      <c r="AE77" s="13">
        <v>203</v>
      </c>
      <c r="AF77" s="13">
        <v>216</v>
      </c>
      <c r="AG77" s="13">
        <v>216</v>
      </c>
      <c r="AH77" s="13">
        <v>145</v>
      </c>
      <c r="AI77" s="13">
        <v>113</v>
      </c>
      <c r="AJ77" s="13">
        <v>116</v>
      </c>
      <c r="AK77" s="13">
        <v>101</v>
      </c>
      <c r="AL77" s="14">
        <v>86</v>
      </c>
    </row>
    <row r="78" spans="25:38">
      <c r="Y78" s="21" t="s">
        <v>41</v>
      </c>
      <c r="Z78" s="22">
        <f t="shared" ref="Z78:AL78" si="9">AVERAGE(Z68:Z77)</f>
        <v>141.5</v>
      </c>
      <c r="AA78" s="22">
        <f t="shared" si="9"/>
        <v>170.8</v>
      </c>
      <c r="AB78" s="22">
        <f t="shared" si="9"/>
        <v>160.80000000000001</v>
      </c>
      <c r="AC78" s="22">
        <f t="shared" si="9"/>
        <v>160.4</v>
      </c>
      <c r="AD78" s="22">
        <f t="shared" si="9"/>
        <v>153.9</v>
      </c>
      <c r="AE78" s="22">
        <f t="shared" si="9"/>
        <v>134.30000000000001</v>
      </c>
      <c r="AF78" s="22">
        <f t="shared" si="9"/>
        <v>111.7</v>
      </c>
      <c r="AG78" s="22">
        <f t="shared" si="9"/>
        <v>97.8</v>
      </c>
      <c r="AH78" s="22">
        <f t="shared" si="9"/>
        <v>75.7</v>
      </c>
      <c r="AI78" s="22">
        <f t="shared" si="9"/>
        <v>65.400000000000006</v>
      </c>
      <c r="AJ78" s="22">
        <f t="shared" si="9"/>
        <v>48.7</v>
      </c>
      <c r="AK78" s="22">
        <f t="shared" si="9"/>
        <v>32.299999999999997</v>
      </c>
      <c r="AL78" s="23">
        <f t="shared" si="9"/>
        <v>20.2</v>
      </c>
    </row>
    <row r="79" spans="25:38">
      <c r="Y79" s="2" t="s">
        <v>45</v>
      </c>
      <c r="Z79">
        <f t="shared" ref="Z79:AL79" si="10">STDEV(Z68:Z77)</f>
        <v>39.505977044267901</v>
      </c>
      <c r="AA79">
        <f t="shared" si="10"/>
        <v>47.487542226005587</v>
      </c>
      <c r="AB79">
        <f t="shared" si="10"/>
        <v>64.650857174002994</v>
      </c>
      <c r="AC79">
        <f t="shared" si="10"/>
        <v>75.367543854544351</v>
      </c>
      <c r="AD79">
        <f t="shared" si="10"/>
        <v>74.668824373585338</v>
      </c>
      <c r="AE79">
        <f t="shared" si="10"/>
        <v>74.87330038879756</v>
      </c>
      <c r="AF79">
        <f t="shared" si="10"/>
        <v>69.728122813618839</v>
      </c>
      <c r="AG79">
        <f t="shared" si="10"/>
        <v>65.582517995778929</v>
      </c>
      <c r="AH79">
        <f t="shared" si="10"/>
        <v>48.320802973460609</v>
      </c>
      <c r="AI79">
        <f t="shared" si="10"/>
        <v>44.249795981952786</v>
      </c>
      <c r="AJ79">
        <f t="shared" si="10"/>
        <v>47.262975878470549</v>
      </c>
      <c r="AK79">
        <f t="shared" si="10"/>
        <v>41.341531445051984</v>
      </c>
      <c r="AL79" s="3">
        <f t="shared" si="10"/>
        <v>35.919044778192223</v>
      </c>
    </row>
    <row r="80" spans="25:38">
      <c r="Y80" s="4" t="s">
        <v>43</v>
      </c>
      <c r="Z80" s="20">
        <f>Z79/SQRT(10)</f>
        <v>12.492886865021319</v>
      </c>
      <c r="AA80" s="20">
        <f t="shared" ref="AA80:AL80" si="11">AA79/SQRT(10)</f>
        <v>15.016879391760005</v>
      </c>
      <c r="AB80" s="20">
        <f t="shared" si="11"/>
        <v>20.444396135208624</v>
      </c>
      <c r="AC80" s="20">
        <f t="shared" si="11"/>
        <v>23.833310023298623</v>
      </c>
      <c r="AD80" s="20">
        <f t="shared" si="11"/>
        <v>23.61235552276251</v>
      </c>
      <c r="AE80" s="20">
        <f t="shared" si="11"/>
        <v>23.677016516257094</v>
      </c>
      <c r="AF80" s="20">
        <f t="shared" si="11"/>
        <v>22.049968505898395</v>
      </c>
      <c r="AG80" s="20">
        <f t="shared" si="11"/>
        <v>20.739013155564241</v>
      </c>
      <c r="AH80" s="20">
        <f t="shared" si="11"/>
        <v>15.280379576437227</v>
      </c>
      <c r="AI80" s="20">
        <f t="shared" si="11"/>
        <v>13.99301413007378</v>
      </c>
      <c r="AJ80" s="20">
        <f t="shared" si="11"/>
        <v>14.94586527735644</v>
      </c>
      <c r="AK80" s="20">
        <f t="shared" si="11"/>
        <v>13.073340132583645</v>
      </c>
      <c r="AL80" s="20">
        <f t="shared" si="11"/>
        <v>11.358599287666493</v>
      </c>
    </row>
    <row r="82" spans="25:38">
      <c r="Y82" t="s">
        <v>39</v>
      </c>
    </row>
    <row r="83" spans="25:38">
      <c r="Y83" s="9" t="s">
        <v>392</v>
      </c>
      <c r="Z83" s="19" t="s">
        <v>36</v>
      </c>
      <c r="AA83" s="19" t="s">
        <v>22</v>
      </c>
      <c r="AB83" s="19" t="s">
        <v>23</v>
      </c>
      <c r="AC83" s="19" t="s">
        <v>24</v>
      </c>
      <c r="AD83" s="19" t="s">
        <v>25</v>
      </c>
      <c r="AE83" s="19" t="s">
        <v>26</v>
      </c>
      <c r="AF83" s="19" t="s">
        <v>27</v>
      </c>
      <c r="AG83" s="19" t="s">
        <v>28</v>
      </c>
      <c r="AH83" s="19" t="s">
        <v>29</v>
      </c>
      <c r="AI83" s="19" t="s">
        <v>30</v>
      </c>
      <c r="AJ83" s="19" t="s">
        <v>31</v>
      </c>
      <c r="AK83" s="19" t="s">
        <v>32</v>
      </c>
      <c r="AL83" s="7" t="s">
        <v>33</v>
      </c>
    </row>
    <row r="84" spans="25:38">
      <c r="Y84" s="10">
        <v>1</v>
      </c>
      <c r="Z84">
        <v>16.8</v>
      </c>
      <c r="AA84">
        <v>19.3</v>
      </c>
      <c r="AB84">
        <v>21.7</v>
      </c>
      <c r="AC84">
        <v>21.7</v>
      </c>
      <c r="AD84">
        <v>22.5</v>
      </c>
      <c r="AE84">
        <v>22.8</v>
      </c>
      <c r="AF84">
        <v>21.8</v>
      </c>
      <c r="AG84">
        <v>21.1</v>
      </c>
      <c r="AH84">
        <v>18.3</v>
      </c>
      <c r="AI84">
        <v>14.4</v>
      </c>
      <c r="AJ84">
        <v>14.4</v>
      </c>
      <c r="AK84">
        <v>14.4</v>
      </c>
      <c r="AL84" s="3">
        <v>14.4</v>
      </c>
    </row>
    <row r="85" spans="25:38">
      <c r="Y85" s="10">
        <v>2</v>
      </c>
      <c r="Z85">
        <v>14.6</v>
      </c>
      <c r="AA85">
        <v>18.399999999999999</v>
      </c>
      <c r="AB85">
        <v>20.100000000000001</v>
      </c>
      <c r="AC85">
        <v>22.9</v>
      </c>
      <c r="AD85">
        <v>23.8</v>
      </c>
      <c r="AE85">
        <v>24.2</v>
      </c>
      <c r="AF85">
        <v>24.1</v>
      </c>
      <c r="AG85">
        <v>24.1</v>
      </c>
      <c r="AH85">
        <v>24.3</v>
      </c>
      <c r="AI85">
        <v>24.7</v>
      </c>
      <c r="AJ85">
        <v>24.2</v>
      </c>
      <c r="AK85">
        <v>23.5</v>
      </c>
      <c r="AL85" s="3">
        <v>22.2</v>
      </c>
    </row>
    <row r="86" spans="25:38">
      <c r="Y86" s="10">
        <v>3</v>
      </c>
      <c r="Z86">
        <v>15.2</v>
      </c>
      <c r="AA86">
        <v>18.399999999999999</v>
      </c>
      <c r="AB86">
        <v>20.7</v>
      </c>
      <c r="AC86">
        <v>23.3</v>
      </c>
      <c r="AD86">
        <v>23.3</v>
      </c>
      <c r="AE86">
        <v>24.4</v>
      </c>
      <c r="AF86">
        <v>24.9</v>
      </c>
      <c r="AG86">
        <v>24.5</v>
      </c>
      <c r="AH86">
        <v>24.4</v>
      </c>
      <c r="AI86">
        <v>24.8</v>
      </c>
      <c r="AJ86">
        <v>24.2</v>
      </c>
      <c r="AK86">
        <v>23.4</v>
      </c>
      <c r="AL86" s="3">
        <v>22.8</v>
      </c>
    </row>
    <row r="87" spans="25:38">
      <c r="Y87" s="10">
        <v>4</v>
      </c>
      <c r="Z87">
        <v>14.7</v>
      </c>
      <c r="AA87">
        <v>21.1</v>
      </c>
      <c r="AB87">
        <v>22.8</v>
      </c>
      <c r="AC87">
        <v>23.7</v>
      </c>
      <c r="AD87">
        <v>23.6</v>
      </c>
      <c r="AE87">
        <v>23.5</v>
      </c>
      <c r="AF87">
        <v>22.3</v>
      </c>
      <c r="AG87">
        <v>22.2</v>
      </c>
      <c r="AH87">
        <v>21.4</v>
      </c>
      <c r="AI87">
        <v>20.5</v>
      </c>
      <c r="AJ87">
        <v>20</v>
      </c>
      <c r="AK87">
        <v>18.5</v>
      </c>
      <c r="AL87" s="3">
        <v>18</v>
      </c>
    </row>
    <row r="88" spans="25:38">
      <c r="Y88" s="10">
        <v>5</v>
      </c>
      <c r="Z88">
        <v>11.5</v>
      </c>
      <c r="AA88">
        <v>15</v>
      </c>
      <c r="AB88">
        <v>12.3</v>
      </c>
      <c r="AC88">
        <v>12.3</v>
      </c>
      <c r="AD88">
        <v>12.3</v>
      </c>
      <c r="AE88">
        <v>12.3</v>
      </c>
      <c r="AF88">
        <v>12.3</v>
      </c>
      <c r="AG88">
        <v>12.3</v>
      </c>
      <c r="AH88">
        <v>12.3</v>
      </c>
      <c r="AI88">
        <v>12.3</v>
      </c>
      <c r="AJ88">
        <v>12.3</v>
      </c>
      <c r="AK88">
        <v>12.3</v>
      </c>
      <c r="AL88" s="3">
        <v>12.3</v>
      </c>
    </row>
    <row r="89" spans="25:38">
      <c r="Y89" s="10">
        <v>6</v>
      </c>
      <c r="Z89">
        <v>14.1</v>
      </c>
      <c r="AA89">
        <v>19.600000000000001</v>
      </c>
      <c r="AB89">
        <v>21.6</v>
      </c>
      <c r="AC89">
        <v>22.3</v>
      </c>
      <c r="AD89">
        <v>22.4</v>
      </c>
      <c r="AE89">
        <v>23.1</v>
      </c>
      <c r="AF89">
        <v>23.3</v>
      </c>
      <c r="AG89">
        <v>23.7</v>
      </c>
      <c r="AH89">
        <v>22.4</v>
      </c>
      <c r="AI89">
        <v>23.5</v>
      </c>
      <c r="AJ89">
        <v>23</v>
      </c>
      <c r="AK89">
        <v>24.1</v>
      </c>
      <c r="AL89" s="3">
        <v>23.6</v>
      </c>
    </row>
    <row r="90" spans="25:38">
      <c r="Y90" s="10">
        <v>7</v>
      </c>
      <c r="Z90">
        <v>13.3</v>
      </c>
      <c r="AA90">
        <v>19.7</v>
      </c>
      <c r="AB90">
        <v>20.5</v>
      </c>
      <c r="AC90">
        <v>22.8</v>
      </c>
      <c r="AD90">
        <v>22.5</v>
      </c>
      <c r="AE90">
        <v>22.4</v>
      </c>
      <c r="AF90">
        <v>21.9</v>
      </c>
      <c r="AG90">
        <v>21.1</v>
      </c>
      <c r="AH90">
        <v>20</v>
      </c>
      <c r="AI90">
        <v>19.100000000000001</v>
      </c>
      <c r="AJ90">
        <v>16.8</v>
      </c>
      <c r="AK90">
        <v>16.8</v>
      </c>
      <c r="AL90" s="3">
        <v>16.8</v>
      </c>
    </row>
    <row r="91" spans="25:38">
      <c r="Y91" s="10">
        <v>8</v>
      </c>
      <c r="Z91">
        <v>13</v>
      </c>
      <c r="AA91">
        <v>18.7</v>
      </c>
      <c r="AB91">
        <v>22.6</v>
      </c>
      <c r="AC91">
        <v>23.2</v>
      </c>
      <c r="AD91">
        <v>23.1</v>
      </c>
      <c r="AE91">
        <v>24.5</v>
      </c>
      <c r="AF91">
        <v>24.5</v>
      </c>
      <c r="AG91">
        <v>24.9</v>
      </c>
      <c r="AH91">
        <v>24.7</v>
      </c>
      <c r="AI91">
        <v>23.9</v>
      </c>
      <c r="AJ91">
        <v>24.5</v>
      </c>
      <c r="AK91">
        <v>25.6</v>
      </c>
      <c r="AL91" s="3">
        <v>25.6</v>
      </c>
    </row>
    <row r="92" spans="25:38">
      <c r="Y92" s="10">
        <v>9</v>
      </c>
      <c r="Z92">
        <v>20.6</v>
      </c>
      <c r="AA92">
        <v>21.6</v>
      </c>
      <c r="AB92">
        <v>23.5</v>
      </c>
      <c r="AC92">
        <v>23.9</v>
      </c>
      <c r="AD92">
        <v>24.8</v>
      </c>
      <c r="AE92">
        <v>24.1</v>
      </c>
      <c r="AF92">
        <v>23.4</v>
      </c>
      <c r="AG92">
        <v>23.6</v>
      </c>
      <c r="AH92">
        <v>22.8</v>
      </c>
      <c r="AI92">
        <v>20.8</v>
      </c>
      <c r="AJ92">
        <v>19.2</v>
      </c>
      <c r="AK92">
        <v>16.899999999999999</v>
      </c>
      <c r="AL92" s="3">
        <v>15.3</v>
      </c>
    </row>
    <row r="93" spans="25:38">
      <c r="Y93" s="10">
        <v>10</v>
      </c>
      <c r="Z93">
        <v>13.5</v>
      </c>
      <c r="AA93">
        <v>15.9</v>
      </c>
      <c r="AB93">
        <v>19.600000000000001</v>
      </c>
      <c r="AC93">
        <v>20.6</v>
      </c>
      <c r="AD93">
        <v>21.8</v>
      </c>
      <c r="AE93">
        <v>22.8</v>
      </c>
      <c r="AF93">
        <v>22.1</v>
      </c>
      <c r="AG93">
        <v>21.4</v>
      </c>
      <c r="AH93">
        <v>20.7</v>
      </c>
      <c r="AI93">
        <v>18</v>
      </c>
      <c r="AJ93">
        <v>14.6</v>
      </c>
      <c r="AK93">
        <v>14.6</v>
      </c>
      <c r="AL93" s="3">
        <v>14.6</v>
      </c>
    </row>
    <row r="94" spans="25:38">
      <c r="Y94" s="11">
        <v>11</v>
      </c>
      <c r="Z94" s="20">
        <v>18.7</v>
      </c>
      <c r="AA94" s="20">
        <v>19.2</v>
      </c>
      <c r="AB94" s="20">
        <v>21.5</v>
      </c>
      <c r="AC94" s="20">
        <v>22.3</v>
      </c>
      <c r="AD94" s="20">
        <v>22.4</v>
      </c>
      <c r="AE94" s="20">
        <v>22.3</v>
      </c>
      <c r="AF94" s="20">
        <v>23.4</v>
      </c>
      <c r="AG94" s="20">
        <v>22.4</v>
      </c>
      <c r="AH94" s="20">
        <v>23</v>
      </c>
      <c r="AI94" s="20">
        <v>22.9</v>
      </c>
      <c r="AJ94" s="20">
        <v>23.2</v>
      </c>
      <c r="AK94" s="20">
        <v>22.3</v>
      </c>
      <c r="AL94" s="5">
        <v>22.8</v>
      </c>
    </row>
    <row r="95" spans="25:38">
      <c r="Y95" s="21" t="s">
        <v>41</v>
      </c>
      <c r="Z95" s="22">
        <f t="shared" ref="Z95:AL95" si="12">AVERAGE(Z84:Z94)</f>
        <v>15.090909090909088</v>
      </c>
      <c r="AA95" s="22">
        <f t="shared" si="12"/>
        <v>18.809090909090909</v>
      </c>
      <c r="AB95" s="22">
        <f t="shared" si="12"/>
        <v>20.627272727272725</v>
      </c>
      <c r="AC95" s="22">
        <f t="shared" si="12"/>
        <v>21.727272727272727</v>
      </c>
      <c r="AD95" s="22">
        <f t="shared" si="12"/>
        <v>22.045454545454547</v>
      </c>
      <c r="AE95" s="22">
        <f t="shared" si="12"/>
        <v>22.400000000000002</v>
      </c>
      <c r="AF95" s="22">
        <f t="shared" si="12"/>
        <v>22.181818181818183</v>
      </c>
      <c r="AG95" s="22">
        <f t="shared" si="12"/>
        <v>21.936363636363637</v>
      </c>
      <c r="AH95" s="22">
        <f t="shared" si="12"/>
        <v>21.299999999999997</v>
      </c>
      <c r="AI95" s="22">
        <f t="shared" si="12"/>
        <v>20.445454545454549</v>
      </c>
      <c r="AJ95" s="22">
        <f t="shared" si="12"/>
        <v>19.672727272727272</v>
      </c>
      <c r="AK95" s="22">
        <f t="shared" si="12"/>
        <v>19.309090909090909</v>
      </c>
      <c r="AL95" s="23">
        <f t="shared" si="12"/>
        <v>18.945454545454549</v>
      </c>
    </row>
    <row r="96" spans="25:38">
      <c r="Y96" s="2" t="s">
        <v>45</v>
      </c>
      <c r="Z96">
        <f t="shared" ref="Z96:AL96" si="13">STDEV(Z84:Z94)</f>
        <v>2.6587420128529224</v>
      </c>
      <c r="AA96">
        <f t="shared" si="13"/>
        <v>1.9536911452195029</v>
      </c>
      <c r="AB96">
        <f t="shared" si="13"/>
        <v>3.0070220847512692</v>
      </c>
      <c r="AC96">
        <f t="shared" si="13"/>
        <v>3.2646870934565482</v>
      </c>
      <c r="AD96">
        <f t="shared" si="13"/>
        <v>3.3386714831991595</v>
      </c>
      <c r="AE96">
        <f t="shared" si="13"/>
        <v>3.4435446853496616</v>
      </c>
      <c r="AF96">
        <f t="shared" si="13"/>
        <v>3.4432014700909126</v>
      </c>
      <c r="AG96">
        <f t="shared" si="13"/>
        <v>3.4748446662470363</v>
      </c>
      <c r="AH96">
        <f t="shared" si="13"/>
        <v>3.5858053488721322</v>
      </c>
      <c r="AI96">
        <f t="shared" si="13"/>
        <v>4.1852989466377517</v>
      </c>
      <c r="AJ96">
        <f t="shared" si="13"/>
        <v>4.5197546192444928</v>
      </c>
      <c r="AK96">
        <f t="shared" si="13"/>
        <v>4.6252469221555232</v>
      </c>
      <c r="AL96" s="3">
        <f t="shared" si="13"/>
        <v>4.5688868745819384</v>
      </c>
    </row>
    <row r="97" spans="25:38">
      <c r="Y97" s="4" t="s">
        <v>43</v>
      </c>
      <c r="Z97" s="20">
        <f>Z96/SQRT(11)</f>
        <v>0.80164087918067439</v>
      </c>
      <c r="AA97" s="20">
        <f t="shared" ref="AA97:AL97" si="14">AA96/SQRT(11)</f>
        <v>0.58906004408480317</v>
      </c>
      <c r="AB97" s="20">
        <f t="shared" si="14"/>
        <v>0.90665127194838502</v>
      </c>
      <c r="AC97" s="20">
        <f t="shared" si="14"/>
        <v>0.98434019517375493</v>
      </c>
      <c r="AD97" s="20">
        <f t="shared" si="14"/>
        <v>1.006647328002815</v>
      </c>
      <c r="AE97" s="20">
        <f t="shared" si="14"/>
        <v>1.0382677881933884</v>
      </c>
      <c r="AF97" s="20">
        <f t="shared" si="14"/>
        <v>1.0381643048992435</v>
      </c>
      <c r="AG97" s="20">
        <f t="shared" si="14"/>
        <v>1.0477050875190141</v>
      </c>
      <c r="AH97" s="20">
        <f t="shared" si="14"/>
        <v>1.0811609921325733</v>
      </c>
      <c r="AI97" s="20">
        <f t="shared" si="14"/>
        <v>1.2619151128606463</v>
      </c>
      <c r="AJ97" s="20">
        <f t="shared" si="14"/>
        <v>1.3627572924099651</v>
      </c>
      <c r="AK97" s="20">
        <f t="shared" si="14"/>
        <v>1.3945644185032746</v>
      </c>
      <c r="AL97" s="20">
        <f t="shared" si="14"/>
        <v>1.3775712247788963</v>
      </c>
    </row>
    <row r="99" spans="25:38">
      <c r="Y99" s="6" t="s">
        <v>334</v>
      </c>
      <c r="Z99" s="19" t="s">
        <v>36</v>
      </c>
      <c r="AA99" s="19" t="s">
        <v>22</v>
      </c>
      <c r="AB99" s="19" t="s">
        <v>23</v>
      </c>
      <c r="AC99" s="19" t="s">
        <v>24</v>
      </c>
      <c r="AD99" s="19" t="s">
        <v>25</v>
      </c>
      <c r="AE99" s="19" t="s">
        <v>26</v>
      </c>
      <c r="AF99" s="19" t="s">
        <v>27</v>
      </c>
      <c r="AG99" s="19" t="s">
        <v>28</v>
      </c>
      <c r="AH99" s="19" t="s">
        <v>29</v>
      </c>
      <c r="AI99" s="19" t="s">
        <v>30</v>
      </c>
      <c r="AJ99" s="19" t="s">
        <v>31</v>
      </c>
      <c r="AK99" s="19" t="s">
        <v>32</v>
      </c>
      <c r="AL99" s="7" t="s">
        <v>33</v>
      </c>
    </row>
    <row r="100" spans="25:38">
      <c r="Y100" s="10">
        <v>1</v>
      </c>
      <c r="Z100">
        <v>18.7</v>
      </c>
      <c r="AA100">
        <v>21</v>
      </c>
      <c r="AB100">
        <v>23.7</v>
      </c>
      <c r="AC100">
        <v>24.5</v>
      </c>
      <c r="AD100">
        <v>25.2</v>
      </c>
      <c r="AE100">
        <v>27</v>
      </c>
      <c r="AF100">
        <v>25.7</v>
      </c>
      <c r="AG100">
        <v>24.9</v>
      </c>
      <c r="AH100">
        <v>23.4</v>
      </c>
      <c r="AI100">
        <v>17.7</v>
      </c>
      <c r="AJ100">
        <v>17.7</v>
      </c>
      <c r="AK100">
        <v>17.7</v>
      </c>
      <c r="AL100" s="3">
        <v>17.7</v>
      </c>
    </row>
    <row r="101" spans="25:38">
      <c r="Y101" s="10">
        <v>2</v>
      </c>
      <c r="Z101">
        <v>21.5</v>
      </c>
      <c r="AA101">
        <v>23.7</v>
      </c>
      <c r="AB101">
        <v>26.5</v>
      </c>
      <c r="AC101">
        <v>27.2</v>
      </c>
      <c r="AD101">
        <v>27</v>
      </c>
      <c r="AE101">
        <v>28.6</v>
      </c>
      <c r="AF101">
        <v>27.7</v>
      </c>
      <c r="AG101">
        <v>27.9</v>
      </c>
      <c r="AH101">
        <v>26.8</v>
      </c>
      <c r="AI101">
        <v>26.9</v>
      </c>
      <c r="AJ101">
        <v>25.5</v>
      </c>
      <c r="AK101">
        <v>20.3</v>
      </c>
      <c r="AL101" s="3">
        <v>20.3</v>
      </c>
    </row>
    <row r="102" spans="25:38">
      <c r="Y102" s="10">
        <v>3</v>
      </c>
      <c r="Z102">
        <v>13.7</v>
      </c>
      <c r="AA102">
        <v>20.5</v>
      </c>
      <c r="AB102">
        <v>22.3</v>
      </c>
      <c r="AC102">
        <v>23.2</v>
      </c>
      <c r="AD102">
        <v>24</v>
      </c>
      <c r="AE102">
        <v>23.6</v>
      </c>
      <c r="AF102">
        <v>23.5</v>
      </c>
      <c r="AG102">
        <v>22.9</v>
      </c>
      <c r="AH102">
        <v>22.5</v>
      </c>
      <c r="AI102">
        <v>21.6</v>
      </c>
      <c r="AJ102">
        <v>21.4</v>
      </c>
      <c r="AK102">
        <v>20.399999999999999</v>
      </c>
      <c r="AL102" s="3">
        <v>19.399999999999999</v>
      </c>
    </row>
    <row r="103" spans="25:38">
      <c r="Y103" s="10">
        <v>4</v>
      </c>
      <c r="Z103">
        <v>12.3</v>
      </c>
      <c r="AA103">
        <v>17.2</v>
      </c>
      <c r="AB103">
        <v>18.899999999999999</v>
      </c>
      <c r="AC103">
        <v>18.7</v>
      </c>
      <c r="AD103">
        <v>17.100000000000001</v>
      </c>
      <c r="AE103">
        <v>17.100000000000001</v>
      </c>
      <c r="AF103">
        <v>17.100000000000001</v>
      </c>
      <c r="AG103">
        <v>17.100000000000001</v>
      </c>
      <c r="AH103">
        <v>17.100000000000001</v>
      </c>
      <c r="AI103">
        <v>17.100000000000001</v>
      </c>
      <c r="AJ103">
        <v>17.100000000000001</v>
      </c>
      <c r="AK103">
        <v>17.100000000000001</v>
      </c>
      <c r="AL103" s="3">
        <v>17.100000000000001</v>
      </c>
    </row>
    <row r="104" spans="25:38">
      <c r="Y104" s="10">
        <v>5</v>
      </c>
      <c r="Z104">
        <v>11.3</v>
      </c>
      <c r="AA104">
        <v>17.2</v>
      </c>
      <c r="AB104">
        <v>20.5</v>
      </c>
      <c r="AC104">
        <v>20.7</v>
      </c>
      <c r="AD104">
        <v>20.9</v>
      </c>
      <c r="AE104">
        <v>21</v>
      </c>
      <c r="AF104">
        <v>21.1</v>
      </c>
      <c r="AG104">
        <v>21</v>
      </c>
      <c r="AH104">
        <v>20.6</v>
      </c>
      <c r="AI104">
        <v>18.3</v>
      </c>
      <c r="AJ104">
        <v>18.3</v>
      </c>
      <c r="AK104">
        <v>18.3</v>
      </c>
      <c r="AL104" s="3">
        <v>18.3</v>
      </c>
    </row>
    <row r="105" spans="25:38">
      <c r="Y105" s="10">
        <v>6</v>
      </c>
      <c r="Z105">
        <v>10.6</v>
      </c>
      <c r="AA105">
        <v>16.3</v>
      </c>
      <c r="AB105">
        <v>20.2</v>
      </c>
      <c r="AC105">
        <v>21.1</v>
      </c>
      <c r="AD105">
        <v>22.2</v>
      </c>
      <c r="AE105">
        <v>22.4</v>
      </c>
      <c r="AF105">
        <v>23.8</v>
      </c>
      <c r="AG105">
        <v>23</v>
      </c>
      <c r="AH105">
        <v>22.5</v>
      </c>
      <c r="AI105">
        <v>19.100000000000001</v>
      </c>
      <c r="AJ105">
        <v>16.8</v>
      </c>
      <c r="AK105">
        <v>16.8</v>
      </c>
      <c r="AL105" s="3">
        <v>16.8</v>
      </c>
    </row>
    <row r="106" spans="25:38">
      <c r="Y106" s="10">
        <v>7</v>
      </c>
      <c r="Z106">
        <v>12.4</v>
      </c>
      <c r="AA106">
        <v>12.4</v>
      </c>
      <c r="AB106">
        <v>12.4</v>
      </c>
      <c r="AC106">
        <v>12.4</v>
      </c>
      <c r="AD106">
        <v>12.4</v>
      </c>
      <c r="AE106">
        <v>12.4</v>
      </c>
      <c r="AF106">
        <v>12.4</v>
      </c>
      <c r="AG106">
        <v>12.4</v>
      </c>
      <c r="AH106">
        <v>12.4</v>
      </c>
      <c r="AI106">
        <v>12.4</v>
      </c>
      <c r="AJ106">
        <v>12.4</v>
      </c>
      <c r="AK106">
        <v>12.4</v>
      </c>
      <c r="AL106" s="3">
        <v>12.4</v>
      </c>
    </row>
    <row r="107" spans="25:38">
      <c r="Y107" s="10">
        <v>8</v>
      </c>
      <c r="Z107">
        <v>13.9</v>
      </c>
      <c r="AA107">
        <v>18.8</v>
      </c>
      <c r="AB107">
        <v>21</v>
      </c>
      <c r="AC107">
        <v>21.3</v>
      </c>
      <c r="AD107">
        <v>21.2</v>
      </c>
      <c r="AE107">
        <v>22</v>
      </c>
      <c r="AF107">
        <v>22.4</v>
      </c>
      <c r="AG107">
        <v>22.9</v>
      </c>
      <c r="AH107">
        <v>22.8</v>
      </c>
      <c r="AI107">
        <v>22.2</v>
      </c>
      <c r="AJ107">
        <v>21.3</v>
      </c>
      <c r="AK107">
        <v>20.3</v>
      </c>
      <c r="AL107" s="3">
        <v>19</v>
      </c>
    </row>
    <row r="108" spans="25:38">
      <c r="Y108" s="10">
        <v>9</v>
      </c>
      <c r="Z108">
        <v>14.8</v>
      </c>
      <c r="AA108">
        <v>20.399999999999999</v>
      </c>
      <c r="AB108">
        <v>21.8</v>
      </c>
      <c r="AC108">
        <v>22.5</v>
      </c>
      <c r="AD108">
        <v>22.8</v>
      </c>
      <c r="AE108">
        <v>22.9</v>
      </c>
      <c r="AF108">
        <v>23.6</v>
      </c>
      <c r="AG108">
        <v>23.5</v>
      </c>
      <c r="AH108">
        <v>22</v>
      </c>
      <c r="AI108">
        <v>21.5</v>
      </c>
      <c r="AJ108">
        <v>19.5</v>
      </c>
      <c r="AK108">
        <v>18.399999999999999</v>
      </c>
      <c r="AL108" s="3">
        <v>18.399999999999999</v>
      </c>
    </row>
    <row r="109" spans="25:38">
      <c r="Y109" s="11">
        <v>10</v>
      </c>
      <c r="Z109" s="20">
        <v>11.5</v>
      </c>
      <c r="AA109" s="20">
        <v>16.3</v>
      </c>
      <c r="AB109" s="20">
        <v>20.8</v>
      </c>
      <c r="AC109" s="20">
        <v>21.6</v>
      </c>
      <c r="AD109" s="20">
        <v>23.7</v>
      </c>
      <c r="AE109" s="20">
        <v>25.3</v>
      </c>
      <c r="AF109" s="20">
        <v>26.5</v>
      </c>
      <c r="AG109" s="20">
        <v>26</v>
      </c>
      <c r="AH109" s="20">
        <v>23.7</v>
      </c>
      <c r="AI109" s="20">
        <v>22.9</v>
      </c>
      <c r="AJ109" s="20">
        <v>22.2</v>
      </c>
      <c r="AK109" s="20">
        <v>20</v>
      </c>
      <c r="AL109" s="5">
        <v>19.3</v>
      </c>
    </row>
    <row r="110" spans="25:38">
      <c r="Y110" s="21" t="s">
        <v>42</v>
      </c>
      <c r="Z110" s="22">
        <f t="shared" ref="Z110:AL110" si="15">AVERAGE(Z100:Z109)</f>
        <v>14.070000000000002</v>
      </c>
      <c r="AA110" s="22">
        <f t="shared" si="15"/>
        <v>18.380000000000003</v>
      </c>
      <c r="AB110" s="22">
        <f t="shared" si="15"/>
        <v>20.810000000000002</v>
      </c>
      <c r="AC110" s="22">
        <f t="shared" si="15"/>
        <v>21.32</v>
      </c>
      <c r="AD110" s="22">
        <f t="shared" si="15"/>
        <v>21.65</v>
      </c>
      <c r="AE110" s="22">
        <f t="shared" si="15"/>
        <v>22.230000000000004</v>
      </c>
      <c r="AF110" s="22">
        <f t="shared" si="15"/>
        <v>22.380000000000003</v>
      </c>
      <c r="AG110" s="22">
        <f t="shared" si="15"/>
        <v>22.16</v>
      </c>
      <c r="AH110" s="22">
        <f t="shared" si="15"/>
        <v>21.380000000000003</v>
      </c>
      <c r="AI110" s="22">
        <f t="shared" si="15"/>
        <v>19.97</v>
      </c>
      <c r="AJ110" s="22">
        <f t="shared" si="15"/>
        <v>19.22</v>
      </c>
      <c r="AK110" s="22">
        <f t="shared" si="15"/>
        <v>18.170000000000002</v>
      </c>
      <c r="AL110" s="23">
        <f t="shared" si="15"/>
        <v>17.87</v>
      </c>
    </row>
    <row r="111" spans="25:38">
      <c r="Y111" s="2" t="s">
        <v>46</v>
      </c>
      <c r="Z111">
        <f t="shared" ref="Z111:AL111" si="16">STDEV(Z100:Z109)</f>
        <v>3.4893647941518822</v>
      </c>
      <c r="AA111">
        <f t="shared" si="16"/>
        <v>3.181823376619112</v>
      </c>
      <c r="AB111">
        <f t="shared" si="16"/>
        <v>3.6333180427812843</v>
      </c>
      <c r="AC111">
        <f t="shared" si="16"/>
        <v>3.8952392595178083</v>
      </c>
      <c r="AD111">
        <f t="shared" si="16"/>
        <v>4.211162415401339</v>
      </c>
      <c r="AE111">
        <f t="shared" si="16"/>
        <v>4.7095765320367207</v>
      </c>
      <c r="AF111">
        <f t="shared" si="16"/>
        <v>4.5968104884437651</v>
      </c>
      <c r="AG111">
        <f t="shared" si="16"/>
        <v>4.4845909016938821</v>
      </c>
      <c r="AH111">
        <f t="shared" si="16"/>
        <v>3.9904886918772213</v>
      </c>
      <c r="AI111">
        <f t="shared" si="16"/>
        <v>3.9556008112267751</v>
      </c>
      <c r="AJ111">
        <f t="shared" si="16"/>
        <v>3.6131857288425087</v>
      </c>
      <c r="AK111">
        <f t="shared" si="16"/>
        <v>2.4495124231387524</v>
      </c>
      <c r="AL111" s="3">
        <f t="shared" si="16"/>
        <v>2.2040619067732283</v>
      </c>
    </row>
    <row r="112" spans="25:38">
      <c r="Y112" s="4" t="s">
        <v>44</v>
      </c>
      <c r="Z112" s="20">
        <f>Z111/SQRT(10)</f>
        <v>1.1034340336724533</v>
      </c>
      <c r="AA112" s="20">
        <f t="shared" ref="AA112:AL112" si="17">AA111/SQRT(10)</f>
        <v>1.0061808982484137</v>
      </c>
      <c r="AB112" s="20">
        <f t="shared" si="17"/>
        <v>1.1489560478973955</v>
      </c>
      <c r="AC112" s="20">
        <f t="shared" si="17"/>
        <v>1.2317828091383984</v>
      </c>
      <c r="AD112" s="20">
        <f t="shared" si="17"/>
        <v>1.3316864829564365</v>
      </c>
      <c r="AE112" s="20">
        <f t="shared" si="17"/>
        <v>1.4892988656112991</v>
      </c>
      <c r="AF112" s="20">
        <f t="shared" si="17"/>
        <v>1.4536391115633414</v>
      </c>
      <c r="AG112" s="20">
        <f t="shared" si="17"/>
        <v>1.4181521623420932</v>
      </c>
      <c r="AH112" s="20">
        <f t="shared" si="17"/>
        <v>1.2619033243477875</v>
      </c>
      <c r="AI112" s="20">
        <f t="shared" si="17"/>
        <v>1.2508708077886348</v>
      </c>
      <c r="AJ112" s="20">
        <f t="shared" si="17"/>
        <v>1.1425896512357867</v>
      </c>
      <c r="AK112" s="20">
        <f t="shared" si="17"/>
        <v>0.7746038413996591</v>
      </c>
      <c r="AL112" s="20">
        <f t="shared" si="17"/>
        <v>0.69698557294171004</v>
      </c>
    </row>
  </sheetData>
  <phoneticPr fontId="1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A9719-2AA8-455B-BE83-0A53241D7286}">
  <dimension ref="A1:T22"/>
  <sheetViews>
    <sheetView workbookViewId="0">
      <selection activeCell="A5" sqref="A5"/>
    </sheetView>
  </sheetViews>
  <sheetFormatPr baseColWidth="10" defaultColWidth="8.7109375" defaultRowHeight="20"/>
  <cols>
    <col min="3" max="3" width="13" customWidth="1"/>
    <col min="11" max="11" width="16.85546875" customWidth="1"/>
  </cols>
  <sheetData>
    <row r="1" spans="1:20">
      <c r="A1" s="1" t="s">
        <v>249</v>
      </c>
      <c r="F1" s="1" t="s">
        <v>261</v>
      </c>
      <c r="M1" s="1" t="s">
        <v>262</v>
      </c>
    </row>
    <row r="2" spans="1:20">
      <c r="A2" t="s">
        <v>250</v>
      </c>
      <c r="F2" t="s">
        <v>339</v>
      </c>
      <c r="M2" t="s">
        <v>331</v>
      </c>
    </row>
    <row r="3" spans="1:20">
      <c r="F3" t="s">
        <v>343</v>
      </c>
      <c r="M3" t="s">
        <v>332</v>
      </c>
    </row>
    <row r="4" spans="1:20">
      <c r="A4" s="6" t="s">
        <v>248</v>
      </c>
      <c r="B4" s="19" t="s">
        <v>246</v>
      </c>
      <c r="C4" s="19" t="s">
        <v>615</v>
      </c>
      <c r="D4" s="7" t="s">
        <v>247</v>
      </c>
    </row>
    <row r="5" spans="1:20">
      <c r="A5" s="2" t="s">
        <v>228</v>
      </c>
      <c r="B5">
        <v>0.1033</v>
      </c>
      <c r="C5">
        <v>148</v>
      </c>
      <c r="D5" s="3">
        <v>9.0179999999999996E-2</v>
      </c>
      <c r="F5" s="6"/>
      <c r="G5" s="19" t="s">
        <v>50</v>
      </c>
      <c r="H5" s="19" t="s">
        <v>251</v>
      </c>
      <c r="I5" s="19" t="s">
        <v>580</v>
      </c>
      <c r="J5" s="19" t="s">
        <v>252</v>
      </c>
      <c r="K5" s="7" t="s">
        <v>253</v>
      </c>
      <c r="M5" s="6" t="s">
        <v>2</v>
      </c>
      <c r="N5" s="24" t="s">
        <v>264</v>
      </c>
      <c r="P5" s="6" t="s">
        <v>2</v>
      </c>
      <c r="Q5" s="24" t="s">
        <v>263</v>
      </c>
      <c r="S5" s="6" t="s">
        <v>2</v>
      </c>
      <c r="T5" s="24" t="s">
        <v>265</v>
      </c>
    </row>
    <row r="6" spans="1:20">
      <c r="A6" s="2" t="s">
        <v>229</v>
      </c>
      <c r="B6">
        <v>7.8049999999999994E-2</v>
      </c>
      <c r="C6">
        <v>45</v>
      </c>
      <c r="D6" s="3">
        <v>8.3169999999999994E-2</v>
      </c>
      <c r="F6" s="27" t="s">
        <v>254</v>
      </c>
      <c r="G6">
        <v>0</v>
      </c>
      <c r="H6">
        <v>0.65631799999999996</v>
      </c>
      <c r="I6">
        <v>2.1286809</v>
      </c>
      <c r="J6">
        <v>2.2109875200000002</v>
      </c>
      <c r="K6" s="3">
        <v>3.10915703</v>
      </c>
      <c r="M6" s="2" t="s">
        <v>72</v>
      </c>
      <c r="N6" s="3">
        <v>8.5930700000000009</v>
      </c>
      <c r="P6" s="2" t="s">
        <v>72</v>
      </c>
      <c r="Q6" s="3">
        <v>58.389446999999997</v>
      </c>
      <c r="S6" s="2" t="s">
        <v>72</v>
      </c>
      <c r="T6" s="3">
        <v>2.20282</v>
      </c>
    </row>
    <row r="7" spans="1:20">
      <c r="A7" s="2" t="s">
        <v>230</v>
      </c>
      <c r="B7">
        <v>0.1653</v>
      </c>
      <c r="C7">
        <v>33</v>
      </c>
      <c r="D7" s="3">
        <v>0.10340000000000001</v>
      </c>
      <c r="F7" s="27" t="s">
        <v>255</v>
      </c>
      <c r="G7">
        <v>0</v>
      </c>
      <c r="H7">
        <v>1.03757123</v>
      </c>
      <c r="I7">
        <v>1.85336871</v>
      </c>
      <c r="J7">
        <v>2.1699407599999998</v>
      </c>
      <c r="K7" s="3">
        <v>2.7761118200000001</v>
      </c>
      <c r="M7" s="2" t="s">
        <v>72</v>
      </c>
      <c r="N7" s="3">
        <v>10.176327000000001</v>
      </c>
      <c r="P7" s="2" t="s">
        <v>72</v>
      </c>
      <c r="Q7" s="3">
        <v>72.696251000000004</v>
      </c>
      <c r="S7" s="2" t="s">
        <v>72</v>
      </c>
      <c r="T7" s="3">
        <v>2.2442129999999998</v>
      </c>
    </row>
    <row r="8" spans="1:20">
      <c r="A8" s="2" t="s">
        <v>231</v>
      </c>
      <c r="B8">
        <v>0.39450000000000002</v>
      </c>
      <c r="C8">
        <v>33</v>
      </c>
      <c r="D8" s="3">
        <v>0.19239999999999999</v>
      </c>
      <c r="F8" s="27" t="s">
        <v>256</v>
      </c>
      <c r="G8">
        <v>0</v>
      </c>
      <c r="H8">
        <v>0.58907869999999996</v>
      </c>
      <c r="I8">
        <v>1.1752868400000001</v>
      </c>
      <c r="J8">
        <v>1.3949533599999999</v>
      </c>
      <c r="K8" s="3">
        <v>1.8832262099999999</v>
      </c>
      <c r="M8" s="2" t="s">
        <v>72</v>
      </c>
      <c r="N8" s="3">
        <v>8.8614700000000006</v>
      </c>
      <c r="P8" s="2" t="s">
        <v>72</v>
      </c>
      <c r="Q8" s="3">
        <v>70.614332000000005</v>
      </c>
      <c r="S8" s="2" t="s">
        <v>72</v>
      </c>
      <c r="T8" s="3">
        <v>1.6319669999999999</v>
      </c>
    </row>
    <row r="9" spans="1:20">
      <c r="A9" s="2" t="s">
        <v>232</v>
      </c>
      <c r="B9">
        <v>3.1559999999999998E-2</v>
      </c>
      <c r="C9">
        <v>29</v>
      </c>
      <c r="D9" s="3">
        <v>3.2460000000000003E-2</v>
      </c>
      <c r="F9" s="27" t="s">
        <v>257</v>
      </c>
      <c r="G9">
        <v>0</v>
      </c>
      <c r="H9">
        <v>0.37950685000000001</v>
      </c>
      <c r="I9">
        <v>1.0662654899999999</v>
      </c>
      <c r="J9">
        <v>1.0848473999999999</v>
      </c>
      <c r="K9" s="3">
        <v>1.6515997099999999</v>
      </c>
      <c r="M9" s="2" t="s">
        <v>74</v>
      </c>
      <c r="N9" s="3">
        <v>8.9086829999999999</v>
      </c>
      <c r="P9" s="2" t="s">
        <v>74</v>
      </c>
      <c r="Q9" s="3">
        <v>86.639251000000002</v>
      </c>
      <c r="S9" s="2" t="s">
        <v>74</v>
      </c>
      <c r="T9" s="3">
        <v>2.2440720000000001</v>
      </c>
    </row>
    <row r="10" spans="1:20">
      <c r="A10" s="2" t="s">
        <v>233</v>
      </c>
      <c r="B10">
        <v>0.1404</v>
      </c>
      <c r="C10">
        <v>26</v>
      </c>
      <c r="D10" s="3">
        <v>0.1139</v>
      </c>
      <c r="F10" s="27" t="s">
        <v>258</v>
      </c>
      <c r="G10">
        <v>0</v>
      </c>
      <c r="H10">
        <v>0.17835118</v>
      </c>
      <c r="I10">
        <v>1.2236979400000001</v>
      </c>
      <c r="J10">
        <v>1.2836951000000001</v>
      </c>
      <c r="K10" s="3">
        <v>2.1028110299999998</v>
      </c>
      <c r="M10" s="2" t="s">
        <v>74</v>
      </c>
      <c r="N10" s="3">
        <v>8.3436109999999992</v>
      </c>
      <c r="P10" s="2" t="s">
        <v>74</v>
      </c>
      <c r="Q10" s="3">
        <v>72.623683</v>
      </c>
      <c r="S10" s="2" t="s">
        <v>74</v>
      </c>
      <c r="T10" s="3">
        <v>2.882371</v>
      </c>
    </row>
    <row r="11" spans="1:20">
      <c r="A11" s="2" t="s">
        <v>234</v>
      </c>
      <c r="B11">
        <v>3.0179999999999998E-2</v>
      </c>
      <c r="C11">
        <v>25</v>
      </c>
      <c r="D11" s="3">
        <v>3.5770000000000003E-2</v>
      </c>
      <c r="F11" s="27" t="s">
        <v>259</v>
      </c>
      <c r="G11">
        <v>0</v>
      </c>
      <c r="H11">
        <v>-1.7399700000000001E-2</v>
      </c>
      <c r="I11">
        <v>0.19178934</v>
      </c>
      <c r="J11">
        <v>0.37775872999999999</v>
      </c>
      <c r="K11" s="3">
        <v>0.48528027000000001</v>
      </c>
      <c r="M11" s="4" t="s">
        <v>74</v>
      </c>
      <c r="N11" s="5">
        <v>6.1300309999999998</v>
      </c>
      <c r="P11" s="4" t="s">
        <v>74</v>
      </c>
      <c r="Q11" s="5">
        <v>67.193230999999997</v>
      </c>
      <c r="S11" s="4" t="s">
        <v>74</v>
      </c>
      <c r="T11" s="5">
        <v>2.1984370000000002</v>
      </c>
    </row>
    <row r="12" spans="1:20">
      <c r="A12" s="2" t="s">
        <v>235</v>
      </c>
      <c r="B12">
        <v>4.6559999999999997E-2</v>
      </c>
      <c r="C12">
        <v>24</v>
      </c>
      <c r="D12" s="3">
        <v>5.9619999999999999E-2</v>
      </c>
      <c r="F12" s="28" t="s">
        <v>260</v>
      </c>
      <c r="G12" s="20">
        <v>0</v>
      </c>
      <c r="H12" s="20">
        <v>-0.22186980000000001</v>
      </c>
      <c r="I12" s="20">
        <v>-0.36450660000000001</v>
      </c>
      <c r="J12" s="20">
        <v>-0.63248059999999995</v>
      </c>
      <c r="K12" s="5">
        <v>-0.73119579999999995</v>
      </c>
    </row>
    <row r="13" spans="1:20">
      <c r="A13" s="2" t="s">
        <v>236</v>
      </c>
      <c r="B13">
        <v>0.20549999999999999</v>
      </c>
      <c r="C13">
        <v>22</v>
      </c>
      <c r="D13" s="3">
        <v>0.10730000000000001</v>
      </c>
      <c r="M13" s="6" t="s">
        <v>3</v>
      </c>
      <c r="N13" s="24" t="s">
        <v>264</v>
      </c>
      <c r="P13" s="6" t="s">
        <v>3</v>
      </c>
      <c r="Q13" s="24" t="s">
        <v>263</v>
      </c>
      <c r="S13" s="6" t="s">
        <v>3</v>
      </c>
      <c r="T13" s="24" t="s">
        <v>265</v>
      </c>
    </row>
    <row r="14" spans="1:20">
      <c r="A14" s="2" t="s">
        <v>237</v>
      </c>
      <c r="B14">
        <v>2.9170000000000001E-2</v>
      </c>
      <c r="C14">
        <v>21</v>
      </c>
      <c r="D14" s="3">
        <v>4.521E-2</v>
      </c>
      <c r="M14" s="2" t="s">
        <v>72</v>
      </c>
      <c r="N14" s="3">
        <v>0.151001</v>
      </c>
      <c r="P14" s="2" t="s">
        <v>72</v>
      </c>
      <c r="Q14" s="3">
        <v>0.120271</v>
      </c>
      <c r="S14" s="2" t="s">
        <v>72</v>
      </c>
      <c r="T14" s="3">
        <v>0.34609499999999999</v>
      </c>
    </row>
    <row r="15" spans="1:20">
      <c r="A15" s="2" t="s">
        <v>238</v>
      </c>
      <c r="B15">
        <v>0.1298</v>
      </c>
      <c r="C15">
        <v>85</v>
      </c>
      <c r="D15" s="3">
        <v>0.1203</v>
      </c>
      <c r="M15" s="2" t="s">
        <v>72</v>
      </c>
      <c r="N15" s="3">
        <v>0.162715</v>
      </c>
      <c r="P15" s="2" t="s">
        <v>72</v>
      </c>
      <c r="Q15" s="3">
        <v>0.16178100000000001</v>
      </c>
      <c r="S15" s="2" t="s">
        <v>72</v>
      </c>
      <c r="T15" s="3">
        <v>0.31870900000000002</v>
      </c>
    </row>
    <row r="16" spans="1:20">
      <c r="A16" s="2" t="s">
        <v>239</v>
      </c>
      <c r="B16">
        <v>3.8080000000000003E-2</v>
      </c>
      <c r="C16">
        <v>84</v>
      </c>
      <c r="D16" s="3">
        <v>4.7079999999999997E-2</v>
      </c>
      <c r="M16" s="2" t="s">
        <v>72</v>
      </c>
      <c r="N16" s="3">
        <v>9.8447000000000007E-2</v>
      </c>
      <c r="P16" s="2" t="s">
        <v>72</v>
      </c>
      <c r="Q16" s="3">
        <v>0.122456</v>
      </c>
      <c r="S16" s="2" t="s">
        <v>72</v>
      </c>
      <c r="T16" s="3">
        <v>0.37029499999999999</v>
      </c>
    </row>
    <row r="17" spans="1:20">
      <c r="A17" s="2" t="s">
        <v>240</v>
      </c>
      <c r="B17">
        <v>0.1641</v>
      </c>
      <c r="C17">
        <v>78</v>
      </c>
      <c r="D17" s="3">
        <v>0.1195</v>
      </c>
      <c r="M17" s="2" t="s">
        <v>74</v>
      </c>
      <c r="N17" s="3">
        <v>0.877606</v>
      </c>
      <c r="P17" s="2" t="s">
        <v>74</v>
      </c>
      <c r="Q17" s="3">
        <v>0.902115</v>
      </c>
      <c r="S17" s="2" t="s">
        <v>74</v>
      </c>
      <c r="T17" s="3">
        <v>0.97220399999999996</v>
      </c>
    </row>
    <row r="18" spans="1:20">
      <c r="A18" s="2" t="s">
        <v>241</v>
      </c>
      <c r="B18">
        <v>0.1216</v>
      </c>
      <c r="C18">
        <v>69</v>
      </c>
      <c r="D18" s="3">
        <v>0.1104</v>
      </c>
      <c r="M18" s="2" t="s">
        <v>74</v>
      </c>
      <c r="N18" s="3">
        <v>1.1274630000000001</v>
      </c>
      <c r="P18" s="2" t="s">
        <v>74</v>
      </c>
      <c r="Q18" s="3">
        <v>1.1973050000000001</v>
      </c>
      <c r="S18" s="2" t="s">
        <v>74</v>
      </c>
      <c r="T18" s="3">
        <v>1.1167929999999999</v>
      </c>
    </row>
    <row r="19" spans="1:20">
      <c r="A19" s="2" t="s">
        <v>242</v>
      </c>
      <c r="B19">
        <v>2.401E-2</v>
      </c>
      <c r="C19">
        <v>69</v>
      </c>
      <c r="D19" s="3">
        <v>2.911E-2</v>
      </c>
      <c r="M19" s="2" t="s">
        <v>75</v>
      </c>
      <c r="N19" s="3">
        <v>1.307202</v>
      </c>
      <c r="P19" s="2" t="s">
        <v>75</v>
      </c>
      <c r="Q19" s="3">
        <v>1.239868</v>
      </c>
      <c r="S19" s="2" t="s">
        <v>75</v>
      </c>
      <c r="T19" s="3">
        <v>1.243517</v>
      </c>
    </row>
    <row r="20" spans="1:20">
      <c r="A20" s="2" t="s">
        <v>243</v>
      </c>
      <c r="B20">
        <v>0.1132</v>
      </c>
      <c r="C20">
        <v>63</v>
      </c>
      <c r="D20" s="3">
        <v>9.7939999999999999E-2</v>
      </c>
      <c r="M20" s="2" t="s">
        <v>58</v>
      </c>
      <c r="N20" s="3">
        <v>0.365784</v>
      </c>
      <c r="P20" s="2" t="s">
        <v>58</v>
      </c>
      <c r="Q20" s="3">
        <v>0.73507599999999995</v>
      </c>
      <c r="S20" s="2" t="s">
        <v>58</v>
      </c>
      <c r="T20" s="3">
        <v>0.54499699999999995</v>
      </c>
    </row>
    <row r="21" spans="1:20">
      <c r="A21" s="2" t="s">
        <v>244</v>
      </c>
      <c r="B21">
        <v>6.6699999999999995E-2</v>
      </c>
      <c r="C21">
        <v>49</v>
      </c>
      <c r="D21" s="3">
        <v>6.1089999999999998E-2</v>
      </c>
      <c r="M21" s="2" t="s">
        <v>58</v>
      </c>
      <c r="N21" s="3">
        <v>0.802037</v>
      </c>
      <c r="P21" s="2" t="s">
        <v>58</v>
      </c>
      <c r="Q21" s="3">
        <v>0.83225400000000005</v>
      </c>
      <c r="S21" s="2" t="s">
        <v>58</v>
      </c>
      <c r="T21" s="3">
        <v>1.00536</v>
      </c>
    </row>
    <row r="22" spans="1:20">
      <c r="A22" s="4" t="s">
        <v>245</v>
      </c>
      <c r="B22" s="20">
        <v>0.13139999999999999</v>
      </c>
      <c r="C22" s="20">
        <v>49</v>
      </c>
      <c r="D22" s="5">
        <v>0.105</v>
      </c>
      <c r="M22" s="4" t="s">
        <v>58</v>
      </c>
      <c r="N22" s="5">
        <v>0.51546700000000001</v>
      </c>
      <c r="P22" s="4" t="s">
        <v>58</v>
      </c>
      <c r="Q22" s="5">
        <v>0.61614000000000002</v>
      </c>
      <c r="S22" s="4" t="s">
        <v>58</v>
      </c>
      <c r="T22" s="5">
        <v>0.193384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BCD10-A274-0B47-AF81-7B57E62A2527}">
  <dimension ref="A1:F11"/>
  <sheetViews>
    <sheetView zoomScale="75" workbookViewId="0">
      <selection activeCell="D34" sqref="D34"/>
    </sheetView>
  </sheetViews>
  <sheetFormatPr baseColWidth="10" defaultColWidth="10.85546875" defaultRowHeight="20"/>
  <cols>
    <col min="1" max="1" width="20.42578125" customWidth="1"/>
    <col min="5" max="5" width="17.5703125" customWidth="1"/>
  </cols>
  <sheetData>
    <row r="1" spans="1:6">
      <c r="A1" s="1" t="s">
        <v>584</v>
      </c>
      <c r="E1" s="1" t="s">
        <v>585</v>
      </c>
    </row>
    <row r="2" spans="1:6">
      <c r="A2" t="s">
        <v>331</v>
      </c>
      <c r="E2" s="8" t="s">
        <v>61</v>
      </c>
    </row>
    <row r="3" spans="1:6">
      <c r="A3" t="s">
        <v>18</v>
      </c>
      <c r="E3" t="s">
        <v>18</v>
      </c>
    </row>
    <row r="5" spans="1:6">
      <c r="A5" s="6" t="s">
        <v>314</v>
      </c>
      <c r="B5" s="7" t="s">
        <v>13</v>
      </c>
      <c r="E5" s="6" t="s">
        <v>314</v>
      </c>
      <c r="F5" s="7" t="s">
        <v>13</v>
      </c>
    </row>
    <row r="6" spans="1:6">
      <c r="A6" s="2" t="s">
        <v>8</v>
      </c>
      <c r="B6" s="3">
        <v>0.52958000000000005</v>
      </c>
      <c r="E6" s="2" t="s">
        <v>8</v>
      </c>
      <c r="F6" s="3">
        <v>0.52979039000000006</v>
      </c>
    </row>
    <row r="7" spans="1:6">
      <c r="A7" s="2" t="s">
        <v>8</v>
      </c>
      <c r="B7" s="3">
        <v>0.74378999999999995</v>
      </c>
      <c r="E7" s="2" t="s">
        <v>8</v>
      </c>
      <c r="F7" s="3">
        <v>0.43064527000000002</v>
      </c>
    </row>
    <row r="8" spans="1:6">
      <c r="A8" s="2" t="s">
        <v>8</v>
      </c>
      <c r="B8" s="3">
        <v>1.2063699999999999</v>
      </c>
      <c r="E8" s="2" t="s">
        <v>8</v>
      </c>
      <c r="F8" s="3">
        <v>0.31239654</v>
      </c>
    </row>
    <row r="9" spans="1:6">
      <c r="A9" s="2" t="s">
        <v>10</v>
      </c>
      <c r="B9" s="3">
        <v>0.64990000000000003</v>
      </c>
      <c r="E9" s="2" t="s">
        <v>10</v>
      </c>
      <c r="F9" s="3">
        <v>0.25399051</v>
      </c>
    </row>
    <row r="10" spans="1:6">
      <c r="A10" s="2" t="s">
        <v>10</v>
      </c>
      <c r="B10" s="3">
        <v>0.38683000000000001</v>
      </c>
      <c r="E10" s="2" t="s">
        <v>10</v>
      </c>
      <c r="F10" s="3">
        <v>0.18300859</v>
      </c>
    </row>
    <row r="11" spans="1:6">
      <c r="A11" s="4" t="s">
        <v>10</v>
      </c>
      <c r="B11" s="5">
        <v>0.38880999999999999</v>
      </c>
      <c r="E11" s="4" t="s">
        <v>10</v>
      </c>
      <c r="F11" s="5">
        <v>0.56940716000000002</v>
      </c>
    </row>
  </sheetData>
  <phoneticPr fontId="1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3E96A-425E-404F-8931-E6196CF8073A}">
  <dimension ref="A1:M113"/>
  <sheetViews>
    <sheetView topLeftCell="A8" zoomScale="50" workbookViewId="0">
      <selection activeCell="A2" sqref="A2"/>
    </sheetView>
  </sheetViews>
  <sheetFormatPr baseColWidth="10" defaultColWidth="10.85546875" defaultRowHeight="20"/>
  <sheetData>
    <row r="1" spans="1:7">
      <c r="A1" s="1" t="s">
        <v>417</v>
      </c>
      <c r="G1" s="1"/>
    </row>
    <row r="2" spans="1:7">
      <c r="A2" t="s">
        <v>511</v>
      </c>
    </row>
    <row r="4" spans="1:7">
      <c r="A4" t="s">
        <v>267</v>
      </c>
    </row>
    <row r="5" spans="1:7">
      <c r="A5" s="6" t="s">
        <v>9</v>
      </c>
      <c r="B5" s="7" t="s">
        <v>37</v>
      </c>
      <c r="D5" s="6" t="s">
        <v>266</v>
      </c>
      <c r="E5" s="7" t="s">
        <v>37</v>
      </c>
    </row>
    <row r="6" spans="1:7">
      <c r="A6" s="2">
        <v>1</v>
      </c>
      <c r="B6" s="3">
        <v>16</v>
      </c>
      <c r="D6" s="2">
        <v>1</v>
      </c>
      <c r="E6" s="3">
        <v>8</v>
      </c>
    </row>
    <row r="7" spans="1:7">
      <c r="A7" s="2">
        <v>2</v>
      </c>
      <c r="B7" s="3">
        <v>16</v>
      </c>
      <c r="D7" s="2">
        <v>2</v>
      </c>
      <c r="E7" s="3">
        <v>12</v>
      </c>
    </row>
    <row r="8" spans="1:7">
      <c r="A8" s="2">
        <v>3</v>
      </c>
      <c r="B8" s="3">
        <v>10</v>
      </c>
      <c r="D8" s="2">
        <v>3</v>
      </c>
      <c r="E8" s="3">
        <v>12</v>
      </c>
    </row>
    <row r="9" spans="1:7">
      <c r="A9" s="2">
        <v>4</v>
      </c>
      <c r="B9" s="3">
        <v>16</v>
      </c>
      <c r="D9" s="2">
        <v>4</v>
      </c>
      <c r="E9" s="3">
        <v>17</v>
      </c>
    </row>
    <row r="10" spans="1:7">
      <c r="A10" s="2">
        <v>5</v>
      </c>
      <c r="B10" s="3">
        <v>13</v>
      </c>
      <c r="D10" s="2">
        <v>5</v>
      </c>
      <c r="E10" s="3">
        <v>14</v>
      </c>
    </row>
    <row r="11" spans="1:7">
      <c r="A11" s="2">
        <v>6</v>
      </c>
      <c r="B11" s="3">
        <v>11</v>
      </c>
      <c r="D11" s="2">
        <v>6</v>
      </c>
      <c r="E11" s="3">
        <v>11</v>
      </c>
    </row>
    <row r="12" spans="1:7">
      <c r="A12" s="2">
        <v>7</v>
      </c>
      <c r="B12" s="3">
        <v>12</v>
      </c>
      <c r="D12" s="2">
        <v>7</v>
      </c>
      <c r="E12" s="3">
        <v>14</v>
      </c>
    </row>
    <row r="13" spans="1:7">
      <c r="A13" s="2">
        <v>8</v>
      </c>
      <c r="B13" s="3">
        <v>14</v>
      </c>
      <c r="D13" s="2">
        <v>8</v>
      </c>
      <c r="E13" s="3">
        <v>22</v>
      </c>
    </row>
    <row r="14" spans="1:7">
      <c r="A14" s="2">
        <v>9</v>
      </c>
      <c r="B14" s="3">
        <v>12</v>
      </c>
      <c r="D14" s="4">
        <v>9</v>
      </c>
      <c r="E14" s="5">
        <v>23</v>
      </c>
    </row>
    <row r="15" spans="1:7">
      <c r="A15" s="2">
        <v>10</v>
      </c>
      <c r="B15" s="3">
        <v>15</v>
      </c>
    </row>
    <row r="16" spans="1:7">
      <c r="A16" s="2">
        <v>11</v>
      </c>
      <c r="B16" s="3">
        <v>17</v>
      </c>
    </row>
    <row r="17" spans="1:13">
      <c r="A17" s="4">
        <v>12</v>
      </c>
      <c r="B17" s="5">
        <v>25</v>
      </c>
    </row>
    <row r="19" spans="1:13">
      <c r="A19" t="s">
        <v>35</v>
      </c>
    </row>
    <row r="20" spans="1:13">
      <c r="A20" s="9" t="s">
        <v>268</v>
      </c>
      <c r="B20" s="15" t="s">
        <v>22</v>
      </c>
      <c r="C20" s="15" t="s">
        <v>23</v>
      </c>
      <c r="D20" s="15" t="s">
        <v>24</v>
      </c>
      <c r="E20" s="15" t="s">
        <v>25</v>
      </c>
      <c r="F20" s="15" t="s">
        <v>26</v>
      </c>
      <c r="G20" s="15" t="s">
        <v>27</v>
      </c>
      <c r="H20" s="15" t="s">
        <v>28</v>
      </c>
      <c r="I20" s="15" t="s">
        <v>29</v>
      </c>
      <c r="J20" s="15" t="s">
        <v>30</v>
      </c>
      <c r="K20" s="15" t="s">
        <v>31</v>
      </c>
      <c r="L20" s="15" t="s">
        <v>32</v>
      </c>
      <c r="M20" s="16" t="s">
        <v>33</v>
      </c>
    </row>
    <row r="21" spans="1:13">
      <c r="A21" s="2">
        <v>1</v>
      </c>
      <c r="B21">
        <v>180</v>
      </c>
      <c r="C21">
        <v>180</v>
      </c>
      <c r="D21">
        <v>180</v>
      </c>
      <c r="E21">
        <v>123</v>
      </c>
      <c r="F21">
        <v>180</v>
      </c>
      <c r="G21">
        <v>67</v>
      </c>
      <c r="H21">
        <v>180</v>
      </c>
      <c r="I21">
        <v>138</v>
      </c>
      <c r="J21">
        <v>20</v>
      </c>
      <c r="K21">
        <v>8</v>
      </c>
      <c r="L21">
        <v>0</v>
      </c>
      <c r="M21" s="3">
        <v>0</v>
      </c>
    </row>
    <row r="22" spans="1:13">
      <c r="A22" s="2">
        <v>2</v>
      </c>
      <c r="B22">
        <v>180</v>
      </c>
      <c r="C22">
        <v>105</v>
      </c>
      <c r="D22">
        <v>149</v>
      </c>
      <c r="E22">
        <v>180</v>
      </c>
      <c r="F22">
        <v>180</v>
      </c>
      <c r="G22">
        <v>180</v>
      </c>
      <c r="H22">
        <v>180</v>
      </c>
      <c r="I22">
        <v>180</v>
      </c>
      <c r="J22">
        <v>12</v>
      </c>
      <c r="K22">
        <v>8</v>
      </c>
      <c r="L22">
        <v>2</v>
      </c>
      <c r="M22" s="3">
        <v>0</v>
      </c>
    </row>
    <row r="23" spans="1:13">
      <c r="A23" s="2">
        <v>3</v>
      </c>
      <c r="B23">
        <v>180</v>
      </c>
      <c r="C23">
        <v>180</v>
      </c>
      <c r="D23">
        <v>63</v>
      </c>
      <c r="E23">
        <v>27</v>
      </c>
      <c r="F23">
        <v>3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 s="3">
        <v>0</v>
      </c>
    </row>
    <row r="24" spans="1:13">
      <c r="A24" s="2">
        <v>4</v>
      </c>
      <c r="B24">
        <v>180</v>
      </c>
      <c r="C24">
        <v>92</v>
      </c>
      <c r="D24">
        <v>42</v>
      </c>
      <c r="E24">
        <v>73</v>
      </c>
      <c r="F24">
        <v>180</v>
      </c>
      <c r="G24">
        <v>180</v>
      </c>
      <c r="H24">
        <v>33</v>
      </c>
      <c r="I24">
        <v>180</v>
      </c>
      <c r="J24">
        <v>180</v>
      </c>
      <c r="K24">
        <v>180</v>
      </c>
      <c r="L24">
        <v>180</v>
      </c>
      <c r="M24" s="3">
        <v>180</v>
      </c>
    </row>
    <row r="25" spans="1:13">
      <c r="A25" s="2">
        <v>5</v>
      </c>
      <c r="B25">
        <v>180</v>
      </c>
      <c r="C25">
        <v>180</v>
      </c>
      <c r="D25">
        <v>180</v>
      </c>
      <c r="E25">
        <v>180</v>
      </c>
      <c r="F25">
        <v>180</v>
      </c>
      <c r="G25">
        <v>180</v>
      </c>
      <c r="H25">
        <v>99</v>
      </c>
      <c r="I25">
        <v>180</v>
      </c>
      <c r="J25">
        <v>29</v>
      </c>
      <c r="K25">
        <v>4</v>
      </c>
      <c r="L25">
        <v>0</v>
      </c>
      <c r="M25" s="3">
        <v>0</v>
      </c>
    </row>
    <row r="26" spans="1:13">
      <c r="A26" s="2">
        <v>6</v>
      </c>
      <c r="B26">
        <v>180</v>
      </c>
      <c r="C26">
        <v>180</v>
      </c>
      <c r="D26">
        <v>180</v>
      </c>
      <c r="E26">
        <v>95</v>
      </c>
      <c r="F26">
        <v>180</v>
      </c>
      <c r="G26">
        <v>180</v>
      </c>
      <c r="H26">
        <v>0</v>
      </c>
      <c r="I26">
        <v>1</v>
      </c>
      <c r="J26">
        <v>0</v>
      </c>
      <c r="K26">
        <v>0</v>
      </c>
      <c r="L26">
        <v>0</v>
      </c>
      <c r="M26" s="3">
        <v>0</v>
      </c>
    </row>
    <row r="27" spans="1:13">
      <c r="A27" s="2">
        <v>7</v>
      </c>
      <c r="B27">
        <v>180</v>
      </c>
      <c r="C27">
        <v>180</v>
      </c>
      <c r="D27">
        <v>180</v>
      </c>
      <c r="E27">
        <v>180</v>
      </c>
      <c r="F27">
        <v>67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s="3">
        <v>0</v>
      </c>
    </row>
    <row r="28" spans="1:13">
      <c r="A28" s="2">
        <v>8</v>
      </c>
      <c r="B28">
        <v>180</v>
      </c>
      <c r="C28">
        <v>180</v>
      </c>
      <c r="D28">
        <v>180</v>
      </c>
      <c r="E28">
        <v>180</v>
      </c>
      <c r="F28">
        <v>180</v>
      </c>
      <c r="G28">
        <v>180</v>
      </c>
      <c r="H28">
        <v>16</v>
      </c>
      <c r="I28">
        <v>0</v>
      </c>
      <c r="J28">
        <v>0</v>
      </c>
      <c r="K28">
        <v>0</v>
      </c>
      <c r="L28">
        <v>0</v>
      </c>
      <c r="M28" s="3">
        <v>0</v>
      </c>
    </row>
    <row r="29" spans="1:13">
      <c r="A29" s="2">
        <v>9</v>
      </c>
      <c r="B29">
        <v>180</v>
      </c>
      <c r="C29">
        <v>180</v>
      </c>
      <c r="D29">
        <v>180</v>
      </c>
      <c r="E29">
        <v>180</v>
      </c>
      <c r="F29">
        <v>180</v>
      </c>
      <c r="G29">
        <v>180</v>
      </c>
      <c r="H29">
        <v>180</v>
      </c>
      <c r="I29">
        <v>180</v>
      </c>
      <c r="J29">
        <v>180</v>
      </c>
      <c r="K29">
        <v>0</v>
      </c>
      <c r="L29">
        <v>0</v>
      </c>
      <c r="M29" s="3">
        <v>0</v>
      </c>
    </row>
    <row r="30" spans="1:13">
      <c r="A30" s="2">
        <v>10</v>
      </c>
      <c r="B30">
        <v>180</v>
      </c>
      <c r="C30">
        <v>180</v>
      </c>
      <c r="D30">
        <v>180</v>
      </c>
      <c r="E30">
        <v>180</v>
      </c>
      <c r="F30">
        <v>180</v>
      </c>
      <c r="G30">
        <v>63</v>
      </c>
      <c r="H30">
        <v>1</v>
      </c>
      <c r="I30">
        <v>0</v>
      </c>
      <c r="J30">
        <v>0</v>
      </c>
      <c r="K30">
        <v>0</v>
      </c>
      <c r="L30">
        <v>0</v>
      </c>
      <c r="M30" s="3">
        <v>0</v>
      </c>
    </row>
    <row r="31" spans="1:13">
      <c r="A31" s="2">
        <v>11</v>
      </c>
      <c r="B31">
        <v>180</v>
      </c>
      <c r="C31">
        <v>180</v>
      </c>
      <c r="D31">
        <v>180</v>
      </c>
      <c r="E31">
        <v>180</v>
      </c>
      <c r="F31">
        <v>180</v>
      </c>
      <c r="G31">
        <v>180</v>
      </c>
      <c r="H31">
        <v>180</v>
      </c>
      <c r="I31">
        <v>180</v>
      </c>
      <c r="J31">
        <v>180</v>
      </c>
      <c r="K31">
        <v>31</v>
      </c>
      <c r="L31">
        <v>6</v>
      </c>
      <c r="M31" s="3">
        <v>0</v>
      </c>
    </row>
    <row r="32" spans="1:13">
      <c r="A32" s="4">
        <v>12</v>
      </c>
      <c r="B32" s="20">
        <v>180</v>
      </c>
      <c r="C32" s="20">
        <v>180</v>
      </c>
      <c r="D32" s="20">
        <v>180</v>
      </c>
      <c r="E32" s="20">
        <v>180</v>
      </c>
      <c r="F32" s="20">
        <v>180</v>
      </c>
      <c r="G32" s="20">
        <v>180</v>
      </c>
      <c r="H32" s="20">
        <v>55</v>
      </c>
      <c r="I32" s="20">
        <v>180</v>
      </c>
      <c r="J32" s="20">
        <v>21</v>
      </c>
      <c r="K32" s="20">
        <v>2</v>
      </c>
      <c r="L32" s="20">
        <v>0</v>
      </c>
      <c r="M32" s="5">
        <v>0</v>
      </c>
    </row>
    <row r="33" spans="1:13">
      <c r="A33" s="21" t="s">
        <v>41</v>
      </c>
      <c r="B33" s="22">
        <f>AVERAGE(B21:B32)</f>
        <v>180</v>
      </c>
      <c r="C33" s="22">
        <f t="shared" ref="C33:M33" si="0">AVERAGE(C21:C32)</f>
        <v>166.41666666666666</v>
      </c>
      <c r="D33" s="22">
        <f t="shared" si="0"/>
        <v>156.16666666666666</v>
      </c>
      <c r="E33" s="22">
        <f t="shared" si="0"/>
        <v>146.5</v>
      </c>
      <c r="F33" s="22">
        <f t="shared" si="0"/>
        <v>155.83333333333334</v>
      </c>
      <c r="G33" s="22">
        <f t="shared" si="0"/>
        <v>130.83333333333334</v>
      </c>
      <c r="H33" s="22">
        <f t="shared" si="0"/>
        <v>77</v>
      </c>
      <c r="I33" s="22">
        <f t="shared" si="0"/>
        <v>101.58333333333333</v>
      </c>
      <c r="J33" s="22">
        <f t="shared" si="0"/>
        <v>51.833333333333336</v>
      </c>
      <c r="K33" s="22">
        <f t="shared" si="0"/>
        <v>19.416666666666668</v>
      </c>
      <c r="L33" s="22">
        <f t="shared" si="0"/>
        <v>15.666666666666666</v>
      </c>
      <c r="M33" s="23">
        <f t="shared" si="0"/>
        <v>15</v>
      </c>
    </row>
    <row r="34" spans="1:13">
      <c r="A34" s="2" t="s">
        <v>45</v>
      </c>
      <c r="B34">
        <f>STDEV(B21:B32)</f>
        <v>0</v>
      </c>
      <c r="C34">
        <f t="shared" ref="C34:M34" si="1">STDEV(C21:C32)</f>
        <v>31.844675117409114</v>
      </c>
      <c r="D34">
        <f t="shared" si="1"/>
        <v>49.431004869658928</v>
      </c>
      <c r="E34">
        <f t="shared" si="1"/>
        <v>53.822097523398156</v>
      </c>
      <c r="F34">
        <f t="shared" si="1"/>
        <v>58.067098074450733</v>
      </c>
      <c r="G34">
        <f t="shared" si="1"/>
        <v>75.226728003154605</v>
      </c>
      <c r="H34">
        <f t="shared" si="1"/>
        <v>81.253811099429782</v>
      </c>
      <c r="I34">
        <f t="shared" si="1"/>
        <v>90.259684278533825</v>
      </c>
      <c r="J34">
        <f t="shared" si="1"/>
        <v>77.919344468650678</v>
      </c>
      <c r="K34">
        <f t="shared" si="1"/>
        <v>51.332177279387096</v>
      </c>
      <c r="L34">
        <f t="shared" si="1"/>
        <v>51.781592611017032</v>
      </c>
      <c r="M34" s="3">
        <f t="shared" si="1"/>
        <v>51.96152422706632</v>
      </c>
    </row>
    <row r="35" spans="1:13">
      <c r="A35" s="4" t="s">
        <v>43</v>
      </c>
      <c r="B35" s="20">
        <f>B34/SQRT(12)</f>
        <v>0</v>
      </c>
      <c r="C35" s="20">
        <f t="shared" ref="C35:M35" si="2">C34/SQRT(12)</f>
        <v>9.192765875646165</v>
      </c>
      <c r="D35" s="20">
        <f t="shared" si="2"/>
        <v>14.269501983905643</v>
      </c>
      <c r="E35" s="20">
        <f t="shared" si="2"/>
        <v>15.537101246742109</v>
      </c>
      <c r="F35" s="20">
        <f t="shared" si="2"/>
        <v>16.762527352172267</v>
      </c>
      <c r="G35" s="20">
        <f t="shared" si="2"/>
        <v>21.716085831438036</v>
      </c>
      <c r="H35" s="20">
        <f t="shared" si="2"/>
        <v>23.455954855469393</v>
      </c>
      <c r="I35" s="20">
        <f t="shared" si="2"/>
        <v>26.055726507591071</v>
      </c>
      <c r="J35" s="20">
        <f t="shared" si="2"/>
        <v>22.493377252027326</v>
      </c>
      <c r="K35" s="20">
        <f t="shared" si="2"/>
        <v>14.818323185171867</v>
      </c>
      <c r="L35" s="20">
        <f t="shared" si="2"/>
        <v>14.948058216519112</v>
      </c>
      <c r="M35" s="5">
        <f t="shared" si="2"/>
        <v>15.000000000000002</v>
      </c>
    </row>
    <row r="37" spans="1:13">
      <c r="A37" s="9" t="s">
        <v>306</v>
      </c>
      <c r="B37" s="15" t="s">
        <v>22</v>
      </c>
      <c r="C37" s="15" t="s">
        <v>23</v>
      </c>
      <c r="D37" s="15" t="s">
        <v>24</v>
      </c>
      <c r="E37" s="15" t="s">
        <v>25</v>
      </c>
      <c r="F37" s="15" t="s">
        <v>26</v>
      </c>
      <c r="G37" s="15" t="s">
        <v>27</v>
      </c>
      <c r="H37" s="15" t="s">
        <v>28</v>
      </c>
      <c r="I37" s="15" t="s">
        <v>29</v>
      </c>
      <c r="J37" s="15" t="s">
        <v>30</v>
      </c>
      <c r="K37" s="15" t="s">
        <v>31</v>
      </c>
      <c r="L37" s="15" t="s">
        <v>32</v>
      </c>
      <c r="M37" s="16" t="s">
        <v>33</v>
      </c>
    </row>
    <row r="38" spans="1:13">
      <c r="A38" s="2">
        <v>1</v>
      </c>
      <c r="B38">
        <v>180</v>
      </c>
      <c r="C38">
        <v>180</v>
      </c>
      <c r="D38">
        <v>180</v>
      </c>
      <c r="E38">
        <v>180</v>
      </c>
      <c r="F38">
        <v>180</v>
      </c>
      <c r="G38">
        <v>180</v>
      </c>
      <c r="H38">
        <v>180</v>
      </c>
      <c r="I38">
        <v>180</v>
      </c>
      <c r="J38">
        <v>180</v>
      </c>
      <c r="K38">
        <v>180</v>
      </c>
      <c r="L38">
        <v>15</v>
      </c>
      <c r="M38" s="3">
        <v>0</v>
      </c>
    </row>
    <row r="39" spans="1:13">
      <c r="A39" s="2">
        <v>2</v>
      </c>
      <c r="B39">
        <v>180</v>
      </c>
      <c r="C39">
        <v>180</v>
      </c>
      <c r="D39">
        <v>180</v>
      </c>
      <c r="E39">
        <v>180</v>
      </c>
      <c r="F39">
        <v>49</v>
      </c>
      <c r="G39">
        <v>13</v>
      </c>
      <c r="H39">
        <v>3</v>
      </c>
      <c r="I39">
        <v>0</v>
      </c>
      <c r="J39">
        <v>0</v>
      </c>
      <c r="K39">
        <v>0</v>
      </c>
      <c r="L39">
        <v>0</v>
      </c>
      <c r="M39" s="3">
        <v>0</v>
      </c>
    </row>
    <row r="40" spans="1:13">
      <c r="A40" s="2">
        <v>3</v>
      </c>
      <c r="B40">
        <v>180</v>
      </c>
      <c r="C40">
        <v>180</v>
      </c>
      <c r="D40">
        <v>180</v>
      </c>
      <c r="E40">
        <v>180</v>
      </c>
      <c r="F40">
        <v>129</v>
      </c>
      <c r="G40">
        <v>18</v>
      </c>
      <c r="H40">
        <v>0</v>
      </c>
      <c r="I40">
        <v>0</v>
      </c>
      <c r="J40">
        <v>0</v>
      </c>
      <c r="K40">
        <v>0</v>
      </c>
      <c r="L40">
        <v>0</v>
      </c>
      <c r="M40" s="3">
        <v>0</v>
      </c>
    </row>
    <row r="41" spans="1:13">
      <c r="A41" s="2">
        <v>4</v>
      </c>
      <c r="B41">
        <v>180</v>
      </c>
      <c r="C41">
        <v>180</v>
      </c>
      <c r="D41">
        <v>180</v>
      </c>
      <c r="E41">
        <v>180</v>
      </c>
      <c r="F41">
        <v>180</v>
      </c>
      <c r="G41">
        <v>180</v>
      </c>
      <c r="H41">
        <v>180</v>
      </c>
      <c r="I41">
        <v>91</v>
      </c>
      <c r="J41">
        <v>3</v>
      </c>
      <c r="K41">
        <v>0</v>
      </c>
      <c r="L41">
        <v>0</v>
      </c>
      <c r="M41" s="3">
        <v>0</v>
      </c>
    </row>
    <row r="42" spans="1:13">
      <c r="A42" s="2">
        <v>5</v>
      </c>
      <c r="B42">
        <v>180</v>
      </c>
      <c r="C42">
        <v>180</v>
      </c>
      <c r="D42">
        <v>180</v>
      </c>
      <c r="E42">
        <v>180</v>
      </c>
      <c r="F42">
        <v>180</v>
      </c>
      <c r="G42">
        <v>180</v>
      </c>
      <c r="H42">
        <v>180</v>
      </c>
      <c r="I42">
        <v>180</v>
      </c>
      <c r="J42">
        <v>180</v>
      </c>
      <c r="K42">
        <v>180</v>
      </c>
      <c r="L42">
        <v>19</v>
      </c>
      <c r="M42" s="3">
        <v>100</v>
      </c>
    </row>
    <row r="43" spans="1:13">
      <c r="A43" s="2">
        <v>6</v>
      </c>
      <c r="B43">
        <v>180</v>
      </c>
      <c r="C43">
        <v>180</v>
      </c>
      <c r="D43">
        <v>180</v>
      </c>
      <c r="E43">
        <v>180</v>
      </c>
      <c r="F43">
        <v>94</v>
      </c>
      <c r="G43">
        <v>78</v>
      </c>
      <c r="H43">
        <v>6</v>
      </c>
      <c r="I43">
        <v>0</v>
      </c>
      <c r="J43">
        <v>0</v>
      </c>
      <c r="K43">
        <v>0</v>
      </c>
      <c r="L43">
        <v>0</v>
      </c>
      <c r="M43" s="3">
        <v>0</v>
      </c>
    </row>
    <row r="44" spans="1:13">
      <c r="A44" s="2">
        <v>7</v>
      </c>
      <c r="B44">
        <v>180</v>
      </c>
      <c r="C44">
        <v>180</v>
      </c>
      <c r="D44">
        <v>180</v>
      </c>
      <c r="E44">
        <v>180</v>
      </c>
      <c r="F44">
        <v>180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 s="3">
        <v>0</v>
      </c>
    </row>
    <row r="45" spans="1:13">
      <c r="A45" s="2">
        <v>8</v>
      </c>
      <c r="B45">
        <v>180</v>
      </c>
      <c r="C45">
        <v>180</v>
      </c>
      <c r="D45">
        <v>180</v>
      </c>
      <c r="E45">
        <v>180</v>
      </c>
      <c r="F45">
        <v>180</v>
      </c>
      <c r="G45">
        <v>180</v>
      </c>
      <c r="H45">
        <v>180</v>
      </c>
      <c r="I45">
        <v>180</v>
      </c>
      <c r="J45">
        <v>180</v>
      </c>
      <c r="K45">
        <v>180</v>
      </c>
      <c r="L45">
        <v>180</v>
      </c>
      <c r="M45" s="3">
        <v>22</v>
      </c>
    </row>
    <row r="46" spans="1:13">
      <c r="A46" s="2">
        <v>9</v>
      </c>
      <c r="B46">
        <v>180</v>
      </c>
      <c r="C46">
        <v>180</v>
      </c>
      <c r="D46">
        <v>180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 s="3">
        <v>0</v>
      </c>
    </row>
    <row r="47" spans="1:13">
      <c r="A47" s="21" t="s">
        <v>41</v>
      </c>
      <c r="B47" s="22">
        <f>AVERAGE(B38:B46)</f>
        <v>180</v>
      </c>
      <c r="C47" s="22">
        <f t="shared" ref="C47:M47" si="3">AVERAGE(C38:C46)</f>
        <v>180</v>
      </c>
      <c r="D47" s="22">
        <f t="shared" si="3"/>
        <v>180</v>
      </c>
      <c r="E47" s="22">
        <f t="shared" si="3"/>
        <v>160</v>
      </c>
      <c r="F47" s="22">
        <f t="shared" si="3"/>
        <v>130.22222222222223</v>
      </c>
      <c r="G47" s="22">
        <f t="shared" si="3"/>
        <v>92.222222222222229</v>
      </c>
      <c r="H47" s="22">
        <f t="shared" si="3"/>
        <v>81</v>
      </c>
      <c r="I47" s="22">
        <f t="shared" si="3"/>
        <v>70.111111111111114</v>
      </c>
      <c r="J47" s="22">
        <f t="shared" si="3"/>
        <v>60.333333333333336</v>
      </c>
      <c r="K47" s="22">
        <f t="shared" si="3"/>
        <v>60</v>
      </c>
      <c r="L47" s="22">
        <f t="shared" si="3"/>
        <v>23.777777777777779</v>
      </c>
      <c r="M47" s="23">
        <f t="shared" si="3"/>
        <v>13.555555555555555</v>
      </c>
    </row>
    <row r="48" spans="1:13">
      <c r="A48" s="2" t="s">
        <v>45</v>
      </c>
      <c r="B48">
        <f>STDEV(B38:B46)</f>
        <v>0</v>
      </c>
      <c r="C48">
        <f t="shared" ref="C48:M48" si="4">STDEV(C38:C46)</f>
        <v>0</v>
      </c>
      <c r="D48">
        <f t="shared" si="4"/>
        <v>0</v>
      </c>
      <c r="E48">
        <f t="shared" si="4"/>
        <v>60</v>
      </c>
      <c r="F48">
        <f t="shared" si="4"/>
        <v>68.243640322336589</v>
      </c>
      <c r="G48">
        <f t="shared" si="4"/>
        <v>86.337676853413456</v>
      </c>
      <c r="H48">
        <f t="shared" si="4"/>
        <v>93.938809871107054</v>
      </c>
      <c r="I48">
        <f t="shared" si="4"/>
        <v>87.493491821455564</v>
      </c>
      <c r="J48">
        <f t="shared" si="4"/>
        <v>89.755222689267498</v>
      </c>
      <c r="K48">
        <f t="shared" si="4"/>
        <v>90</v>
      </c>
      <c r="L48">
        <f t="shared" si="4"/>
        <v>59.052471958796481</v>
      </c>
      <c r="M48" s="3">
        <f t="shared" si="4"/>
        <v>33.223151231901191</v>
      </c>
    </row>
    <row r="49" spans="1:13">
      <c r="A49" s="4" t="s">
        <v>43</v>
      </c>
      <c r="B49" s="20">
        <f>B48/SQRT(9)</f>
        <v>0</v>
      </c>
      <c r="C49" s="20">
        <f t="shared" ref="C49:M49" si="5">C48/SQRT(9)</f>
        <v>0</v>
      </c>
      <c r="D49" s="20">
        <f t="shared" si="5"/>
        <v>0</v>
      </c>
      <c r="E49" s="20">
        <f t="shared" si="5"/>
        <v>20</v>
      </c>
      <c r="F49" s="20">
        <f t="shared" si="5"/>
        <v>22.747880107445528</v>
      </c>
      <c r="G49" s="20">
        <f t="shared" si="5"/>
        <v>28.779225617804485</v>
      </c>
      <c r="H49" s="20">
        <f t="shared" si="5"/>
        <v>31.312936623702353</v>
      </c>
      <c r="I49" s="20">
        <f t="shared" si="5"/>
        <v>29.164497273818522</v>
      </c>
      <c r="J49" s="20">
        <f t="shared" si="5"/>
        <v>29.918407563089165</v>
      </c>
      <c r="K49" s="20">
        <f t="shared" si="5"/>
        <v>30</v>
      </c>
      <c r="L49" s="20">
        <f t="shared" si="5"/>
        <v>19.684157319598828</v>
      </c>
      <c r="M49" s="5">
        <f t="shared" si="5"/>
        <v>11.074383743967063</v>
      </c>
    </row>
    <row r="51" spans="1:13">
      <c r="A51" t="s">
        <v>505</v>
      </c>
    </row>
    <row r="52" spans="1:13">
      <c r="A52" s="9" t="s">
        <v>268</v>
      </c>
      <c r="B52" s="15" t="s">
        <v>22</v>
      </c>
      <c r="C52" s="15" t="s">
        <v>23</v>
      </c>
      <c r="D52" s="15" t="s">
        <v>24</v>
      </c>
      <c r="E52" s="15" t="s">
        <v>25</v>
      </c>
      <c r="F52" s="15" t="s">
        <v>26</v>
      </c>
      <c r="G52" s="15" t="s">
        <v>27</v>
      </c>
      <c r="H52" s="15" t="s">
        <v>28</v>
      </c>
      <c r="I52" s="15" t="s">
        <v>29</v>
      </c>
      <c r="J52" s="15" t="s">
        <v>30</v>
      </c>
      <c r="K52" s="15" t="s">
        <v>31</v>
      </c>
      <c r="L52" s="15" t="s">
        <v>32</v>
      </c>
      <c r="M52" s="16" t="s">
        <v>33</v>
      </c>
    </row>
    <row r="53" spans="1:13">
      <c r="A53" s="2">
        <v>1</v>
      </c>
      <c r="B53">
        <v>317</v>
      </c>
      <c r="C53">
        <v>328</v>
      </c>
      <c r="D53">
        <v>336</v>
      </c>
      <c r="E53">
        <v>320</v>
      </c>
      <c r="F53">
        <v>268</v>
      </c>
      <c r="G53">
        <v>205</v>
      </c>
      <c r="H53">
        <v>150</v>
      </c>
      <c r="I53">
        <v>107</v>
      </c>
      <c r="J53">
        <v>134</v>
      </c>
      <c r="K53">
        <v>76</v>
      </c>
      <c r="L53">
        <v>44</v>
      </c>
      <c r="M53" s="3">
        <v>0</v>
      </c>
    </row>
    <row r="54" spans="1:13">
      <c r="A54" s="2">
        <v>2</v>
      </c>
      <c r="B54">
        <v>312</v>
      </c>
      <c r="C54">
        <v>352</v>
      </c>
      <c r="D54">
        <v>292</v>
      </c>
      <c r="E54">
        <v>312</v>
      </c>
      <c r="F54">
        <v>247</v>
      </c>
      <c r="G54">
        <v>186</v>
      </c>
      <c r="H54">
        <v>162</v>
      </c>
      <c r="I54">
        <v>115</v>
      </c>
      <c r="J54">
        <v>96</v>
      </c>
      <c r="K54">
        <v>124</v>
      </c>
      <c r="L54">
        <v>92</v>
      </c>
      <c r="M54" s="3">
        <v>0</v>
      </c>
    </row>
    <row r="55" spans="1:13">
      <c r="A55" s="2">
        <v>3</v>
      </c>
      <c r="B55">
        <v>271</v>
      </c>
      <c r="C55">
        <v>270</v>
      </c>
      <c r="D55">
        <v>251</v>
      </c>
      <c r="E55">
        <v>175</v>
      </c>
      <c r="F55">
        <v>109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 s="3">
        <v>0</v>
      </c>
    </row>
    <row r="56" spans="1:13">
      <c r="A56" s="2">
        <v>4</v>
      </c>
      <c r="B56">
        <v>329</v>
      </c>
      <c r="C56">
        <v>300</v>
      </c>
      <c r="D56">
        <v>379</v>
      </c>
      <c r="E56">
        <v>311</v>
      </c>
      <c r="F56">
        <v>312</v>
      </c>
      <c r="G56">
        <v>315</v>
      </c>
      <c r="H56">
        <v>310</v>
      </c>
      <c r="I56">
        <v>424</v>
      </c>
      <c r="J56">
        <v>357</v>
      </c>
      <c r="K56">
        <v>290</v>
      </c>
      <c r="L56">
        <v>307</v>
      </c>
      <c r="M56" s="3">
        <v>274</v>
      </c>
    </row>
    <row r="57" spans="1:13">
      <c r="A57" s="2">
        <v>5</v>
      </c>
      <c r="B57">
        <v>293</v>
      </c>
      <c r="C57">
        <v>271</v>
      </c>
      <c r="D57">
        <v>281</v>
      </c>
      <c r="E57">
        <v>215</v>
      </c>
      <c r="F57">
        <v>203</v>
      </c>
      <c r="G57">
        <v>216</v>
      </c>
      <c r="H57">
        <v>167</v>
      </c>
      <c r="I57">
        <v>140</v>
      </c>
      <c r="J57">
        <v>120</v>
      </c>
      <c r="K57">
        <v>74</v>
      </c>
      <c r="L57">
        <v>113</v>
      </c>
      <c r="M57" s="3">
        <v>0</v>
      </c>
    </row>
    <row r="58" spans="1:13">
      <c r="A58" s="2">
        <v>6</v>
      </c>
      <c r="B58">
        <v>311</v>
      </c>
      <c r="C58">
        <v>295</v>
      </c>
      <c r="D58">
        <v>258</v>
      </c>
      <c r="E58">
        <v>174</v>
      </c>
      <c r="F58">
        <v>169</v>
      </c>
      <c r="G58">
        <v>98</v>
      </c>
      <c r="H58">
        <v>49</v>
      </c>
      <c r="I58">
        <v>44</v>
      </c>
      <c r="J58">
        <v>0</v>
      </c>
      <c r="K58">
        <v>0</v>
      </c>
      <c r="L58">
        <v>0</v>
      </c>
      <c r="M58" s="3">
        <v>0</v>
      </c>
    </row>
    <row r="59" spans="1:13">
      <c r="A59" s="2">
        <v>7</v>
      </c>
      <c r="B59">
        <v>247</v>
      </c>
      <c r="C59">
        <v>290</v>
      </c>
      <c r="D59">
        <v>265</v>
      </c>
      <c r="E59">
        <v>122</v>
      </c>
      <c r="F59">
        <v>57</v>
      </c>
      <c r="G59">
        <v>42</v>
      </c>
      <c r="H59">
        <v>0</v>
      </c>
      <c r="I59">
        <v>0</v>
      </c>
      <c r="J59">
        <v>0</v>
      </c>
      <c r="K59">
        <v>0</v>
      </c>
      <c r="L59">
        <v>0</v>
      </c>
      <c r="M59" s="3">
        <v>0</v>
      </c>
    </row>
    <row r="60" spans="1:13">
      <c r="A60" s="2">
        <v>8</v>
      </c>
      <c r="B60">
        <v>238</v>
      </c>
      <c r="C60">
        <v>273</v>
      </c>
      <c r="D60">
        <v>180</v>
      </c>
      <c r="E60">
        <v>150</v>
      </c>
      <c r="F60">
        <v>152</v>
      </c>
      <c r="G60">
        <v>121</v>
      </c>
      <c r="H60">
        <v>32</v>
      </c>
      <c r="I60">
        <v>0</v>
      </c>
      <c r="J60">
        <v>0</v>
      </c>
      <c r="K60">
        <v>0</v>
      </c>
      <c r="L60">
        <v>0</v>
      </c>
      <c r="M60" s="3">
        <v>0</v>
      </c>
    </row>
    <row r="61" spans="1:13">
      <c r="A61" s="2">
        <v>9</v>
      </c>
      <c r="B61">
        <v>237</v>
      </c>
      <c r="C61">
        <v>329</v>
      </c>
      <c r="D61">
        <v>351</v>
      </c>
      <c r="E61">
        <v>322</v>
      </c>
      <c r="F61">
        <v>269</v>
      </c>
      <c r="G61">
        <v>221</v>
      </c>
      <c r="H61">
        <v>139</v>
      </c>
      <c r="I61">
        <v>116</v>
      </c>
      <c r="J61">
        <v>64</v>
      </c>
      <c r="K61">
        <v>0</v>
      </c>
      <c r="L61">
        <v>0</v>
      </c>
      <c r="M61" s="3">
        <v>0</v>
      </c>
    </row>
    <row r="62" spans="1:13">
      <c r="A62" s="2">
        <v>10</v>
      </c>
      <c r="B62">
        <v>221</v>
      </c>
      <c r="C62">
        <v>319</v>
      </c>
      <c r="D62">
        <v>285</v>
      </c>
      <c r="E62">
        <v>276</v>
      </c>
      <c r="F62">
        <v>117</v>
      </c>
      <c r="G62">
        <v>97</v>
      </c>
      <c r="H62">
        <v>47</v>
      </c>
      <c r="I62">
        <v>0</v>
      </c>
      <c r="J62">
        <v>0</v>
      </c>
      <c r="K62">
        <v>0</v>
      </c>
      <c r="L62">
        <v>0</v>
      </c>
      <c r="M62" s="3">
        <v>0</v>
      </c>
    </row>
    <row r="63" spans="1:13">
      <c r="A63" s="2">
        <v>11</v>
      </c>
      <c r="B63">
        <v>301</v>
      </c>
      <c r="C63">
        <v>315</v>
      </c>
      <c r="D63">
        <v>336</v>
      </c>
      <c r="E63">
        <v>376</v>
      </c>
      <c r="F63">
        <v>338</v>
      </c>
      <c r="G63">
        <v>255</v>
      </c>
      <c r="H63">
        <v>217</v>
      </c>
      <c r="I63">
        <v>150</v>
      </c>
      <c r="J63">
        <v>141</v>
      </c>
      <c r="K63">
        <v>112</v>
      </c>
      <c r="L63">
        <v>79</v>
      </c>
      <c r="M63" s="3">
        <v>22</v>
      </c>
    </row>
    <row r="64" spans="1:13">
      <c r="A64" s="4">
        <v>12</v>
      </c>
      <c r="B64" s="20">
        <v>273</v>
      </c>
      <c r="C64" s="20">
        <v>323</v>
      </c>
      <c r="D64" s="20">
        <v>300</v>
      </c>
      <c r="E64" s="20">
        <v>261</v>
      </c>
      <c r="F64" s="20">
        <v>287</v>
      </c>
      <c r="G64" s="20">
        <v>235</v>
      </c>
      <c r="H64" s="20">
        <v>188</v>
      </c>
      <c r="I64" s="20">
        <v>155</v>
      </c>
      <c r="J64" s="20">
        <v>125</v>
      </c>
      <c r="K64" s="20">
        <v>70</v>
      </c>
      <c r="L64" s="20">
        <v>0</v>
      </c>
      <c r="M64" s="5">
        <v>0</v>
      </c>
    </row>
    <row r="65" spans="1:13">
      <c r="A65" s="21" t="s">
        <v>41</v>
      </c>
      <c r="B65" s="22">
        <f>AVERAGE(B53:B64)</f>
        <v>279.16666666666669</v>
      </c>
      <c r="C65" s="22">
        <f t="shared" ref="C65" si="6">AVERAGE(C53:C64)</f>
        <v>305.41666666666669</v>
      </c>
      <c r="D65" s="22">
        <f t="shared" ref="D65" si="7">AVERAGE(D53:D64)</f>
        <v>292.83333333333331</v>
      </c>
      <c r="E65" s="22">
        <f t="shared" ref="E65" si="8">AVERAGE(E53:E64)</f>
        <v>251.16666666666666</v>
      </c>
      <c r="F65" s="22">
        <f t="shared" ref="F65" si="9">AVERAGE(F53:F64)</f>
        <v>210.66666666666666</v>
      </c>
      <c r="G65" s="22">
        <f t="shared" ref="G65" si="10">AVERAGE(G53:G64)</f>
        <v>165.91666666666666</v>
      </c>
      <c r="H65" s="22">
        <f t="shared" ref="H65" si="11">AVERAGE(H53:H64)</f>
        <v>121.75</v>
      </c>
      <c r="I65" s="22">
        <f t="shared" ref="I65" si="12">AVERAGE(I53:I64)</f>
        <v>104.25</v>
      </c>
      <c r="J65" s="22">
        <f t="shared" ref="J65" si="13">AVERAGE(J53:J64)</f>
        <v>86.416666666666671</v>
      </c>
      <c r="K65" s="22">
        <f t="shared" ref="K65" si="14">AVERAGE(K53:K64)</f>
        <v>62.166666666666664</v>
      </c>
      <c r="L65" s="22">
        <f t="shared" ref="L65" si="15">AVERAGE(L53:L64)</f>
        <v>52.916666666666664</v>
      </c>
      <c r="M65" s="23">
        <f t="shared" ref="M65" si="16">AVERAGE(M53:M64)</f>
        <v>24.666666666666668</v>
      </c>
    </row>
    <row r="66" spans="1:13">
      <c r="A66" s="2" t="s">
        <v>45</v>
      </c>
      <c r="B66">
        <f>STDEV(B53:B64)</f>
        <v>36.518571448046224</v>
      </c>
      <c r="C66">
        <f t="shared" ref="C66:M66" si="17">STDEV(C53:C64)</f>
        <v>26.435026121806768</v>
      </c>
      <c r="D66">
        <f t="shared" si="17"/>
        <v>53.30671684324647</v>
      </c>
      <c r="E66">
        <f t="shared" si="17"/>
        <v>81.63982242790955</v>
      </c>
      <c r="F66">
        <f t="shared" si="17"/>
        <v>89.584224801765899</v>
      </c>
      <c r="G66">
        <f t="shared" si="17"/>
        <v>93.745747378295263</v>
      </c>
      <c r="H66">
        <f t="shared" si="17"/>
        <v>96.410226730268704</v>
      </c>
      <c r="I66">
        <f t="shared" si="17"/>
        <v>118.91565001370432</v>
      </c>
      <c r="J66">
        <f t="shared" si="17"/>
        <v>104.01438566007312</v>
      </c>
      <c r="K66">
        <f t="shared" si="17"/>
        <v>86.232068843149619</v>
      </c>
      <c r="L66">
        <f t="shared" si="17"/>
        <v>90.48200055393572</v>
      </c>
      <c r="M66" s="3">
        <f t="shared" si="17"/>
        <v>78.773938160620958</v>
      </c>
    </row>
    <row r="67" spans="1:13">
      <c r="A67" s="4" t="s">
        <v>43</v>
      </c>
      <c r="B67" s="20">
        <f>B66/SQRT(12)</f>
        <v>10.542003527975035</v>
      </c>
      <c r="C67" s="20">
        <f t="shared" ref="C67" si="18">C66/SQRT(12)</f>
        <v>7.6311347237299634</v>
      </c>
      <c r="D67" s="20">
        <f t="shared" ref="D67" si="19">D66/SQRT(12)</f>
        <v>15.388323659531755</v>
      </c>
      <c r="E67" s="20">
        <f t="shared" ref="E67" si="20">E66/SQRT(12)</f>
        <v>23.567386727673416</v>
      </c>
      <c r="F67" s="20">
        <f t="shared" ref="F67" si="21">F66/SQRT(12)</f>
        <v>25.860738152221746</v>
      </c>
      <c r="G67" s="20">
        <f t="shared" ref="G67" si="22">G66/SQRT(12)</f>
        <v>27.062066242120714</v>
      </c>
      <c r="H67" s="20">
        <f t="shared" ref="H67" si="23">H66/SQRT(12)</f>
        <v>27.831235177676746</v>
      </c>
      <c r="I67" s="20">
        <f t="shared" ref="I67" si="24">I66/SQRT(12)</f>
        <v>34.327991273135758</v>
      </c>
      <c r="J67" s="20">
        <f t="shared" ref="J67" si="25">J66/SQRT(12)</f>
        <v>30.026366780218385</v>
      </c>
      <c r="K67" s="20">
        <f t="shared" ref="K67" si="26">K66/SQRT(12)</f>
        <v>24.893054079685388</v>
      </c>
      <c r="L67" s="20">
        <f t="shared" ref="L67" si="27">L66/SQRT(12)</f>
        <v>26.119903688315329</v>
      </c>
      <c r="M67" s="5">
        <f t="shared" ref="M67" si="28">M66/SQRT(12)</f>
        <v>22.740077201080723</v>
      </c>
    </row>
    <row r="69" spans="1:13">
      <c r="A69" s="9" t="s">
        <v>306</v>
      </c>
      <c r="B69" s="15" t="s">
        <v>22</v>
      </c>
      <c r="C69" s="15" t="s">
        <v>23</v>
      </c>
      <c r="D69" s="15" t="s">
        <v>24</v>
      </c>
      <c r="E69" s="15" t="s">
        <v>25</v>
      </c>
      <c r="F69" s="15" t="s">
        <v>26</v>
      </c>
      <c r="G69" s="15" t="s">
        <v>27</v>
      </c>
      <c r="H69" s="15" t="s">
        <v>28</v>
      </c>
      <c r="I69" s="15" t="s">
        <v>29</v>
      </c>
      <c r="J69" s="15" t="s">
        <v>30</v>
      </c>
      <c r="K69" s="15" t="s">
        <v>31</v>
      </c>
      <c r="L69" s="15" t="s">
        <v>32</v>
      </c>
      <c r="M69" s="16" t="s">
        <v>33</v>
      </c>
    </row>
    <row r="70" spans="1:13">
      <c r="A70" s="2">
        <v>1</v>
      </c>
      <c r="B70">
        <v>296</v>
      </c>
      <c r="C70">
        <v>230</v>
      </c>
      <c r="D70">
        <v>255</v>
      </c>
      <c r="E70">
        <v>255</v>
      </c>
      <c r="F70">
        <v>200</v>
      </c>
      <c r="G70">
        <v>205</v>
      </c>
      <c r="H70">
        <v>184</v>
      </c>
      <c r="I70">
        <v>192</v>
      </c>
      <c r="J70">
        <v>140</v>
      </c>
      <c r="K70">
        <v>111</v>
      </c>
      <c r="L70">
        <v>106</v>
      </c>
      <c r="M70" s="3">
        <v>61</v>
      </c>
    </row>
    <row r="71" spans="1:13">
      <c r="A71" s="2">
        <v>2</v>
      </c>
      <c r="B71">
        <v>258</v>
      </c>
      <c r="C71">
        <v>260</v>
      </c>
      <c r="D71">
        <v>218</v>
      </c>
      <c r="E71">
        <v>244</v>
      </c>
      <c r="F71">
        <v>156</v>
      </c>
      <c r="G71">
        <v>99</v>
      </c>
      <c r="H71">
        <v>88</v>
      </c>
      <c r="I71">
        <v>0</v>
      </c>
      <c r="J71">
        <v>0</v>
      </c>
      <c r="K71">
        <v>0</v>
      </c>
      <c r="L71">
        <v>0</v>
      </c>
      <c r="M71" s="3">
        <v>0</v>
      </c>
    </row>
    <row r="72" spans="1:13">
      <c r="A72" s="2">
        <v>3</v>
      </c>
      <c r="B72">
        <v>279</v>
      </c>
      <c r="C72">
        <v>218</v>
      </c>
      <c r="D72">
        <v>233</v>
      </c>
      <c r="E72">
        <v>185</v>
      </c>
      <c r="F72">
        <v>70</v>
      </c>
      <c r="G72">
        <v>46</v>
      </c>
      <c r="H72">
        <v>28</v>
      </c>
      <c r="I72">
        <v>0</v>
      </c>
      <c r="J72">
        <v>0</v>
      </c>
      <c r="K72">
        <v>0</v>
      </c>
      <c r="L72">
        <v>0</v>
      </c>
      <c r="M72" s="3">
        <v>0</v>
      </c>
    </row>
    <row r="73" spans="1:13">
      <c r="A73" s="2">
        <v>4</v>
      </c>
      <c r="B73">
        <v>287</v>
      </c>
      <c r="C73">
        <v>281</v>
      </c>
      <c r="D73">
        <v>260</v>
      </c>
      <c r="E73">
        <v>218</v>
      </c>
      <c r="F73">
        <v>206</v>
      </c>
      <c r="G73">
        <v>198</v>
      </c>
      <c r="H73">
        <v>150</v>
      </c>
      <c r="I73">
        <v>163</v>
      </c>
      <c r="J73">
        <v>64</v>
      </c>
      <c r="K73">
        <v>0</v>
      </c>
      <c r="L73">
        <v>0</v>
      </c>
      <c r="M73" s="3">
        <v>0</v>
      </c>
    </row>
    <row r="74" spans="1:13">
      <c r="A74" s="2">
        <v>5</v>
      </c>
      <c r="B74">
        <v>258</v>
      </c>
      <c r="C74">
        <v>296</v>
      </c>
      <c r="D74">
        <v>237</v>
      </c>
      <c r="E74">
        <v>307</v>
      </c>
      <c r="F74">
        <v>304</v>
      </c>
      <c r="G74">
        <v>300</v>
      </c>
      <c r="H74">
        <v>232</v>
      </c>
      <c r="I74">
        <v>267</v>
      </c>
      <c r="J74">
        <v>194</v>
      </c>
      <c r="K74">
        <v>211</v>
      </c>
      <c r="L74">
        <v>100</v>
      </c>
      <c r="M74" s="3">
        <v>143</v>
      </c>
    </row>
    <row r="75" spans="1:13">
      <c r="A75" s="2">
        <v>6</v>
      </c>
      <c r="B75">
        <v>293</v>
      </c>
      <c r="C75">
        <v>261</v>
      </c>
      <c r="D75">
        <v>266</v>
      </c>
      <c r="E75">
        <v>180</v>
      </c>
      <c r="F75">
        <v>176</v>
      </c>
      <c r="G75">
        <v>85</v>
      </c>
      <c r="H75">
        <v>104</v>
      </c>
      <c r="I75">
        <v>0</v>
      </c>
      <c r="J75">
        <v>0</v>
      </c>
      <c r="K75">
        <v>0</v>
      </c>
      <c r="L75">
        <v>0</v>
      </c>
      <c r="M75" s="3">
        <v>0</v>
      </c>
    </row>
    <row r="76" spans="1:13">
      <c r="A76" s="2">
        <v>7</v>
      </c>
      <c r="B76">
        <v>253</v>
      </c>
      <c r="C76">
        <v>213</v>
      </c>
      <c r="D76">
        <v>230</v>
      </c>
      <c r="E76">
        <v>185</v>
      </c>
      <c r="F76">
        <v>93</v>
      </c>
      <c r="G76">
        <v>72</v>
      </c>
      <c r="H76">
        <v>0</v>
      </c>
      <c r="I76">
        <v>0</v>
      </c>
      <c r="J76">
        <v>0</v>
      </c>
      <c r="K76">
        <v>0</v>
      </c>
      <c r="L76">
        <v>0</v>
      </c>
      <c r="M76" s="3">
        <v>0</v>
      </c>
    </row>
    <row r="77" spans="1:13">
      <c r="A77" s="2">
        <v>8</v>
      </c>
      <c r="B77">
        <v>295</v>
      </c>
      <c r="C77">
        <v>270</v>
      </c>
      <c r="D77">
        <v>265</v>
      </c>
      <c r="E77">
        <v>303</v>
      </c>
      <c r="F77">
        <v>319</v>
      </c>
      <c r="G77">
        <v>248</v>
      </c>
      <c r="H77">
        <v>209</v>
      </c>
      <c r="I77">
        <v>244</v>
      </c>
      <c r="J77">
        <v>220</v>
      </c>
      <c r="K77">
        <v>224</v>
      </c>
      <c r="L77">
        <v>150</v>
      </c>
      <c r="M77" s="3">
        <v>132</v>
      </c>
    </row>
    <row r="78" spans="1:13">
      <c r="A78" s="2">
        <v>9</v>
      </c>
      <c r="B78">
        <v>111</v>
      </c>
      <c r="C78">
        <v>136</v>
      </c>
      <c r="D78">
        <v>92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 s="3">
        <v>0</v>
      </c>
    </row>
    <row r="79" spans="1:13">
      <c r="A79" s="21" t="s">
        <v>41</v>
      </c>
      <c r="B79" s="22">
        <f>AVERAGE(B70:B78)</f>
        <v>258.88888888888891</v>
      </c>
      <c r="C79" s="22">
        <f t="shared" ref="C79" si="29">AVERAGE(C70:C78)</f>
        <v>240.55555555555554</v>
      </c>
      <c r="D79" s="22">
        <f t="shared" ref="D79" si="30">AVERAGE(D70:D78)</f>
        <v>228.44444444444446</v>
      </c>
      <c r="E79" s="22">
        <f t="shared" ref="E79" si="31">AVERAGE(E70:E78)</f>
        <v>208.55555555555554</v>
      </c>
      <c r="F79" s="22">
        <f t="shared" ref="F79" si="32">AVERAGE(F70:F78)</f>
        <v>169.33333333333334</v>
      </c>
      <c r="G79" s="22">
        <f t="shared" ref="G79" si="33">AVERAGE(G70:G78)</f>
        <v>139.22222222222223</v>
      </c>
      <c r="H79" s="22">
        <f t="shared" ref="H79" si="34">AVERAGE(H70:H78)</f>
        <v>110.55555555555556</v>
      </c>
      <c r="I79" s="22">
        <f t="shared" ref="I79" si="35">AVERAGE(I70:I78)</f>
        <v>96.222222222222229</v>
      </c>
      <c r="J79" s="22">
        <f t="shared" ref="J79" si="36">AVERAGE(J70:J78)</f>
        <v>68.666666666666671</v>
      </c>
      <c r="K79" s="22">
        <f t="shared" ref="K79" si="37">AVERAGE(K70:K78)</f>
        <v>60.666666666666664</v>
      </c>
      <c r="L79" s="22">
        <f t="shared" ref="L79" si="38">AVERAGE(L70:L78)</f>
        <v>39.555555555555557</v>
      </c>
      <c r="M79" s="23">
        <f t="shared" ref="M79" si="39">AVERAGE(M70:M78)</f>
        <v>37.333333333333336</v>
      </c>
    </row>
    <row r="80" spans="1:13">
      <c r="A80" s="2" t="s">
        <v>45</v>
      </c>
      <c r="B80">
        <f>STDEV(B70:B78)</f>
        <v>58.0375836084783</v>
      </c>
      <c r="C80">
        <f t="shared" ref="C80:M80" si="40">STDEV(C70:C78)</f>
        <v>48.327298473820996</v>
      </c>
      <c r="D80">
        <f t="shared" si="40"/>
        <v>53.933086113978135</v>
      </c>
      <c r="E80">
        <f t="shared" si="40"/>
        <v>91.879147676596247</v>
      </c>
      <c r="F80">
        <f t="shared" si="40"/>
        <v>104.52870419171951</v>
      </c>
      <c r="G80">
        <f t="shared" si="40"/>
        <v>101.62034463848489</v>
      </c>
      <c r="H80">
        <f t="shared" si="40"/>
        <v>88.883506781504622</v>
      </c>
      <c r="I80">
        <f t="shared" si="40"/>
        <v>117.75480646005259</v>
      </c>
      <c r="J80">
        <f t="shared" si="40"/>
        <v>91.716955902384811</v>
      </c>
      <c r="K80">
        <f t="shared" si="40"/>
        <v>96.10801215299378</v>
      </c>
      <c r="L80">
        <f t="shared" si="40"/>
        <v>60.883312802259518</v>
      </c>
      <c r="M80" s="3">
        <f t="shared" si="40"/>
        <v>60.259853965969747</v>
      </c>
    </row>
    <row r="81" spans="1:13">
      <c r="A81" s="4" t="s">
        <v>43</v>
      </c>
      <c r="B81" s="20">
        <f>B80/SQRT(9)</f>
        <v>19.3458612028261</v>
      </c>
      <c r="C81" s="20">
        <f t="shared" ref="C81" si="41">C80/SQRT(9)</f>
        <v>16.109099491273664</v>
      </c>
      <c r="D81" s="20">
        <f t="shared" ref="D81" si="42">D80/SQRT(9)</f>
        <v>17.977695371326046</v>
      </c>
      <c r="E81" s="20">
        <f t="shared" ref="E81" si="43">E80/SQRT(9)</f>
        <v>30.626382558865416</v>
      </c>
      <c r="F81" s="20">
        <f t="shared" ref="F81" si="44">F80/SQRT(9)</f>
        <v>34.842901397239835</v>
      </c>
      <c r="G81" s="20">
        <f t="shared" ref="G81" si="45">G80/SQRT(9)</f>
        <v>33.873448212828301</v>
      </c>
      <c r="H81" s="20">
        <f t="shared" ref="H81" si="46">H80/SQRT(9)</f>
        <v>29.627835593834874</v>
      </c>
      <c r="I81" s="20">
        <f t="shared" ref="I81" si="47">I80/SQRT(9)</f>
        <v>39.251602153350866</v>
      </c>
      <c r="J81" s="20">
        <f t="shared" ref="J81" si="48">J80/SQRT(9)</f>
        <v>30.572318634128269</v>
      </c>
      <c r="K81" s="20">
        <f t="shared" ref="K81" si="49">K80/SQRT(9)</f>
        <v>32.036004050997924</v>
      </c>
      <c r="L81" s="20">
        <f t="shared" ref="L81" si="50">L80/SQRT(9)</f>
        <v>20.294437600753174</v>
      </c>
      <c r="M81" s="5">
        <f t="shared" ref="M81" si="51">M80/SQRT(9)</f>
        <v>20.086617988656581</v>
      </c>
    </row>
    <row r="83" spans="1:13">
      <c r="A83" t="s">
        <v>39</v>
      </c>
    </row>
    <row r="84" spans="1:13">
      <c r="A84" s="9" t="s">
        <v>268</v>
      </c>
      <c r="B84" s="15" t="s">
        <v>22</v>
      </c>
      <c r="C84" s="15" t="s">
        <v>23</v>
      </c>
      <c r="D84" s="15" t="s">
        <v>24</v>
      </c>
      <c r="E84" s="15" t="s">
        <v>25</v>
      </c>
      <c r="F84" s="15" t="s">
        <v>26</v>
      </c>
      <c r="G84" s="15" t="s">
        <v>27</v>
      </c>
      <c r="H84" s="15" t="s">
        <v>28</v>
      </c>
      <c r="I84" s="15" t="s">
        <v>29</v>
      </c>
      <c r="J84" s="15" t="s">
        <v>30</v>
      </c>
      <c r="K84" s="15" t="s">
        <v>31</v>
      </c>
      <c r="L84" s="15" t="s">
        <v>32</v>
      </c>
      <c r="M84" s="16" t="s">
        <v>33</v>
      </c>
    </row>
    <row r="85" spans="1:13">
      <c r="A85" s="2">
        <v>1</v>
      </c>
      <c r="B85">
        <v>19.399999999999999</v>
      </c>
      <c r="C85">
        <v>20.8</v>
      </c>
      <c r="D85">
        <v>21.2</v>
      </c>
      <c r="E85">
        <v>21.5</v>
      </c>
      <c r="F85">
        <v>21.6</v>
      </c>
      <c r="G85">
        <v>21.5</v>
      </c>
      <c r="H85">
        <v>21</v>
      </c>
      <c r="I85">
        <v>20.100000000000001</v>
      </c>
      <c r="J85">
        <v>15.8</v>
      </c>
      <c r="K85">
        <v>15.4</v>
      </c>
      <c r="L85">
        <v>13</v>
      </c>
      <c r="M85" s="3">
        <v>13</v>
      </c>
    </row>
    <row r="86" spans="1:13">
      <c r="A86" s="2">
        <v>2</v>
      </c>
      <c r="B86">
        <v>19.600000000000001</v>
      </c>
      <c r="C86">
        <v>20.9</v>
      </c>
      <c r="D86">
        <v>21</v>
      </c>
      <c r="E86">
        <v>20.5</v>
      </c>
      <c r="F86">
        <v>21</v>
      </c>
      <c r="G86">
        <v>19.8</v>
      </c>
      <c r="H86">
        <v>20.3</v>
      </c>
      <c r="I86">
        <v>18.3</v>
      </c>
      <c r="J86">
        <v>16.8</v>
      </c>
      <c r="K86">
        <v>15</v>
      </c>
      <c r="L86">
        <v>13.6</v>
      </c>
      <c r="M86" s="3">
        <v>13.6</v>
      </c>
    </row>
    <row r="87" spans="1:13">
      <c r="A87" s="2">
        <v>3</v>
      </c>
      <c r="B87">
        <v>17.8</v>
      </c>
      <c r="C87">
        <v>17.7</v>
      </c>
      <c r="D87">
        <v>18.100000000000001</v>
      </c>
      <c r="E87">
        <v>18</v>
      </c>
      <c r="F87">
        <v>17.2</v>
      </c>
      <c r="G87">
        <v>17.2</v>
      </c>
      <c r="H87">
        <v>17.2</v>
      </c>
      <c r="I87">
        <v>17.2</v>
      </c>
      <c r="J87">
        <v>17.2</v>
      </c>
      <c r="K87">
        <v>17.2</v>
      </c>
      <c r="L87">
        <v>17.2</v>
      </c>
      <c r="M87" s="3">
        <v>17.2</v>
      </c>
    </row>
    <row r="88" spans="1:13">
      <c r="A88" s="2">
        <v>4</v>
      </c>
      <c r="B88">
        <v>21</v>
      </c>
      <c r="C88">
        <v>22.4</v>
      </c>
      <c r="D88">
        <v>24</v>
      </c>
      <c r="E88">
        <v>24.9</v>
      </c>
      <c r="F88">
        <v>25.1</v>
      </c>
      <c r="G88">
        <v>25.3</v>
      </c>
      <c r="H88">
        <v>25.1</v>
      </c>
      <c r="I88">
        <v>25.7</v>
      </c>
      <c r="J88">
        <v>25.3</v>
      </c>
      <c r="K88">
        <v>26</v>
      </c>
      <c r="L88">
        <v>25.8</v>
      </c>
      <c r="M88" s="3">
        <v>25.3</v>
      </c>
    </row>
    <row r="89" spans="1:13">
      <c r="A89" s="2">
        <v>5</v>
      </c>
      <c r="B89">
        <v>21</v>
      </c>
      <c r="C89">
        <v>21.4</v>
      </c>
      <c r="D89">
        <v>23.4</v>
      </c>
      <c r="E89">
        <v>23.7</v>
      </c>
      <c r="F89">
        <v>24</v>
      </c>
      <c r="G89">
        <v>24.1</v>
      </c>
      <c r="H89">
        <v>22.9</v>
      </c>
      <c r="I89">
        <v>22.2</v>
      </c>
      <c r="J89">
        <v>19</v>
      </c>
      <c r="K89">
        <v>17</v>
      </c>
      <c r="L89">
        <v>16.3</v>
      </c>
      <c r="M89" s="3">
        <v>16.3</v>
      </c>
    </row>
    <row r="90" spans="1:13">
      <c r="A90" s="2">
        <v>6</v>
      </c>
      <c r="B90">
        <v>19.399999999999999</v>
      </c>
      <c r="C90">
        <v>19.7</v>
      </c>
      <c r="D90">
        <v>19.8</v>
      </c>
      <c r="E90">
        <v>19.399999999999999</v>
      </c>
      <c r="F90">
        <v>19.399999999999999</v>
      </c>
      <c r="G90">
        <v>19.100000000000001</v>
      </c>
      <c r="H90">
        <v>15.9</v>
      </c>
      <c r="I90">
        <v>12.9</v>
      </c>
      <c r="J90">
        <v>12.9</v>
      </c>
      <c r="K90">
        <v>12.9</v>
      </c>
      <c r="L90">
        <v>12.9</v>
      </c>
      <c r="M90" s="3">
        <v>12.9</v>
      </c>
    </row>
    <row r="91" spans="1:13">
      <c r="A91" s="2">
        <v>7</v>
      </c>
      <c r="B91">
        <v>18.899999999999999</v>
      </c>
      <c r="C91">
        <v>18.5</v>
      </c>
      <c r="D91">
        <v>18.5</v>
      </c>
      <c r="E91">
        <v>16.3</v>
      </c>
      <c r="F91">
        <v>13.1</v>
      </c>
      <c r="G91">
        <v>13.1</v>
      </c>
      <c r="H91">
        <v>13.1</v>
      </c>
      <c r="I91">
        <v>13.1</v>
      </c>
      <c r="J91">
        <v>13.1</v>
      </c>
      <c r="K91">
        <v>13.1</v>
      </c>
      <c r="L91">
        <v>13.1</v>
      </c>
      <c r="M91" s="3">
        <v>13.1</v>
      </c>
    </row>
    <row r="92" spans="1:13">
      <c r="A92" s="2">
        <v>8</v>
      </c>
      <c r="B92">
        <v>17.600000000000001</v>
      </c>
      <c r="C92">
        <v>17.3</v>
      </c>
      <c r="D92">
        <v>18.600000000000001</v>
      </c>
      <c r="E92">
        <v>16.8</v>
      </c>
      <c r="F92">
        <v>17</v>
      </c>
      <c r="G92">
        <v>16.399999999999999</v>
      </c>
      <c r="H92">
        <v>12.4</v>
      </c>
      <c r="I92">
        <v>12.4</v>
      </c>
      <c r="J92">
        <v>12.4</v>
      </c>
      <c r="K92">
        <v>12.4</v>
      </c>
      <c r="L92">
        <v>12.4</v>
      </c>
      <c r="M92" s="3">
        <v>12.4</v>
      </c>
    </row>
    <row r="93" spans="1:13">
      <c r="A93" s="2">
        <v>9</v>
      </c>
      <c r="B93">
        <v>16.5</v>
      </c>
      <c r="C93">
        <v>17.5</v>
      </c>
      <c r="D93">
        <v>19</v>
      </c>
      <c r="E93">
        <v>19.600000000000001</v>
      </c>
      <c r="F93">
        <v>19.7</v>
      </c>
      <c r="G93">
        <v>19</v>
      </c>
      <c r="H93">
        <v>18.2</v>
      </c>
      <c r="I93">
        <v>17.899999999999999</v>
      </c>
      <c r="J93">
        <v>15.5</v>
      </c>
      <c r="K93">
        <v>15.5</v>
      </c>
      <c r="L93">
        <v>15.5</v>
      </c>
      <c r="M93" s="3">
        <v>15.5</v>
      </c>
    </row>
    <row r="94" spans="1:13">
      <c r="A94" s="2">
        <v>10</v>
      </c>
      <c r="B94">
        <v>15.8</v>
      </c>
      <c r="C94">
        <v>19</v>
      </c>
      <c r="D94">
        <v>19.8</v>
      </c>
      <c r="E94">
        <v>20.100000000000001</v>
      </c>
      <c r="F94">
        <v>19.8</v>
      </c>
      <c r="G94">
        <v>18</v>
      </c>
      <c r="H94">
        <v>13.5</v>
      </c>
      <c r="I94">
        <v>13.5</v>
      </c>
      <c r="J94">
        <v>13.5</v>
      </c>
      <c r="K94">
        <v>13.5</v>
      </c>
      <c r="L94">
        <v>13.5</v>
      </c>
      <c r="M94" s="3">
        <v>13.5</v>
      </c>
    </row>
    <row r="95" spans="1:13">
      <c r="A95" s="2">
        <v>11</v>
      </c>
      <c r="B95">
        <v>18.5</v>
      </c>
      <c r="C95">
        <v>22.9</v>
      </c>
      <c r="D95">
        <v>23.8</v>
      </c>
      <c r="E95">
        <v>24.8</v>
      </c>
      <c r="F95">
        <v>25</v>
      </c>
      <c r="G95">
        <v>24.5</v>
      </c>
      <c r="H95">
        <v>24.1</v>
      </c>
      <c r="I95">
        <v>23.3</v>
      </c>
      <c r="J95">
        <v>22.4</v>
      </c>
      <c r="K95">
        <v>20.100000000000001</v>
      </c>
      <c r="L95">
        <v>18.600000000000001</v>
      </c>
      <c r="M95" s="3">
        <v>15.6</v>
      </c>
    </row>
    <row r="96" spans="1:13">
      <c r="A96" s="4">
        <v>12</v>
      </c>
      <c r="B96" s="20">
        <v>18.7</v>
      </c>
      <c r="C96" s="20">
        <v>20.2</v>
      </c>
      <c r="D96" s="20">
        <v>21</v>
      </c>
      <c r="E96" s="20">
        <v>21.8</v>
      </c>
      <c r="F96" s="20">
        <v>22.1</v>
      </c>
      <c r="G96" s="20">
        <v>21.3</v>
      </c>
      <c r="H96" s="20">
        <v>20.6</v>
      </c>
      <c r="I96" s="20">
        <v>20.3</v>
      </c>
      <c r="J96" s="20">
        <v>18.600000000000001</v>
      </c>
      <c r="K96" s="20">
        <v>14.7</v>
      </c>
      <c r="L96" s="20">
        <v>14.7</v>
      </c>
      <c r="M96" s="5">
        <v>14.7</v>
      </c>
    </row>
    <row r="97" spans="1:13">
      <c r="A97" s="21" t="s">
        <v>41</v>
      </c>
      <c r="B97" s="22">
        <f>AVERAGE(B85:B96)</f>
        <v>18.683333333333334</v>
      </c>
      <c r="C97" s="22">
        <f t="shared" ref="C97" si="52">AVERAGE(C85:C96)</f>
        <v>19.858333333333338</v>
      </c>
      <c r="D97" s="22">
        <f t="shared" ref="D97" si="53">AVERAGE(D85:D96)</f>
        <v>20.683333333333334</v>
      </c>
      <c r="E97" s="22">
        <f t="shared" ref="E97" si="54">AVERAGE(E85:E96)</f>
        <v>20.616666666666671</v>
      </c>
      <c r="F97" s="22">
        <f t="shared" ref="F97" si="55">AVERAGE(F85:F96)</f>
        <v>20.416666666666668</v>
      </c>
      <c r="G97" s="22">
        <f t="shared" ref="G97" si="56">AVERAGE(G85:G96)</f>
        <v>19.941666666666666</v>
      </c>
      <c r="H97" s="22">
        <f t="shared" ref="H97" si="57">AVERAGE(H85:H96)</f>
        <v>18.691666666666666</v>
      </c>
      <c r="I97" s="22">
        <f t="shared" ref="I97" si="58">AVERAGE(I85:I96)</f>
        <v>18.075000000000006</v>
      </c>
      <c r="J97" s="22">
        <f t="shared" ref="J97" si="59">AVERAGE(J85:J96)</f>
        <v>16.875</v>
      </c>
      <c r="K97" s="22">
        <f t="shared" ref="K97" si="60">AVERAGE(K85:K96)</f>
        <v>16.066666666666666</v>
      </c>
      <c r="L97" s="22">
        <f t="shared" ref="L97" si="61">AVERAGE(L85:L96)</f>
        <v>15.549999999999999</v>
      </c>
      <c r="M97" s="23">
        <f t="shared" ref="M97" si="62">AVERAGE(M85:M96)</f>
        <v>15.258333333333333</v>
      </c>
    </row>
    <row r="98" spans="1:13">
      <c r="A98" s="2" t="s">
        <v>45</v>
      </c>
      <c r="B98">
        <f>STDEV(B85:B96)</f>
        <v>1.5873553381952539</v>
      </c>
      <c r="C98">
        <f t="shared" ref="C98:M98" si="63">STDEV(C85:C96)</f>
        <v>1.8961484087166769</v>
      </c>
      <c r="D98">
        <f t="shared" si="63"/>
        <v>2.104900487102908</v>
      </c>
      <c r="E98">
        <f t="shared" si="63"/>
        <v>2.866367144324061</v>
      </c>
      <c r="F98">
        <f t="shared" si="63"/>
        <v>3.5398596102961619</v>
      </c>
      <c r="G98">
        <f t="shared" si="63"/>
        <v>3.6094467804091641</v>
      </c>
      <c r="H98">
        <f t="shared" si="63"/>
        <v>4.3447896346885431</v>
      </c>
      <c r="I98">
        <f t="shared" si="63"/>
        <v>4.4417697128304541</v>
      </c>
      <c r="J98">
        <f t="shared" si="63"/>
        <v>3.9728910929402068</v>
      </c>
      <c r="K98">
        <f t="shared" si="63"/>
        <v>3.8105913006521868</v>
      </c>
      <c r="L98">
        <f t="shared" si="63"/>
        <v>3.7638230081080741</v>
      </c>
      <c r="M98" s="3">
        <f t="shared" si="63"/>
        <v>3.5098454597767059</v>
      </c>
    </row>
    <row r="99" spans="1:13">
      <c r="A99" s="4" t="s">
        <v>43</v>
      </c>
      <c r="B99" s="20">
        <f>B98/SQRT(12)</f>
        <v>0.45823001590330964</v>
      </c>
      <c r="C99" s="20">
        <f t="shared" ref="C99" si="64">C98/SQRT(12)</f>
        <v>0.547370897098027</v>
      </c>
      <c r="D99" s="20">
        <f t="shared" ref="D99" si="65">D98/SQRT(12)</f>
        <v>0.60763243142311918</v>
      </c>
      <c r="E99" s="20">
        <f t="shared" ref="E99" si="66">E98/SQRT(12)</f>
        <v>0.82744892118589786</v>
      </c>
      <c r="F99" s="20">
        <f t="shared" ref="F99" si="67">F98/SQRT(12)</f>
        <v>1.0218694494489864</v>
      </c>
      <c r="G99" s="20">
        <f t="shared" ref="G99" si="68">G98/SQRT(12)</f>
        <v>1.0419575351474295</v>
      </c>
      <c r="H99" s="20">
        <f t="shared" ref="H99" si="69">H98/SQRT(12)</f>
        <v>1.2542327325798632</v>
      </c>
      <c r="I99" s="20">
        <f t="shared" ref="I99" si="70">I98/SQRT(12)</f>
        <v>1.2822284696904949</v>
      </c>
      <c r="J99" s="20">
        <f t="shared" ref="J99" si="71">J98/SQRT(12)</f>
        <v>1.1468748709850476</v>
      </c>
      <c r="K99" s="20">
        <f t="shared" ref="K99" si="72">K98/SQRT(12)</f>
        <v>1.1000229566015931</v>
      </c>
      <c r="L99" s="20">
        <f t="shared" ref="L99" si="73">L98/SQRT(12)</f>
        <v>1.0865221134566518</v>
      </c>
      <c r="M99" s="5">
        <f t="shared" ref="M99" si="74">M98/SQRT(12)</f>
        <v>1.0132051105080335</v>
      </c>
    </row>
    <row r="101" spans="1:13">
      <c r="A101" s="9" t="s">
        <v>306</v>
      </c>
      <c r="B101" s="15" t="s">
        <v>22</v>
      </c>
      <c r="C101" s="15" t="s">
        <v>23</v>
      </c>
      <c r="D101" s="15" t="s">
        <v>24</v>
      </c>
      <c r="E101" s="15" t="s">
        <v>25</v>
      </c>
      <c r="F101" s="15" t="s">
        <v>26</v>
      </c>
      <c r="G101" s="15" t="s">
        <v>27</v>
      </c>
      <c r="H101" s="15" t="s">
        <v>28</v>
      </c>
      <c r="I101" s="15" t="s">
        <v>29</v>
      </c>
      <c r="J101" s="15" t="s">
        <v>30</v>
      </c>
      <c r="K101" s="15" t="s">
        <v>31</v>
      </c>
      <c r="L101" s="15" t="s">
        <v>32</v>
      </c>
      <c r="M101" s="16" t="s">
        <v>33</v>
      </c>
    </row>
    <row r="102" spans="1:13">
      <c r="A102" s="2">
        <v>1</v>
      </c>
      <c r="B102">
        <v>16.899999999999999</v>
      </c>
      <c r="C102">
        <v>20.2</v>
      </c>
      <c r="D102">
        <v>21.1</v>
      </c>
      <c r="E102">
        <v>22.1</v>
      </c>
      <c r="F102">
        <v>22.1</v>
      </c>
      <c r="G102">
        <v>21.9</v>
      </c>
      <c r="H102">
        <v>21.3</v>
      </c>
      <c r="I102">
        <v>20.9</v>
      </c>
      <c r="J102">
        <v>20.8</v>
      </c>
      <c r="K102">
        <v>20.8</v>
      </c>
      <c r="L102">
        <v>19.600000000000001</v>
      </c>
      <c r="M102" s="3">
        <v>17.7</v>
      </c>
    </row>
    <row r="103" spans="1:13">
      <c r="A103" s="2">
        <v>2</v>
      </c>
      <c r="B103">
        <v>15.9</v>
      </c>
      <c r="C103">
        <v>18.3</v>
      </c>
      <c r="D103">
        <v>19.3</v>
      </c>
      <c r="E103">
        <v>19.8</v>
      </c>
      <c r="F103">
        <v>18.899999999999999</v>
      </c>
      <c r="G103">
        <v>17.399999999999999</v>
      </c>
      <c r="H103">
        <v>12.8</v>
      </c>
      <c r="I103">
        <v>12.8</v>
      </c>
      <c r="J103">
        <v>12.8</v>
      </c>
      <c r="K103">
        <v>12.8</v>
      </c>
      <c r="L103">
        <v>12.8</v>
      </c>
      <c r="M103" s="3">
        <v>12.8</v>
      </c>
    </row>
    <row r="104" spans="1:13">
      <c r="A104" s="2">
        <v>3</v>
      </c>
      <c r="B104">
        <v>17.3</v>
      </c>
      <c r="C104">
        <v>17.8</v>
      </c>
      <c r="D104">
        <v>18.2</v>
      </c>
      <c r="E104">
        <v>18.5</v>
      </c>
      <c r="F104">
        <v>18</v>
      </c>
      <c r="G104">
        <v>15.3</v>
      </c>
      <c r="H104">
        <v>13.6</v>
      </c>
      <c r="I104">
        <v>13.6</v>
      </c>
      <c r="J104">
        <v>13.6</v>
      </c>
      <c r="K104">
        <v>13.6</v>
      </c>
      <c r="L104">
        <v>13.6</v>
      </c>
      <c r="M104" s="3">
        <v>13.6</v>
      </c>
    </row>
    <row r="105" spans="1:13">
      <c r="A105" s="2">
        <v>4</v>
      </c>
      <c r="B105">
        <v>20.100000000000001</v>
      </c>
      <c r="C105">
        <v>20.100000000000001</v>
      </c>
      <c r="D105">
        <v>20.6</v>
      </c>
      <c r="E105">
        <v>20.6</v>
      </c>
      <c r="F105">
        <v>20.6</v>
      </c>
      <c r="G105">
        <v>19.5</v>
      </c>
      <c r="H105">
        <v>18.899999999999999</v>
      </c>
      <c r="I105">
        <v>17.7</v>
      </c>
      <c r="J105">
        <v>14.3</v>
      </c>
      <c r="K105">
        <v>14.3</v>
      </c>
      <c r="L105">
        <v>14.3</v>
      </c>
      <c r="M105" s="3">
        <v>14.3</v>
      </c>
    </row>
    <row r="106" spans="1:13">
      <c r="A106" s="2">
        <v>5</v>
      </c>
      <c r="B106">
        <v>18.8</v>
      </c>
      <c r="C106">
        <v>20.399999999999999</v>
      </c>
      <c r="D106">
        <v>22.4</v>
      </c>
      <c r="E106">
        <v>23.4</v>
      </c>
      <c r="F106">
        <v>23.1</v>
      </c>
      <c r="G106">
        <v>23.6</v>
      </c>
      <c r="H106">
        <v>23.6</v>
      </c>
      <c r="I106">
        <v>23.3</v>
      </c>
      <c r="J106">
        <v>23.4</v>
      </c>
      <c r="K106">
        <v>23.5</v>
      </c>
      <c r="L106">
        <v>23.1</v>
      </c>
      <c r="M106" s="3">
        <v>21.9</v>
      </c>
    </row>
    <row r="107" spans="1:13">
      <c r="A107" s="2">
        <v>6</v>
      </c>
      <c r="B107">
        <v>21</v>
      </c>
      <c r="C107">
        <v>21.7</v>
      </c>
      <c r="D107">
        <v>22.4</v>
      </c>
      <c r="E107">
        <v>22.4</v>
      </c>
      <c r="F107">
        <v>22.5</v>
      </c>
      <c r="G107">
        <v>21.4</v>
      </c>
      <c r="H107">
        <v>18.899999999999999</v>
      </c>
      <c r="I107">
        <v>18.899999999999999</v>
      </c>
      <c r="J107">
        <v>18.899999999999999</v>
      </c>
      <c r="K107">
        <v>18.899999999999999</v>
      </c>
      <c r="L107">
        <v>18.899999999999999</v>
      </c>
      <c r="M107" s="3">
        <v>18.899999999999999</v>
      </c>
    </row>
    <row r="108" spans="1:13">
      <c r="A108" s="2">
        <v>7</v>
      </c>
      <c r="B108">
        <v>18.2</v>
      </c>
      <c r="C108">
        <v>18.8</v>
      </c>
      <c r="D108">
        <v>18.899999999999999</v>
      </c>
      <c r="E108">
        <v>18.7</v>
      </c>
      <c r="F108">
        <v>17.7</v>
      </c>
      <c r="G108">
        <v>14.1</v>
      </c>
      <c r="H108">
        <v>14.1</v>
      </c>
      <c r="I108">
        <v>14.1</v>
      </c>
      <c r="J108">
        <v>14.1</v>
      </c>
      <c r="K108">
        <v>14.1</v>
      </c>
      <c r="L108">
        <v>14.1</v>
      </c>
      <c r="M108" s="3">
        <v>14.1</v>
      </c>
    </row>
    <row r="109" spans="1:13">
      <c r="A109" s="2">
        <v>8</v>
      </c>
      <c r="B109">
        <v>20.7</v>
      </c>
      <c r="C109">
        <v>23.2</v>
      </c>
      <c r="D109">
        <v>23.8</v>
      </c>
      <c r="E109">
        <v>24</v>
      </c>
      <c r="F109">
        <v>24.4</v>
      </c>
      <c r="G109">
        <v>24.1</v>
      </c>
      <c r="H109">
        <v>23.6</v>
      </c>
      <c r="I109">
        <v>24.1</v>
      </c>
      <c r="J109">
        <v>23.9</v>
      </c>
      <c r="K109">
        <v>22.9</v>
      </c>
      <c r="L109">
        <v>23.3</v>
      </c>
      <c r="M109" s="3">
        <v>22.5</v>
      </c>
    </row>
    <row r="110" spans="1:13">
      <c r="A110" s="2">
        <v>9</v>
      </c>
      <c r="B110">
        <v>7.4</v>
      </c>
      <c r="C110">
        <v>8.1</v>
      </c>
      <c r="D110">
        <v>7.8</v>
      </c>
      <c r="E110">
        <v>7.8</v>
      </c>
      <c r="F110">
        <v>7.8</v>
      </c>
      <c r="G110">
        <v>7.8</v>
      </c>
      <c r="H110">
        <v>7.8</v>
      </c>
      <c r="I110">
        <v>7.8</v>
      </c>
      <c r="J110">
        <v>7.8</v>
      </c>
      <c r="K110">
        <v>7.8</v>
      </c>
      <c r="L110">
        <v>7.8</v>
      </c>
      <c r="M110" s="3">
        <v>7.8</v>
      </c>
    </row>
    <row r="111" spans="1:13">
      <c r="A111" s="21" t="s">
        <v>41</v>
      </c>
      <c r="B111" s="22">
        <f>AVERAGE(B102:B110)</f>
        <v>17.366666666666664</v>
      </c>
      <c r="C111" s="22">
        <f t="shared" ref="C111" si="75">AVERAGE(C102:C110)</f>
        <v>18.733333333333334</v>
      </c>
      <c r="D111" s="22">
        <f t="shared" ref="D111" si="76">AVERAGE(D102:D110)</f>
        <v>19.388888888888896</v>
      </c>
      <c r="E111" s="22">
        <f t="shared" ref="E111" si="77">AVERAGE(E102:E110)</f>
        <v>19.700000000000003</v>
      </c>
      <c r="F111" s="22">
        <f t="shared" ref="F111" si="78">AVERAGE(F102:F110)</f>
        <v>19.455555555555556</v>
      </c>
      <c r="G111" s="22">
        <f t="shared" ref="G111" si="79">AVERAGE(G102:G110)</f>
        <v>18.344444444444445</v>
      </c>
      <c r="H111" s="22">
        <f t="shared" ref="H111" si="80">AVERAGE(H102:H110)</f>
        <v>17.177777777777777</v>
      </c>
      <c r="I111" s="22">
        <f t="shared" ref="I111" si="81">AVERAGE(I102:I110)</f>
        <v>17.022222222222222</v>
      </c>
      <c r="J111" s="22">
        <f t="shared" ref="J111" si="82">AVERAGE(J102:J110)</f>
        <v>16.622222222222224</v>
      </c>
      <c r="K111" s="22">
        <f t="shared" ref="K111" si="83">AVERAGE(K102:K110)</f>
        <v>16.522222222222226</v>
      </c>
      <c r="L111" s="22">
        <f t="shared" ref="L111" si="84">AVERAGE(L102:L110)</f>
        <v>16.388888888888893</v>
      </c>
      <c r="M111" s="23">
        <f t="shared" ref="M111" si="85">AVERAGE(M102:M110)</f>
        <v>15.955555555555557</v>
      </c>
    </row>
    <row r="112" spans="1:13">
      <c r="A112" s="2" t="s">
        <v>45</v>
      </c>
      <c r="B112">
        <f>STDEV(B102:B110)</f>
        <v>4.12674205639268</v>
      </c>
      <c r="C112">
        <f t="shared" ref="C112:M112" si="86">STDEV(C102:C110)</f>
        <v>4.3255057507764381</v>
      </c>
      <c r="D112">
        <f t="shared" si="86"/>
        <v>4.7163132965390302</v>
      </c>
      <c r="E112">
        <f t="shared" si="86"/>
        <v>4.8746794766425339</v>
      </c>
      <c r="F112">
        <f t="shared" si="86"/>
        <v>4.958102235510859</v>
      </c>
      <c r="G112">
        <f t="shared" si="86"/>
        <v>5.2846738572761334</v>
      </c>
      <c r="H112">
        <f t="shared" si="86"/>
        <v>5.4175127544330186</v>
      </c>
      <c r="I112">
        <f t="shared" si="86"/>
        <v>5.3811657142708871</v>
      </c>
      <c r="J112">
        <f t="shared" si="86"/>
        <v>5.4184356085907641</v>
      </c>
      <c r="K112">
        <f t="shared" si="86"/>
        <v>5.2748880978125348</v>
      </c>
      <c r="L112">
        <f t="shared" si="86"/>
        <v>5.1653761829232749</v>
      </c>
      <c r="M112" s="3">
        <f t="shared" si="86"/>
        <v>4.7180798825134014</v>
      </c>
    </row>
    <row r="113" spans="1:13">
      <c r="A113" s="4" t="s">
        <v>43</v>
      </c>
      <c r="B113" s="20">
        <f>B112/SQRT(9)</f>
        <v>1.3755806854642267</v>
      </c>
      <c r="C113" s="20">
        <f t="shared" ref="C113" si="87">C112/SQRT(9)</f>
        <v>1.4418352502588128</v>
      </c>
      <c r="D113" s="20">
        <f t="shared" ref="D113" si="88">D112/SQRT(9)</f>
        <v>1.5721044321796767</v>
      </c>
      <c r="E113" s="20">
        <f t="shared" ref="E113" si="89">E112/SQRT(9)</f>
        <v>1.6248931588808446</v>
      </c>
      <c r="F113" s="20">
        <f t="shared" ref="F113" si="90">F112/SQRT(9)</f>
        <v>1.6527007451702864</v>
      </c>
      <c r="G113" s="20">
        <f t="shared" ref="G113" si="91">G112/SQRT(9)</f>
        <v>1.7615579524253777</v>
      </c>
      <c r="H113" s="20">
        <f t="shared" ref="H113" si="92">H112/SQRT(9)</f>
        <v>1.8058375848110062</v>
      </c>
      <c r="I113" s="20">
        <f t="shared" ref="I113" si="93">I112/SQRT(9)</f>
        <v>1.7937219047569624</v>
      </c>
      <c r="J113" s="20">
        <f t="shared" ref="J113" si="94">J112/SQRT(9)</f>
        <v>1.806145202863588</v>
      </c>
      <c r="K113" s="20">
        <f t="shared" ref="K113" si="95">K112/SQRT(9)</f>
        <v>1.7582960326041783</v>
      </c>
      <c r="L113" s="20">
        <f t="shared" ref="L113" si="96">L112/SQRT(9)</f>
        <v>1.7217920609744251</v>
      </c>
      <c r="M113" s="5">
        <f t="shared" ref="M113" si="97">M112/SQRT(9)</f>
        <v>1.5726932941711338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F83A8-04F8-0447-AE72-AB13158CCF9F}">
  <dimension ref="A1:N108"/>
  <sheetViews>
    <sheetView topLeftCell="A42" zoomScale="43" workbookViewId="0">
      <selection activeCell="A2" sqref="A2"/>
    </sheetView>
  </sheetViews>
  <sheetFormatPr baseColWidth="10" defaultColWidth="10.85546875" defaultRowHeight="20"/>
  <sheetData>
    <row r="1" spans="1:5">
      <c r="A1" s="1" t="s">
        <v>613</v>
      </c>
    </row>
    <row r="2" spans="1:5">
      <c r="A2" t="s">
        <v>512</v>
      </c>
    </row>
    <row r="4" spans="1:5">
      <c r="A4" t="s">
        <v>267</v>
      </c>
    </row>
    <row r="5" spans="1:5">
      <c r="A5" s="6" t="s">
        <v>10</v>
      </c>
      <c r="B5" s="7" t="s">
        <v>37</v>
      </c>
      <c r="D5" s="6" t="s">
        <v>266</v>
      </c>
      <c r="E5" s="7" t="s">
        <v>37</v>
      </c>
    </row>
    <row r="6" spans="1:5">
      <c r="A6" s="2">
        <v>1</v>
      </c>
      <c r="B6" s="3">
        <v>25</v>
      </c>
      <c r="D6" s="2">
        <v>1</v>
      </c>
      <c r="E6" s="3">
        <v>25</v>
      </c>
    </row>
    <row r="7" spans="1:5">
      <c r="A7" s="2">
        <v>2</v>
      </c>
      <c r="B7" s="3">
        <v>25</v>
      </c>
      <c r="D7" s="2">
        <v>2</v>
      </c>
      <c r="E7" s="3">
        <v>25</v>
      </c>
    </row>
    <row r="8" spans="1:5">
      <c r="A8" s="2">
        <v>3</v>
      </c>
      <c r="B8" s="3">
        <v>25</v>
      </c>
      <c r="D8" s="2">
        <v>3</v>
      </c>
      <c r="E8" s="3">
        <v>25</v>
      </c>
    </row>
    <row r="9" spans="1:5">
      <c r="A9" s="2">
        <v>4</v>
      </c>
      <c r="B9" s="3">
        <v>25</v>
      </c>
      <c r="D9" s="2">
        <v>4</v>
      </c>
      <c r="E9" s="3">
        <v>25</v>
      </c>
    </row>
    <row r="10" spans="1:5">
      <c r="A10" s="2">
        <v>5</v>
      </c>
      <c r="B10" s="3">
        <v>25</v>
      </c>
      <c r="D10" s="2">
        <v>5</v>
      </c>
      <c r="E10" s="3">
        <v>25</v>
      </c>
    </row>
    <row r="11" spans="1:5">
      <c r="A11" s="2">
        <v>6</v>
      </c>
      <c r="B11" s="3">
        <v>25</v>
      </c>
      <c r="D11" s="2">
        <v>6</v>
      </c>
      <c r="E11" s="3">
        <v>25</v>
      </c>
    </row>
    <row r="12" spans="1:5">
      <c r="A12" s="2">
        <v>7</v>
      </c>
      <c r="B12" s="3">
        <v>25</v>
      </c>
      <c r="D12" s="2">
        <v>7</v>
      </c>
      <c r="E12" s="3">
        <v>25</v>
      </c>
    </row>
    <row r="13" spans="1:5">
      <c r="A13" s="2">
        <v>8</v>
      </c>
      <c r="B13" s="3">
        <v>25</v>
      </c>
      <c r="D13" s="2">
        <v>8</v>
      </c>
      <c r="E13" s="3">
        <v>25</v>
      </c>
    </row>
    <row r="14" spans="1:5">
      <c r="A14" s="2">
        <v>9</v>
      </c>
      <c r="B14" s="3">
        <v>25</v>
      </c>
      <c r="D14" s="2">
        <v>9</v>
      </c>
      <c r="E14" s="3">
        <v>25</v>
      </c>
    </row>
    <row r="15" spans="1:5">
      <c r="A15" s="4">
        <v>10</v>
      </c>
      <c r="B15" s="5">
        <v>25</v>
      </c>
      <c r="D15" s="4">
        <v>10</v>
      </c>
      <c r="E15" s="5">
        <v>25</v>
      </c>
    </row>
    <row r="17" spans="1:14">
      <c r="A17" t="s">
        <v>35</v>
      </c>
    </row>
    <row r="18" spans="1:14">
      <c r="A18" s="9" t="s">
        <v>307</v>
      </c>
      <c r="B18" s="15" t="s">
        <v>21</v>
      </c>
      <c r="C18" s="15" t="s">
        <v>22</v>
      </c>
      <c r="D18" s="15" t="s">
        <v>23</v>
      </c>
      <c r="E18" s="15" t="s">
        <v>24</v>
      </c>
      <c r="F18" s="15" t="s">
        <v>25</v>
      </c>
      <c r="G18" s="15" t="s">
        <v>26</v>
      </c>
      <c r="H18" s="15" t="s">
        <v>27</v>
      </c>
      <c r="I18" s="15" t="s">
        <v>28</v>
      </c>
      <c r="J18" s="15" t="s">
        <v>29</v>
      </c>
      <c r="K18" s="15" t="s">
        <v>30</v>
      </c>
      <c r="L18" s="15" t="s">
        <v>31</v>
      </c>
      <c r="M18" s="15" t="s">
        <v>32</v>
      </c>
      <c r="N18" s="16" t="s">
        <v>33</v>
      </c>
    </row>
    <row r="19" spans="1:14">
      <c r="A19" s="2">
        <v>1</v>
      </c>
      <c r="B19">
        <v>180</v>
      </c>
      <c r="C19">
        <v>180</v>
      </c>
      <c r="D19">
        <v>180</v>
      </c>
      <c r="E19">
        <v>180</v>
      </c>
      <c r="F19">
        <v>180</v>
      </c>
      <c r="G19">
        <v>180</v>
      </c>
      <c r="H19">
        <v>180</v>
      </c>
      <c r="I19">
        <v>180</v>
      </c>
      <c r="J19">
        <v>180</v>
      </c>
      <c r="K19">
        <v>180</v>
      </c>
      <c r="L19">
        <v>180</v>
      </c>
      <c r="M19">
        <v>180</v>
      </c>
      <c r="N19" s="3">
        <v>180</v>
      </c>
    </row>
    <row r="20" spans="1:14">
      <c r="A20" s="2">
        <v>2</v>
      </c>
      <c r="B20">
        <v>180</v>
      </c>
      <c r="C20">
        <v>180</v>
      </c>
      <c r="D20">
        <v>180</v>
      </c>
      <c r="E20">
        <v>180</v>
      </c>
      <c r="F20">
        <v>180</v>
      </c>
      <c r="G20">
        <v>180</v>
      </c>
      <c r="H20">
        <v>180</v>
      </c>
      <c r="I20">
        <v>180</v>
      </c>
      <c r="J20">
        <v>180</v>
      </c>
      <c r="K20">
        <v>180</v>
      </c>
      <c r="L20">
        <v>180</v>
      </c>
      <c r="M20">
        <v>180</v>
      </c>
      <c r="N20" s="3">
        <v>180</v>
      </c>
    </row>
    <row r="21" spans="1:14">
      <c r="A21" s="2">
        <v>3</v>
      </c>
      <c r="B21">
        <v>180</v>
      </c>
      <c r="C21">
        <v>180</v>
      </c>
      <c r="D21">
        <v>180</v>
      </c>
      <c r="E21">
        <v>180</v>
      </c>
      <c r="F21">
        <v>180</v>
      </c>
      <c r="G21">
        <v>180</v>
      </c>
      <c r="H21">
        <v>180</v>
      </c>
      <c r="I21">
        <v>180</v>
      </c>
      <c r="J21">
        <v>180</v>
      </c>
      <c r="K21">
        <v>180</v>
      </c>
      <c r="L21">
        <v>180</v>
      </c>
      <c r="M21">
        <v>180</v>
      </c>
      <c r="N21" s="3">
        <v>180</v>
      </c>
    </row>
    <row r="22" spans="1:14">
      <c r="A22" s="2">
        <v>4</v>
      </c>
      <c r="B22">
        <v>180</v>
      </c>
      <c r="C22">
        <v>180</v>
      </c>
      <c r="D22">
        <v>180</v>
      </c>
      <c r="E22">
        <v>180</v>
      </c>
      <c r="F22">
        <v>180</v>
      </c>
      <c r="G22">
        <v>180</v>
      </c>
      <c r="H22">
        <v>180</v>
      </c>
      <c r="I22">
        <v>180</v>
      </c>
      <c r="J22">
        <v>180</v>
      </c>
      <c r="K22">
        <v>180</v>
      </c>
      <c r="L22">
        <v>180</v>
      </c>
      <c r="M22">
        <v>180</v>
      </c>
      <c r="N22" s="3">
        <v>180</v>
      </c>
    </row>
    <row r="23" spans="1:14">
      <c r="A23" s="2">
        <v>5</v>
      </c>
      <c r="B23">
        <v>180</v>
      </c>
      <c r="C23">
        <v>180</v>
      </c>
      <c r="D23">
        <v>180</v>
      </c>
      <c r="E23">
        <v>180</v>
      </c>
      <c r="F23">
        <v>180</v>
      </c>
      <c r="G23">
        <v>180</v>
      </c>
      <c r="H23">
        <v>180</v>
      </c>
      <c r="I23">
        <v>180</v>
      </c>
      <c r="J23">
        <v>180</v>
      </c>
      <c r="K23">
        <v>180</v>
      </c>
      <c r="L23">
        <v>180</v>
      </c>
      <c r="M23">
        <v>180</v>
      </c>
      <c r="N23" s="3">
        <v>180</v>
      </c>
    </row>
    <row r="24" spans="1:14">
      <c r="A24" s="2">
        <v>6</v>
      </c>
      <c r="B24">
        <v>180</v>
      </c>
      <c r="C24">
        <v>180</v>
      </c>
      <c r="D24">
        <v>180</v>
      </c>
      <c r="E24">
        <v>180</v>
      </c>
      <c r="F24">
        <v>180</v>
      </c>
      <c r="G24">
        <v>180</v>
      </c>
      <c r="H24">
        <v>180</v>
      </c>
      <c r="I24">
        <v>180</v>
      </c>
      <c r="J24">
        <v>180</v>
      </c>
      <c r="K24">
        <v>180</v>
      </c>
      <c r="L24">
        <v>180</v>
      </c>
      <c r="M24">
        <v>180</v>
      </c>
      <c r="N24" s="3">
        <v>180</v>
      </c>
    </row>
    <row r="25" spans="1:14">
      <c r="A25" s="2">
        <v>7</v>
      </c>
      <c r="B25">
        <v>180</v>
      </c>
      <c r="C25">
        <v>180</v>
      </c>
      <c r="D25">
        <v>180</v>
      </c>
      <c r="E25">
        <v>180</v>
      </c>
      <c r="F25">
        <v>180</v>
      </c>
      <c r="G25">
        <v>180</v>
      </c>
      <c r="H25">
        <v>180</v>
      </c>
      <c r="I25">
        <v>180</v>
      </c>
      <c r="J25">
        <v>180</v>
      </c>
      <c r="K25">
        <v>180</v>
      </c>
      <c r="L25">
        <v>180</v>
      </c>
      <c r="M25">
        <v>180</v>
      </c>
      <c r="N25" s="3">
        <v>180</v>
      </c>
    </row>
    <row r="26" spans="1:14">
      <c r="A26" s="2">
        <v>8</v>
      </c>
      <c r="B26">
        <v>180</v>
      </c>
      <c r="C26">
        <v>180</v>
      </c>
      <c r="D26">
        <v>180</v>
      </c>
      <c r="E26">
        <v>180</v>
      </c>
      <c r="F26">
        <v>180</v>
      </c>
      <c r="G26">
        <v>180</v>
      </c>
      <c r="H26">
        <v>180</v>
      </c>
      <c r="I26">
        <v>180</v>
      </c>
      <c r="J26">
        <v>180</v>
      </c>
      <c r="K26">
        <v>180</v>
      </c>
      <c r="L26">
        <v>180</v>
      </c>
      <c r="M26">
        <v>180</v>
      </c>
      <c r="N26" s="3">
        <v>180</v>
      </c>
    </row>
    <row r="27" spans="1:14">
      <c r="A27" s="2">
        <v>9</v>
      </c>
      <c r="B27">
        <v>180</v>
      </c>
      <c r="C27">
        <v>180</v>
      </c>
      <c r="D27">
        <v>180</v>
      </c>
      <c r="E27">
        <v>180</v>
      </c>
      <c r="F27">
        <v>180</v>
      </c>
      <c r="G27">
        <v>180</v>
      </c>
      <c r="H27">
        <v>180</v>
      </c>
      <c r="I27">
        <v>180</v>
      </c>
      <c r="J27">
        <v>180</v>
      </c>
      <c r="K27">
        <v>180</v>
      </c>
      <c r="L27">
        <v>180</v>
      </c>
      <c r="M27">
        <v>180</v>
      </c>
      <c r="N27" s="3">
        <v>180</v>
      </c>
    </row>
    <row r="28" spans="1:14">
      <c r="A28" s="2">
        <v>10</v>
      </c>
      <c r="B28">
        <v>180</v>
      </c>
      <c r="C28">
        <v>180</v>
      </c>
      <c r="D28">
        <v>180</v>
      </c>
      <c r="E28">
        <v>180</v>
      </c>
      <c r="F28">
        <v>180</v>
      </c>
      <c r="G28">
        <v>180</v>
      </c>
      <c r="H28">
        <v>180</v>
      </c>
      <c r="I28">
        <v>180</v>
      </c>
      <c r="J28">
        <v>180</v>
      </c>
      <c r="K28">
        <v>180</v>
      </c>
      <c r="L28">
        <v>180</v>
      </c>
      <c r="M28">
        <v>180</v>
      </c>
      <c r="N28" s="3">
        <v>180</v>
      </c>
    </row>
    <row r="29" spans="1:14">
      <c r="A29" s="21" t="s">
        <v>42</v>
      </c>
      <c r="B29" s="22">
        <f>AVERAGE(B19:B28)</f>
        <v>180</v>
      </c>
      <c r="C29" s="22">
        <f t="shared" ref="C29:L29" si="0">AVERAGE(C19:C28)</f>
        <v>180</v>
      </c>
      <c r="D29" s="22">
        <f t="shared" si="0"/>
        <v>180</v>
      </c>
      <c r="E29" s="22">
        <f t="shared" si="0"/>
        <v>180</v>
      </c>
      <c r="F29" s="22">
        <f t="shared" si="0"/>
        <v>180</v>
      </c>
      <c r="G29" s="22">
        <f t="shared" si="0"/>
        <v>180</v>
      </c>
      <c r="H29" s="22">
        <f t="shared" si="0"/>
        <v>180</v>
      </c>
      <c r="I29" s="22">
        <f t="shared" si="0"/>
        <v>180</v>
      </c>
      <c r="J29" s="22">
        <f t="shared" si="0"/>
        <v>180</v>
      </c>
      <c r="K29" s="22">
        <f t="shared" si="0"/>
        <v>180</v>
      </c>
      <c r="L29" s="22">
        <f t="shared" si="0"/>
        <v>180</v>
      </c>
      <c r="M29" s="22">
        <f t="shared" ref="M29" si="1">AVERAGE(M19:M28)</f>
        <v>180</v>
      </c>
      <c r="N29" s="23">
        <f t="shared" ref="N29" si="2">AVERAGE(N19:N28)</f>
        <v>180</v>
      </c>
    </row>
    <row r="30" spans="1:14">
      <c r="A30" s="2" t="s">
        <v>46</v>
      </c>
      <c r="B30">
        <f>STDEV(B19:B28)</f>
        <v>0</v>
      </c>
      <c r="C30">
        <f t="shared" ref="C30:N30" si="3">STDEV(C19:C28)</f>
        <v>0</v>
      </c>
      <c r="D30">
        <f t="shared" si="3"/>
        <v>0</v>
      </c>
      <c r="E30">
        <f t="shared" si="3"/>
        <v>0</v>
      </c>
      <c r="F30">
        <f t="shared" si="3"/>
        <v>0</v>
      </c>
      <c r="G30">
        <f t="shared" si="3"/>
        <v>0</v>
      </c>
      <c r="H30">
        <f t="shared" si="3"/>
        <v>0</v>
      </c>
      <c r="I30">
        <f t="shared" si="3"/>
        <v>0</v>
      </c>
      <c r="J30">
        <f t="shared" si="3"/>
        <v>0</v>
      </c>
      <c r="K30">
        <f t="shared" si="3"/>
        <v>0</v>
      </c>
      <c r="L30">
        <f t="shared" si="3"/>
        <v>0</v>
      </c>
      <c r="M30">
        <f t="shared" si="3"/>
        <v>0</v>
      </c>
      <c r="N30" s="3">
        <f t="shared" si="3"/>
        <v>0</v>
      </c>
    </row>
    <row r="31" spans="1:14">
      <c r="A31" s="4" t="s">
        <v>44</v>
      </c>
      <c r="B31" s="20">
        <f>B30/SQRT(10)</f>
        <v>0</v>
      </c>
      <c r="C31" s="20">
        <f t="shared" ref="C31:L31" si="4">C30/SQRT(10)</f>
        <v>0</v>
      </c>
      <c r="D31" s="20">
        <f t="shared" si="4"/>
        <v>0</v>
      </c>
      <c r="E31" s="20">
        <f t="shared" si="4"/>
        <v>0</v>
      </c>
      <c r="F31" s="20">
        <f t="shared" si="4"/>
        <v>0</v>
      </c>
      <c r="G31" s="20">
        <f t="shared" si="4"/>
        <v>0</v>
      </c>
      <c r="H31" s="20">
        <f t="shared" si="4"/>
        <v>0</v>
      </c>
      <c r="I31" s="20">
        <f t="shared" si="4"/>
        <v>0</v>
      </c>
      <c r="J31" s="20">
        <f t="shared" si="4"/>
        <v>0</v>
      </c>
      <c r="K31" s="20">
        <f t="shared" si="4"/>
        <v>0</v>
      </c>
      <c r="L31" s="20">
        <f t="shared" si="4"/>
        <v>0</v>
      </c>
      <c r="M31" s="20">
        <f t="shared" ref="M31" si="5">M30/SQRT(10)</f>
        <v>0</v>
      </c>
      <c r="N31" s="5">
        <f t="shared" ref="N31" si="6">N30/SQRT(10)</f>
        <v>0</v>
      </c>
    </row>
    <row r="33" spans="1:14">
      <c r="A33" s="9" t="s">
        <v>308</v>
      </c>
      <c r="B33" s="15" t="s">
        <v>21</v>
      </c>
      <c r="C33" s="15" t="s">
        <v>22</v>
      </c>
      <c r="D33" s="15" t="s">
        <v>23</v>
      </c>
      <c r="E33" s="15" t="s">
        <v>24</v>
      </c>
      <c r="F33" s="15" t="s">
        <v>25</v>
      </c>
      <c r="G33" s="15" t="s">
        <v>26</v>
      </c>
      <c r="H33" s="15" t="s">
        <v>27</v>
      </c>
      <c r="I33" s="15" t="s">
        <v>28</v>
      </c>
      <c r="J33" s="15" t="s">
        <v>29</v>
      </c>
      <c r="K33" s="15" t="s">
        <v>30</v>
      </c>
      <c r="L33" s="15" t="s">
        <v>31</v>
      </c>
      <c r="M33" s="15" t="s">
        <v>32</v>
      </c>
      <c r="N33" s="16" t="s">
        <v>33</v>
      </c>
    </row>
    <row r="34" spans="1:14">
      <c r="A34" s="2">
        <v>1</v>
      </c>
      <c r="B34">
        <v>180</v>
      </c>
      <c r="C34">
        <v>180</v>
      </c>
      <c r="D34">
        <v>180</v>
      </c>
      <c r="E34">
        <v>180</v>
      </c>
      <c r="F34">
        <v>180</v>
      </c>
      <c r="G34">
        <v>180</v>
      </c>
      <c r="H34">
        <v>180</v>
      </c>
      <c r="I34">
        <v>180</v>
      </c>
      <c r="J34">
        <v>180</v>
      </c>
      <c r="K34">
        <v>180</v>
      </c>
      <c r="L34">
        <v>180</v>
      </c>
      <c r="M34">
        <v>180</v>
      </c>
      <c r="N34" s="3">
        <v>180</v>
      </c>
    </row>
    <row r="35" spans="1:14">
      <c r="A35" s="2">
        <v>2</v>
      </c>
      <c r="B35">
        <v>180</v>
      </c>
      <c r="C35">
        <v>180</v>
      </c>
      <c r="D35">
        <v>180</v>
      </c>
      <c r="E35">
        <v>180</v>
      </c>
      <c r="F35">
        <v>180</v>
      </c>
      <c r="G35">
        <v>180</v>
      </c>
      <c r="H35">
        <v>180</v>
      </c>
      <c r="I35">
        <v>180</v>
      </c>
      <c r="J35">
        <v>180</v>
      </c>
      <c r="K35">
        <v>180</v>
      </c>
      <c r="L35">
        <v>180</v>
      </c>
      <c r="M35">
        <v>180</v>
      </c>
      <c r="N35" s="3">
        <v>180</v>
      </c>
    </row>
    <row r="36" spans="1:14">
      <c r="A36" s="2">
        <v>3</v>
      </c>
      <c r="B36">
        <v>180</v>
      </c>
      <c r="C36">
        <v>180</v>
      </c>
      <c r="D36">
        <v>180</v>
      </c>
      <c r="E36">
        <v>180</v>
      </c>
      <c r="F36">
        <v>180</v>
      </c>
      <c r="G36">
        <v>180</v>
      </c>
      <c r="H36">
        <v>180</v>
      </c>
      <c r="I36">
        <v>180</v>
      </c>
      <c r="J36">
        <v>180</v>
      </c>
      <c r="K36">
        <v>180</v>
      </c>
      <c r="L36">
        <v>180</v>
      </c>
      <c r="M36">
        <v>180</v>
      </c>
      <c r="N36" s="3">
        <v>180</v>
      </c>
    </row>
    <row r="37" spans="1:14">
      <c r="A37" s="2">
        <v>4</v>
      </c>
      <c r="B37">
        <v>180</v>
      </c>
      <c r="C37">
        <v>180</v>
      </c>
      <c r="D37">
        <v>180</v>
      </c>
      <c r="E37">
        <v>180</v>
      </c>
      <c r="F37">
        <v>180</v>
      </c>
      <c r="G37">
        <v>180</v>
      </c>
      <c r="H37">
        <v>180</v>
      </c>
      <c r="I37">
        <v>180</v>
      </c>
      <c r="J37">
        <v>180</v>
      </c>
      <c r="K37">
        <v>180</v>
      </c>
      <c r="L37">
        <v>180</v>
      </c>
      <c r="M37">
        <v>180</v>
      </c>
      <c r="N37" s="3">
        <v>180</v>
      </c>
    </row>
    <row r="38" spans="1:14">
      <c r="A38" s="2">
        <v>5</v>
      </c>
      <c r="B38">
        <v>180</v>
      </c>
      <c r="C38">
        <v>180</v>
      </c>
      <c r="D38">
        <v>180</v>
      </c>
      <c r="E38">
        <v>180</v>
      </c>
      <c r="F38">
        <v>180</v>
      </c>
      <c r="G38">
        <v>180</v>
      </c>
      <c r="H38">
        <v>180</v>
      </c>
      <c r="I38">
        <v>180</v>
      </c>
      <c r="J38">
        <v>180</v>
      </c>
      <c r="K38">
        <v>180</v>
      </c>
      <c r="L38">
        <v>180</v>
      </c>
      <c r="M38">
        <v>180</v>
      </c>
      <c r="N38" s="3">
        <v>180</v>
      </c>
    </row>
    <row r="39" spans="1:14">
      <c r="A39" s="2">
        <v>6</v>
      </c>
      <c r="B39">
        <v>180</v>
      </c>
      <c r="C39">
        <v>180</v>
      </c>
      <c r="D39">
        <v>180</v>
      </c>
      <c r="E39">
        <v>180</v>
      </c>
      <c r="F39">
        <v>180</v>
      </c>
      <c r="G39">
        <v>180</v>
      </c>
      <c r="H39">
        <v>180</v>
      </c>
      <c r="I39">
        <v>180</v>
      </c>
      <c r="J39">
        <v>180</v>
      </c>
      <c r="K39">
        <v>180</v>
      </c>
      <c r="L39">
        <v>180</v>
      </c>
      <c r="M39">
        <v>180</v>
      </c>
      <c r="N39" s="3">
        <v>180</v>
      </c>
    </row>
    <row r="40" spans="1:14">
      <c r="A40" s="2">
        <v>7</v>
      </c>
      <c r="B40">
        <v>180</v>
      </c>
      <c r="C40">
        <v>180</v>
      </c>
      <c r="D40">
        <v>180</v>
      </c>
      <c r="E40">
        <v>180</v>
      </c>
      <c r="F40">
        <v>180</v>
      </c>
      <c r="G40">
        <v>180</v>
      </c>
      <c r="H40">
        <v>180</v>
      </c>
      <c r="I40">
        <v>180</v>
      </c>
      <c r="J40">
        <v>180</v>
      </c>
      <c r="K40">
        <v>180</v>
      </c>
      <c r="L40">
        <v>180</v>
      </c>
      <c r="M40">
        <v>180</v>
      </c>
      <c r="N40" s="3">
        <v>180</v>
      </c>
    </row>
    <row r="41" spans="1:14">
      <c r="A41" s="2">
        <v>8</v>
      </c>
      <c r="B41">
        <v>180</v>
      </c>
      <c r="C41">
        <v>180</v>
      </c>
      <c r="D41">
        <v>180</v>
      </c>
      <c r="E41">
        <v>180</v>
      </c>
      <c r="F41">
        <v>180</v>
      </c>
      <c r="G41">
        <v>180</v>
      </c>
      <c r="H41">
        <v>180</v>
      </c>
      <c r="I41">
        <v>180</v>
      </c>
      <c r="J41">
        <v>180</v>
      </c>
      <c r="K41">
        <v>180</v>
      </c>
      <c r="L41">
        <v>180</v>
      </c>
      <c r="M41">
        <v>180</v>
      </c>
      <c r="N41" s="3">
        <v>180</v>
      </c>
    </row>
    <row r="42" spans="1:14">
      <c r="A42" s="2">
        <v>9</v>
      </c>
      <c r="B42">
        <v>180</v>
      </c>
      <c r="C42">
        <v>180</v>
      </c>
      <c r="D42">
        <v>180</v>
      </c>
      <c r="E42">
        <v>180</v>
      </c>
      <c r="F42">
        <v>180</v>
      </c>
      <c r="G42">
        <v>180</v>
      </c>
      <c r="H42">
        <v>180</v>
      </c>
      <c r="I42">
        <v>180</v>
      </c>
      <c r="J42">
        <v>180</v>
      </c>
      <c r="K42">
        <v>180</v>
      </c>
      <c r="L42">
        <v>180</v>
      </c>
      <c r="M42">
        <v>180</v>
      </c>
      <c r="N42" s="3">
        <v>180</v>
      </c>
    </row>
    <row r="43" spans="1:14">
      <c r="A43" s="2">
        <v>10</v>
      </c>
      <c r="B43">
        <v>180</v>
      </c>
      <c r="C43">
        <v>180</v>
      </c>
      <c r="D43">
        <v>180</v>
      </c>
      <c r="E43">
        <v>180</v>
      </c>
      <c r="F43">
        <v>180</v>
      </c>
      <c r="G43">
        <v>180</v>
      </c>
      <c r="H43">
        <v>180</v>
      </c>
      <c r="I43">
        <v>180</v>
      </c>
      <c r="J43">
        <v>180</v>
      </c>
      <c r="K43">
        <v>180</v>
      </c>
      <c r="L43">
        <v>180</v>
      </c>
      <c r="M43">
        <v>180</v>
      </c>
      <c r="N43" s="3">
        <v>180</v>
      </c>
    </row>
    <row r="44" spans="1:14">
      <c r="A44" s="21" t="s">
        <v>42</v>
      </c>
      <c r="B44" s="22">
        <f>AVERAGE(B34:B43)</f>
        <v>180</v>
      </c>
      <c r="C44" s="22">
        <f t="shared" ref="C44" si="7">AVERAGE(C34:C43)</f>
        <v>180</v>
      </c>
      <c r="D44" s="22">
        <f t="shared" ref="D44" si="8">AVERAGE(D34:D43)</f>
        <v>180</v>
      </c>
      <c r="E44" s="22">
        <f t="shared" ref="E44" si="9">AVERAGE(E34:E43)</f>
        <v>180</v>
      </c>
      <c r="F44" s="22">
        <f t="shared" ref="F44" si="10">AVERAGE(F34:F43)</f>
        <v>180</v>
      </c>
      <c r="G44" s="22">
        <f t="shared" ref="G44" si="11">AVERAGE(G34:G43)</f>
        <v>180</v>
      </c>
      <c r="H44" s="22">
        <f t="shared" ref="H44" si="12">AVERAGE(H34:H43)</f>
        <v>180</v>
      </c>
      <c r="I44" s="22">
        <f t="shared" ref="I44" si="13">AVERAGE(I34:I43)</f>
        <v>180</v>
      </c>
      <c r="J44" s="22">
        <f t="shared" ref="J44" si="14">AVERAGE(J34:J43)</f>
        <v>180</v>
      </c>
      <c r="K44" s="22">
        <f t="shared" ref="K44" si="15">AVERAGE(K34:K43)</f>
        <v>180</v>
      </c>
      <c r="L44" s="22">
        <f t="shared" ref="L44" si="16">AVERAGE(L34:L43)</f>
        <v>180</v>
      </c>
      <c r="M44" s="22">
        <f t="shared" ref="M44" si="17">AVERAGE(M34:M43)</f>
        <v>180</v>
      </c>
      <c r="N44" s="23">
        <f t="shared" ref="N44" si="18">AVERAGE(N34:N43)</f>
        <v>180</v>
      </c>
    </row>
    <row r="45" spans="1:14">
      <c r="A45" s="2" t="s">
        <v>46</v>
      </c>
      <c r="B45">
        <f>STDEV(B34:B43)</f>
        <v>0</v>
      </c>
      <c r="C45">
        <f t="shared" ref="C45:N45" si="19">STDEV(C34:C43)</f>
        <v>0</v>
      </c>
      <c r="D45">
        <f t="shared" si="19"/>
        <v>0</v>
      </c>
      <c r="E45">
        <f t="shared" si="19"/>
        <v>0</v>
      </c>
      <c r="F45">
        <f t="shared" si="19"/>
        <v>0</v>
      </c>
      <c r="G45">
        <f t="shared" si="19"/>
        <v>0</v>
      </c>
      <c r="H45">
        <f t="shared" si="19"/>
        <v>0</v>
      </c>
      <c r="I45">
        <f t="shared" si="19"/>
        <v>0</v>
      </c>
      <c r="J45">
        <f t="shared" si="19"/>
        <v>0</v>
      </c>
      <c r="K45">
        <f t="shared" si="19"/>
        <v>0</v>
      </c>
      <c r="L45">
        <f t="shared" si="19"/>
        <v>0</v>
      </c>
      <c r="M45">
        <f t="shared" si="19"/>
        <v>0</v>
      </c>
      <c r="N45" s="3">
        <f t="shared" si="19"/>
        <v>0</v>
      </c>
    </row>
    <row r="46" spans="1:14">
      <c r="A46" s="4" t="s">
        <v>44</v>
      </c>
      <c r="B46" s="20">
        <f>B45/SQRT(10)</f>
        <v>0</v>
      </c>
      <c r="C46" s="20">
        <f t="shared" ref="C46" si="20">C45/SQRT(10)</f>
        <v>0</v>
      </c>
      <c r="D46" s="20">
        <f t="shared" ref="D46" si="21">D45/SQRT(10)</f>
        <v>0</v>
      </c>
      <c r="E46" s="20">
        <f t="shared" ref="E46" si="22">E45/SQRT(10)</f>
        <v>0</v>
      </c>
      <c r="F46" s="20">
        <f t="shared" ref="F46" si="23">F45/SQRT(10)</f>
        <v>0</v>
      </c>
      <c r="G46" s="20">
        <f t="shared" ref="G46" si="24">G45/SQRT(10)</f>
        <v>0</v>
      </c>
      <c r="H46" s="20">
        <f t="shared" ref="H46" si="25">H45/SQRT(10)</f>
        <v>0</v>
      </c>
      <c r="I46" s="20">
        <f t="shared" ref="I46" si="26">I45/SQRT(10)</f>
        <v>0</v>
      </c>
      <c r="J46" s="20">
        <f t="shared" ref="J46" si="27">J45/SQRT(10)</f>
        <v>0</v>
      </c>
      <c r="K46" s="20">
        <f t="shared" ref="K46" si="28">K45/SQRT(10)</f>
        <v>0</v>
      </c>
      <c r="L46" s="20">
        <f t="shared" ref="L46" si="29">L45/SQRT(10)</f>
        <v>0</v>
      </c>
      <c r="M46" s="20">
        <f t="shared" ref="M46" si="30">M45/SQRT(10)</f>
        <v>0</v>
      </c>
      <c r="N46" s="5">
        <f t="shared" ref="N46" si="31">N45/SQRT(10)</f>
        <v>0</v>
      </c>
    </row>
    <row r="48" spans="1:14">
      <c r="A48" t="s">
        <v>505</v>
      </c>
    </row>
    <row r="49" spans="1:14">
      <c r="A49" s="9" t="s">
        <v>307</v>
      </c>
      <c r="B49" s="15" t="s">
        <v>21</v>
      </c>
      <c r="C49" s="15" t="s">
        <v>22</v>
      </c>
      <c r="D49" s="15" t="s">
        <v>23</v>
      </c>
      <c r="E49" s="15" t="s">
        <v>24</v>
      </c>
      <c r="F49" s="15" t="s">
        <v>25</v>
      </c>
      <c r="G49" s="15" t="s">
        <v>26</v>
      </c>
      <c r="H49" s="15" t="s">
        <v>27</v>
      </c>
      <c r="I49" s="15" t="s">
        <v>28</v>
      </c>
      <c r="J49" s="15" t="s">
        <v>29</v>
      </c>
      <c r="K49" s="15" t="s">
        <v>30</v>
      </c>
      <c r="L49" s="15" t="s">
        <v>31</v>
      </c>
      <c r="M49" s="15" t="s">
        <v>32</v>
      </c>
      <c r="N49" s="16" t="s">
        <v>33</v>
      </c>
    </row>
    <row r="50" spans="1:14">
      <c r="A50" s="2">
        <v>1</v>
      </c>
      <c r="B50">
        <v>220</v>
      </c>
      <c r="C50">
        <v>315</v>
      </c>
      <c r="D50">
        <v>323</v>
      </c>
      <c r="E50">
        <v>339</v>
      </c>
      <c r="F50">
        <v>374</v>
      </c>
      <c r="G50">
        <v>427</v>
      </c>
      <c r="H50">
        <v>410</v>
      </c>
      <c r="I50">
        <v>374</v>
      </c>
      <c r="J50">
        <v>408</v>
      </c>
      <c r="K50">
        <v>412</v>
      </c>
      <c r="L50">
        <v>450</v>
      </c>
      <c r="M50">
        <v>417</v>
      </c>
      <c r="N50" s="3">
        <v>424</v>
      </c>
    </row>
    <row r="51" spans="1:14">
      <c r="A51" s="2">
        <v>2</v>
      </c>
      <c r="B51">
        <v>171</v>
      </c>
      <c r="C51">
        <v>287</v>
      </c>
      <c r="D51">
        <v>380</v>
      </c>
      <c r="E51">
        <v>363</v>
      </c>
      <c r="F51">
        <v>372</v>
      </c>
      <c r="G51">
        <v>413</v>
      </c>
      <c r="H51">
        <v>429</v>
      </c>
      <c r="I51">
        <v>395</v>
      </c>
      <c r="J51">
        <v>394</v>
      </c>
      <c r="K51">
        <v>386</v>
      </c>
      <c r="L51">
        <v>395</v>
      </c>
      <c r="M51">
        <v>426</v>
      </c>
      <c r="N51" s="3">
        <v>426</v>
      </c>
    </row>
    <row r="52" spans="1:14">
      <c r="A52" s="2">
        <v>3</v>
      </c>
      <c r="B52">
        <v>214</v>
      </c>
      <c r="C52">
        <v>292</v>
      </c>
      <c r="D52">
        <v>355</v>
      </c>
      <c r="E52">
        <v>370</v>
      </c>
      <c r="F52">
        <v>419</v>
      </c>
      <c r="G52">
        <v>412</v>
      </c>
      <c r="H52">
        <v>399</v>
      </c>
      <c r="I52">
        <v>381</v>
      </c>
      <c r="J52">
        <v>366</v>
      </c>
      <c r="K52">
        <v>409</v>
      </c>
      <c r="L52">
        <v>415</v>
      </c>
      <c r="M52">
        <v>407</v>
      </c>
      <c r="N52" s="3">
        <v>424</v>
      </c>
    </row>
    <row r="53" spans="1:14">
      <c r="A53" s="2">
        <v>4</v>
      </c>
      <c r="B53">
        <v>236</v>
      </c>
      <c r="C53">
        <v>245</v>
      </c>
      <c r="D53">
        <v>362</v>
      </c>
      <c r="E53">
        <v>342</v>
      </c>
      <c r="F53">
        <v>343</v>
      </c>
      <c r="G53">
        <v>387</v>
      </c>
      <c r="H53">
        <v>417</v>
      </c>
      <c r="I53">
        <v>411</v>
      </c>
      <c r="J53">
        <v>408</v>
      </c>
      <c r="K53">
        <v>380</v>
      </c>
      <c r="L53">
        <v>444</v>
      </c>
      <c r="M53">
        <v>419</v>
      </c>
      <c r="N53" s="3">
        <v>447</v>
      </c>
    </row>
    <row r="54" spans="1:14">
      <c r="A54" s="2">
        <v>5</v>
      </c>
      <c r="B54">
        <v>193</v>
      </c>
      <c r="C54">
        <v>245</v>
      </c>
      <c r="D54">
        <v>344</v>
      </c>
      <c r="E54">
        <v>357</v>
      </c>
      <c r="F54">
        <v>391</v>
      </c>
      <c r="G54">
        <v>387</v>
      </c>
      <c r="H54">
        <v>381</v>
      </c>
      <c r="I54">
        <v>401</v>
      </c>
      <c r="J54">
        <v>445</v>
      </c>
      <c r="K54">
        <v>406</v>
      </c>
      <c r="L54">
        <v>441</v>
      </c>
      <c r="M54">
        <v>399</v>
      </c>
      <c r="N54" s="3">
        <v>402</v>
      </c>
    </row>
    <row r="55" spans="1:14">
      <c r="A55" s="2">
        <v>6</v>
      </c>
      <c r="B55">
        <v>241</v>
      </c>
      <c r="C55">
        <v>282</v>
      </c>
      <c r="D55">
        <v>377</v>
      </c>
      <c r="E55">
        <v>381</v>
      </c>
      <c r="F55">
        <v>391</v>
      </c>
      <c r="G55">
        <v>436</v>
      </c>
      <c r="H55">
        <v>416</v>
      </c>
      <c r="I55">
        <v>446</v>
      </c>
      <c r="J55">
        <v>455</v>
      </c>
      <c r="K55">
        <v>473</v>
      </c>
      <c r="L55">
        <v>435</v>
      </c>
      <c r="M55">
        <v>440</v>
      </c>
      <c r="N55" s="3">
        <v>423</v>
      </c>
    </row>
    <row r="56" spans="1:14">
      <c r="A56" s="2">
        <v>7</v>
      </c>
      <c r="B56">
        <v>292</v>
      </c>
      <c r="C56">
        <v>369</v>
      </c>
      <c r="D56">
        <v>394</v>
      </c>
      <c r="E56">
        <v>352</v>
      </c>
      <c r="F56">
        <v>417</v>
      </c>
      <c r="G56">
        <v>443</v>
      </c>
      <c r="H56">
        <v>441</v>
      </c>
      <c r="I56">
        <v>410</v>
      </c>
      <c r="J56">
        <v>395</v>
      </c>
      <c r="K56">
        <v>404</v>
      </c>
      <c r="L56">
        <v>392</v>
      </c>
      <c r="M56">
        <v>434</v>
      </c>
      <c r="N56" s="3">
        <v>394</v>
      </c>
    </row>
    <row r="57" spans="1:14">
      <c r="A57" s="2">
        <v>8</v>
      </c>
      <c r="B57">
        <v>270</v>
      </c>
      <c r="C57">
        <v>294</v>
      </c>
      <c r="D57">
        <v>324</v>
      </c>
      <c r="E57">
        <v>368</v>
      </c>
      <c r="F57">
        <v>398</v>
      </c>
      <c r="G57">
        <v>420</v>
      </c>
      <c r="H57">
        <v>395</v>
      </c>
      <c r="I57">
        <v>392</v>
      </c>
      <c r="J57">
        <v>428</v>
      </c>
      <c r="K57">
        <v>372</v>
      </c>
      <c r="L57">
        <v>411</v>
      </c>
      <c r="M57">
        <v>431</v>
      </c>
      <c r="N57" s="3">
        <v>461</v>
      </c>
    </row>
    <row r="58" spans="1:14">
      <c r="A58" s="2">
        <v>9</v>
      </c>
      <c r="B58">
        <v>245</v>
      </c>
      <c r="C58">
        <v>310</v>
      </c>
      <c r="D58">
        <v>358</v>
      </c>
      <c r="E58">
        <v>402</v>
      </c>
      <c r="F58">
        <v>409</v>
      </c>
      <c r="G58">
        <v>470</v>
      </c>
      <c r="H58">
        <v>396</v>
      </c>
      <c r="I58">
        <v>433</v>
      </c>
      <c r="J58">
        <v>399</v>
      </c>
      <c r="K58">
        <v>395</v>
      </c>
      <c r="L58">
        <v>431</v>
      </c>
      <c r="M58">
        <v>407</v>
      </c>
      <c r="N58" s="3">
        <v>430</v>
      </c>
    </row>
    <row r="59" spans="1:14">
      <c r="A59" s="2">
        <v>10</v>
      </c>
      <c r="B59">
        <v>200</v>
      </c>
      <c r="C59">
        <v>292</v>
      </c>
      <c r="D59">
        <v>378</v>
      </c>
      <c r="E59">
        <v>373</v>
      </c>
      <c r="F59">
        <v>394</v>
      </c>
      <c r="G59">
        <v>400</v>
      </c>
      <c r="H59">
        <v>430</v>
      </c>
      <c r="I59">
        <v>434</v>
      </c>
      <c r="J59">
        <v>398</v>
      </c>
      <c r="K59">
        <v>390</v>
      </c>
      <c r="L59">
        <v>381</v>
      </c>
      <c r="M59">
        <v>406</v>
      </c>
      <c r="N59" s="3">
        <v>395</v>
      </c>
    </row>
    <row r="60" spans="1:14">
      <c r="A60" s="21" t="s">
        <v>42</v>
      </c>
      <c r="B60" s="22">
        <f>AVERAGE(B50:B59)</f>
        <v>228.2</v>
      </c>
      <c r="C60" s="22">
        <f t="shared" ref="C60" si="32">AVERAGE(C50:C59)</f>
        <v>293.10000000000002</v>
      </c>
      <c r="D60" s="22">
        <f t="shared" ref="D60" si="33">AVERAGE(D50:D59)</f>
        <v>359.5</v>
      </c>
      <c r="E60" s="22">
        <f t="shared" ref="E60" si="34">AVERAGE(E50:E59)</f>
        <v>364.7</v>
      </c>
      <c r="F60" s="22">
        <f t="shared" ref="F60" si="35">AVERAGE(F50:F59)</f>
        <v>390.8</v>
      </c>
      <c r="G60" s="22">
        <f t="shared" ref="G60" si="36">AVERAGE(G50:G59)</f>
        <v>419.5</v>
      </c>
      <c r="H60" s="22">
        <f t="shared" ref="H60" si="37">AVERAGE(H50:H59)</f>
        <v>411.4</v>
      </c>
      <c r="I60" s="22">
        <f t="shared" ref="I60" si="38">AVERAGE(I50:I59)</f>
        <v>407.7</v>
      </c>
      <c r="J60" s="22">
        <f t="shared" ref="J60" si="39">AVERAGE(J50:J59)</f>
        <v>409.6</v>
      </c>
      <c r="K60" s="22">
        <f t="shared" ref="K60" si="40">AVERAGE(K50:K59)</f>
        <v>402.7</v>
      </c>
      <c r="L60" s="22">
        <f t="shared" ref="L60" si="41">AVERAGE(L50:L59)</f>
        <v>419.5</v>
      </c>
      <c r="M60" s="22">
        <f t="shared" ref="M60" si="42">AVERAGE(M50:M59)</f>
        <v>418.6</v>
      </c>
      <c r="N60" s="23">
        <f t="shared" ref="N60" si="43">AVERAGE(N50:N59)</f>
        <v>422.6</v>
      </c>
    </row>
    <row r="61" spans="1:14">
      <c r="A61" s="2" t="s">
        <v>46</v>
      </c>
      <c r="B61">
        <f>STDEV(B50:B59)</f>
        <v>36.361762577985338</v>
      </c>
      <c r="C61">
        <f t="shared" ref="C61:N61" si="44">STDEV(C50:C59)</f>
        <v>35.460306447256428</v>
      </c>
      <c r="D61">
        <f t="shared" si="44"/>
        <v>23.852556350304351</v>
      </c>
      <c r="E61">
        <f t="shared" si="44"/>
        <v>18.750111110781898</v>
      </c>
      <c r="F61">
        <f t="shared" si="44"/>
        <v>23.083423585864477</v>
      </c>
      <c r="G61">
        <f t="shared" si="44"/>
        <v>25.868255964920916</v>
      </c>
      <c r="H61">
        <f t="shared" si="44"/>
        <v>18.76876838438438</v>
      </c>
      <c r="I61">
        <f t="shared" si="44"/>
        <v>23.842306003311752</v>
      </c>
      <c r="J61">
        <f t="shared" si="44"/>
        <v>26.378442376725399</v>
      </c>
      <c r="K61">
        <f t="shared" si="44"/>
        <v>27.964461573774511</v>
      </c>
      <c r="L61">
        <f t="shared" si="44"/>
        <v>24.259018941416407</v>
      </c>
      <c r="M61">
        <f t="shared" si="44"/>
        <v>13.81786283523372</v>
      </c>
      <c r="N61" s="3">
        <f t="shared" si="44"/>
        <v>21.459004843861912</v>
      </c>
    </row>
    <row r="62" spans="1:14">
      <c r="A62" s="4" t="s">
        <v>44</v>
      </c>
      <c r="B62" s="20">
        <f>B61/SQRT(10)</f>
        <v>11.49859894847096</v>
      </c>
      <c r="C62" s="20">
        <f t="shared" ref="C62" si="45">C61/SQRT(10)</f>
        <v>11.213533490088375</v>
      </c>
      <c r="D62" s="20">
        <f t="shared" ref="D62" si="46">D61/SQRT(10)</f>
        <v>7.5428406084474853</v>
      </c>
      <c r="E62" s="20">
        <f t="shared" ref="E62" si="47">E61/SQRT(10)</f>
        <v>5.9293057491300507</v>
      </c>
      <c r="F62" s="20">
        <f t="shared" ref="F62" si="48">F61/SQRT(10)</f>
        <v>7.2996194725783097</v>
      </c>
      <c r="G62" s="20">
        <f t="shared" ref="G62" si="49">G61/SQRT(10)</f>
        <v>8.1802607945386825</v>
      </c>
      <c r="H62" s="20">
        <f t="shared" ref="H62" si="50">H61/SQRT(10)</f>
        <v>5.9352056970813285</v>
      </c>
      <c r="I62" s="20">
        <f t="shared" ref="I62" si="51">I61/SQRT(10)</f>
        <v>7.5395991641171181</v>
      </c>
      <c r="J62" s="20">
        <f t="shared" ref="J62" si="52">J61/SQRT(10)</f>
        <v>8.3415959037957617</v>
      </c>
      <c r="K62" s="20">
        <f t="shared" ref="K62" si="53">K61/SQRT(10)</f>
        <v>8.8431392113384213</v>
      </c>
      <c r="L62" s="20">
        <f t="shared" ref="L62" si="54">L61/SQRT(10)</f>
        <v>7.6713753656042662</v>
      </c>
      <c r="M62" s="20">
        <f t="shared" ref="M62" si="55">M61/SQRT(10)</f>
        <v>4.3695918955130493</v>
      </c>
      <c r="N62" s="5">
        <f t="shared" ref="N62" si="56">N61/SQRT(10)</f>
        <v>6.7859331627189565</v>
      </c>
    </row>
    <row r="64" spans="1:14">
      <c r="A64" s="9" t="s">
        <v>308</v>
      </c>
      <c r="B64" s="15" t="s">
        <v>21</v>
      </c>
      <c r="C64" s="15" t="s">
        <v>22</v>
      </c>
      <c r="D64" s="15" t="s">
        <v>23</v>
      </c>
      <c r="E64" s="15" t="s">
        <v>24</v>
      </c>
      <c r="F64" s="15" t="s">
        <v>25</v>
      </c>
      <c r="G64" s="15" t="s">
        <v>26</v>
      </c>
      <c r="H64" s="15" t="s">
        <v>27</v>
      </c>
      <c r="I64" s="15" t="s">
        <v>28</v>
      </c>
      <c r="J64" s="15" t="s">
        <v>29</v>
      </c>
      <c r="K64" s="15" t="s">
        <v>30</v>
      </c>
      <c r="L64" s="15" t="s">
        <v>31</v>
      </c>
      <c r="M64" s="15" t="s">
        <v>32</v>
      </c>
      <c r="N64" s="16" t="s">
        <v>33</v>
      </c>
    </row>
    <row r="65" spans="1:14">
      <c r="A65" s="2">
        <v>1</v>
      </c>
      <c r="B65">
        <v>200</v>
      </c>
      <c r="C65">
        <v>252</v>
      </c>
      <c r="D65">
        <v>305</v>
      </c>
      <c r="E65">
        <v>313</v>
      </c>
      <c r="F65">
        <v>353</v>
      </c>
      <c r="G65">
        <v>376</v>
      </c>
      <c r="H65">
        <v>428</v>
      </c>
      <c r="I65">
        <v>372</v>
      </c>
      <c r="J65">
        <v>421</v>
      </c>
      <c r="K65">
        <v>395</v>
      </c>
      <c r="L65">
        <v>440</v>
      </c>
      <c r="M65">
        <v>454</v>
      </c>
      <c r="N65" s="3">
        <v>432</v>
      </c>
    </row>
    <row r="66" spans="1:14">
      <c r="A66" s="2">
        <v>2</v>
      </c>
      <c r="B66">
        <v>222</v>
      </c>
      <c r="C66">
        <v>265</v>
      </c>
      <c r="D66">
        <v>312</v>
      </c>
      <c r="E66">
        <v>349</v>
      </c>
      <c r="F66">
        <v>372</v>
      </c>
      <c r="G66">
        <v>379</v>
      </c>
      <c r="H66">
        <v>410</v>
      </c>
      <c r="I66">
        <v>366</v>
      </c>
      <c r="J66">
        <v>370</v>
      </c>
      <c r="K66">
        <v>396</v>
      </c>
      <c r="L66">
        <v>359</v>
      </c>
      <c r="M66">
        <v>402</v>
      </c>
      <c r="N66" s="3">
        <v>405</v>
      </c>
    </row>
    <row r="67" spans="1:14">
      <c r="A67" s="2">
        <v>3</v>
      </c>
      <c r="B67">
        <v>244</v>
      </c>
      <c r="C67">
        <v>233</v>
      </c>
      <c r="D67">
        <v>324</v>
      </c>
      <c r="E67">
        <v>359</v>
      </c>
      <c r="F67">
        <v>370</v>
      </c>
      <c r="G67">
        <v>412</v>
      </c>
      <c r="H67">
        <v>402</v>
      </c>
      <c r="I67">
        <v>423</v>
      </c>
      <c r="J67">
        <v>380</v>
      </c>
      <c r="K67">
        <v>376</v>
      </c>
      <c r="L67">
        <v>410</v>
      </c>
      <c r="M67">
        <v>394</v>
      </c>
      <c r="N67" s="3">
        <v>438</v>
      </c>
    </row>
    <row r="68" spans="1:14">
      <c r="A68" s="2">
        <v>4</v>
      </c>
      <c r="B68">
        <v>314</v>
      </c>
      <c r="C68">
        <v>307</v>
      </c>
      <c r="D68">
        <v>325</v>
      </c>
      <c r="E68">
        <v>321</v>
      </c>
      <c r="F68">
        <v>361</v>
      </c>
      <c r="G68">
        <v>346</v>
      </c>
      <c r="H68">
        <v>380</v>
      </c>
      <c r="I68">
        <v>372</v>
      </c>
      <c r="J68">
        <v>383</v>
      </c>
      <c r="K68">
        <v>416</v>
      </c>
      <c r="L68">
        <v>378</v>
      </c>
      <c r="M68">
        <v>369</v>
      </c>
      <c r="N68" s="3">
        <v>393</v>
      </c>
    </row>
    <row r="69" spans="1:14">
      <c r="A69" s="2">
        <v>5</v>
      </c>
      <c r="B69">
        <v>250</v>
      </c>
      <c r="C69">
        <v>331</v>
      </c>
      <c r="D69">
        <v>290</v>
      </c>
      <c r="E69">
        <v>357</v>
      </c>
      <c r="F69">
        <v>368</v>
      </c>
      <c r="G69">
        <v>395</v>
      </c>
      <c r="H69">
        <v>425</v>
      </c>
      <c r="I69">
        <v>391</v>
      </c>
      <c r="J69">
        <v>398</v>
      </c>
      <c r="K69">
        <v>389</v>
      </c>
      <c r="L69">
        <v>387</v>
      </c>
      <c r="M69">
        <v>405</v>
      </c>
      <c r="N69" s="3">
        <v>387</v>
      </c>
    </row>
    <row r="70" spans="1:14">
      <c r="A70" s="2">
        <v>6</v>
      </c>
      <c r="B70">
        <v>260</v>
      </c>
      <c r="C70">
        <v>347</v>
      </c>
      <c r="D70">
        <v>336</v>
      </c>
      <c r="E70">
        <v>331</v>
      </c>
      <c r="F70">
        <v>381</v>
      </c>
      <c r="G70">
        <v>411</v>
      </c>
      <c r="H70">
        <v>395</v>
      </c>
      <c r="I70">
        <v>382</v>
      </c>
      <c r="J70">
        <v>355</v>
      </c>
      <c r="K70">
        <v>405</v>
      </c>
      <c r="L70">
        <v>422</v>
      </c>
      <c r="M70">
        <v>424</v>
      </c>
      <c r="N70" s="3">
        <v>377</v>
      </c>
    </row>
    <row r="71" spans="1:14">
      <c r="A71" s="2">
        <v>7</v>
      </c>
      <c r="B71">
        <v>244</v>
      </c>
      <c r="C71">
        <v>292</v>
      </c>
      <c r="D71">
        <v>371</v>
      </c>
      <c r="E71">
        <v>344</v>
      </c>
      <c r="F71">
        <v>360</v>
      </c>
      <c r="G71">
        <v>412</v>
      </c>
      <c r="H71">
        <v>408</v>
      </c>
      <c r="I71">
        <v>393</v>
      </c>
      <c r="J71">
        <v>454</v>
      </c>
      <c r="K71">
        <v>456</v>
      </c>
      <c r="L71">
        <v>441</v>
      </c>
      <c r="M71">
        <v>396</v>
      </c>
      <c r="N71" s="3">
        <v>420</v>
      </c>
    </row>
    <row r="72" spans="1:14">
      <c r="A72" s="2">
        <v>8</v>
      </c>
      <c r="B72">
        <v>220</v>
      </c>
      <c r="C72">
        <v>274</v>
      </c>
      <c r="D72">
        <v>362</v>
      </c>
      <c r="E72">
        <v>346</v>
      </c>
      <c r="F72">
        <v>360</v>
      </c>
      <c r="G72">
        <v>384</v>
      </c>
      <c r="H72">
        <v>380</v>
      </c>
      <c r="I72">
        <v>429</v>
      </c>
      <c r="J72">
        <v>400</v>
      </c>
      <c r="K72">
        <v>405</v>
      </c>
      <c r="L72">
        <v>456</v>
      </c>
      <c r="M72">
        <v>448</v>
      </c>
      <c r="N72" s="3">
        <v>449</v>
      </c>
    </row>
    <row r="73" spans="1:14">
      <c r="A73" s="2">
        <v>9</v>
      </c>
      <c r="B73">
        <v>213</v>
      </c>
      <c r="C73">
        <v>247</v>
      </c>
      <c r="D73">
        <v>326</v>
      </c>
      <c r="E73">
        <v>379</v>
      </c>
      <c r="F73">
        <v>380</v>
      </c>
      <c r="G73">
        <v>390</v>
      </c>
      <c r="H73">
        <v>441</v>
      </c>
      <c r="I73">
        <v>401</v>
      </c>
      <c r="J73">
        <v>371</v>
      </c>
      <c r="K73">
        <v>406</v>
      </c>
      <c r="L73">
        <v>406</v>
      </c>
      <c r="M73">
        <v>435</v>
      </c>
      <c r="N73" s="3">
        <v>463</v>
      </c>
    </row>
    <row r="74" spans="1:14">
      <c r="A74" s="2">
        <v>10</v>
      </c>
      <c r="B74">
        <v>283</v>
      </c>
      <c r="C74">
        <v>331</v>
      </c>
      <c r="D74">
        <v>334</v>
      </c>
      <c r="E74">
        <v>345</v>
      </c>
      <c r="F74">
        <v>378</v>
      </c>
      <c r="G74">
        <v>387</v>
      </c>
      <c r="H74">
        <v>405</v>
      </c>
      <c r="I74">
        <v>434</v>
      </c>
      <c r="J74">
        <v>397</v>
      </c>
      <c r="K74">
        <v>448</v>
      </c>
      <c r="L74">
        <v>453</v>
      </c>
      <c r="M74">
        <v>431</v>
      </c>
      <c r="N74" s="3">
        <v>402</v>
      </c>
    </row>
    <row r="75" spans="1:14">
      <c r="A75" s="21" t="s">
        <v>42</v>
      </c>
      <c r="B75" s="22">
        <f>AVERAGE(B65:B74)</f>
        <v>245</v>
      </c>
      <c r="C75" s="22">
        <f t="shared" ref="C75" si="57">AVERAGE(C65:C74)</f>
        <v>287.89999999999998</v>
      </c>
      <c r="D75" s="22">
        <f t="shared" ref="D75" si="58">AVERAGE(D65:D74)</f>
        <v>328.5</v>
      </c>
      <c r="E75" s="22">
        <f t="shared" ref="E75" si="59">AVERAGE(E65:E74)</f>
        <v>344.4</v>
      </c>
      <c r="F75" s="22">
        <f t="shared" ref="F75" si="60">AVERAGE(F65:F74)</f>
        <v>368.3</v>
      </c>
      <c r="G75" s="22">
        <f t="shared" ref="G75" si="61">AVERAGE(G65:G74)</f>
        <v>389.2</v>
      </c>
      <c r="H75" s="22">
        <f t="shared" ref="H75" si="62">AVERAGE(H65:H74)</f>
        <v>407.4</v>
      </c>
      <c r="I75" s="22">
        <f t="shared" ref="I75" si="63">AVERAGE(I65:I74)</f>
        <v>396.3</v>
      </c>
      <c r="J75" s="22">
        <f t="shared" ref="J75" si="64">AVERAGE(J65:J74)</f>
        <v>392.9</v>
      </c>
      <c r="K75" s="22">
        <f t="shared" ref="K75" si="65">AVERAGE(K65:K74)</f>
        <v>409.2</v>
      </c>
      <c r="L75" s="22">
        <f t="shared" ref="L75" si="66">AVERAGE(L65:L74)</f>
        <v>415.2</v>
      </c>
      <c r="M75" s="22">
        <f t="shared" ref="M75" si="67">AVERAGE(M65:M74)</f>
        <v>415.8</v>
      </c>
      <c r="N75" s="23">
        <f t="shared" ref="N75" si="68">AVERAGE(N65:N74)</f>
        <v>416.6</v>
      </c>
    </row>
    <row r="76" spans="1:14">
      <c r="A76" s="2" t="s">
        <v>46</v>
      </c>
      <c r="B76">
        <f>STDEV(B65:B74)</f>
        <v>34.415758664374152</v>
      </c>
      <c r="C76">
        <f t="shared" ref="C76:N76" si="69">STDEV(C65:C74)</f>
        <v>39.837029117253351</v>
      </c>
      <c r="D76">
        <f t="shared" si="69"/>
        <v>24.405145177013619</v>
      </c>
      <c r="E76">
        <f t="shared" si="69"/>
        <v>19.167101444344102</v>
      </c>
      <c r="F76">
        <f t="shared" si="69"/>
        <v>9.6269298209646141</v>
      </c>
      <c r="G76">
        <f t="shared" si="69"/>
        <v>20.345897757424115</v>
      </c>
      <c r="H76">
        <f t="shared" si="69"/>
        <v>19.88969582472291</v>
      </c>
      <c r="I76">
        <f t="shared" si="69"/>
        <v>24.873234164012082</v>
      </c>
      <c r="J76">
        <f t="shared" si="69"/>
        <v>28.520752678239987</v>
      </c>
      <c r="K76">
        <f t="shared" si="69"/>
        <v>25.107767722360347</v>
      </c>
      <c r="L76">
        <f t="shared" si="69"/>
        <v>33.115286835874187</v>
      </c>
      <c r="M76">
        <f t="shared" si="69"/>
        <v>26.931188033372923</v>
      </c>
      <c r="N76" s="3">
        <f t="shared" si="69"/>
        <v>28.398748016222282</v>
      </c>
    </row>
    <row r="77" spans="1:14">
      <c r="A77" s="4" t="s">
        <v>44</v>
      </c>
      <c r="B77" s="20">
        <f>B76/SQRT(10)</f>
        <v>10.883218478209672</v>
      </c>
      <c r="C77" s="20">
        <f t="shared" ref="C77" si="70">C76/SQRT(10)</f>
        <v>12.597574722496752</v>
      </c>
      <c r="D77" s="20">
        <f t="shared" ref="D77" si="71">D76/SQRT(10)</f>
        <v>7.7175845386436226</v>
      </c>
      <c r="E77" s="20">
        <f t="shared" ref="E77" si="72">E76/SQRT(10)</f>
        <v>6.0611696707630429</v>
      </c>
      <c r="F77" s="20">
        <f t="shared" ref="F77" si="73">F76/SQRT(10)</f>
        <v>3.0443025108845174</v>
      </c>
      <c r="G77" s="20">
        <f t="shared" ref="G77" si="74">G76/SQRT(10)</f>
        <v>6.4339377954372203</v>
      </c>
      <c r="H77" s="20">
        <f t="shared" ref="H77" si="75">H76/SQRT(10)</f>
        <v>6.2896740774065547</v>
      </c>
      <c r="I77" s="20">
        <f t="shared" ref="I77" si="76">I76/SQRT(10)</f>
        <v>7.8656072732992319</v>
      </c>
      <c r="J77" s="20">
        <f t="shared" ref="J77" si="77">J76/SQRT(10)</f>
        <v>9.0190539045585769</v>
      </c>
      <c r="K77" s="20">
        <f t="shared" ref="K77" si="78">K76/SQRT(10)</f>
        <v>7.9397732965116834</v>
      </c>
      <c r="L77" s="20">
        <f t="shared" ref="L77" si="79">L76/SQRT(10)</f>
        <v>10.471973177115295</v>
      </c>
      <c r="M77" s="20">
        <f t="shared" ref="M77" si="80">M76/SQRT(10)</f>
        <v>8.5163894279729178</v>
      </c>
      <c r="N77" s="5">
        <f t="shared" ref="N77" si="81">N76/SQRT(10)</f>
        <v>8.9804726428450792</v>
      </c>
    </row>
    <row r="79" spans="1:14">
      <c r="A79" t="s">
        <v>309</v>
      </c>
    </row>
    <row r="80" spans="1:14">
      <c r="A80" s="9" t="s">
        <v>307</v>
      </c>
      <c r="B80" s="15" t="s">
        <v>21</v>
      </c>
      <c r="C80" s="15" t="s">
        <v>22</v>
      </c>
      <c r="D80" s="15" t="s">
        <v>23</v>
      </c>
      <c r="E80" s="15" t="s">
        <v>24</v>
      </c>
      <c r="F80" s="15" t="s">
        <v>25</v>
      </c>
      <c r="G80" s="15" t="s">
        <v>26</v>
      </c>
      <c r="H80" s="15" t="s">
        <v>27</v>
      </c>
      <c r="I80" s="15" t="s">
        <v>28</v>
      </c>
      <c r="J80" s="15" t="s">
        <v>29</v>
      </c>
      <c r="K80" s="15" t="s">
        <v>30</v>
      </c>
      <c r="L80" s="15" t="s">
        <v>31</v>
      </c>
      <c r="M80" s="15" t="s">
        <v>32</v>
      </c>
      <c r="N80" s="16" t="s">
        <v>33</v>
      </c>
    </row>
    <row r="81" spans="1:14">
      <c r="A81" s="2">
        <v>1</v>
      </c>
      <c r="B81">
        <v>16.8</v>
      </c>
      <c r="C81">
        <v>20</v>
      </c>
      <c r="D81">
        <v>23.9</v>
      </c>
      <c r="E81">
        <v>25.4</v>
      </c>
      <c r="F81">
        <v>27.6</v>
      </c>
      <c r="G81">
        <v>28.5</v>
      </c>
      <c r="H81">
        <v>28.1</v>
      </c>
      <c r="I81">
        <v>29</v>
      </c>
      <c r="J81">
        <v>28.8</v>
      </c>
      <c r="K81">
        <v>29.2</v>
      </c>
      <c r="L81">
        <v>29.6</v>
      </c>
      <c r="M81">
        <v>28.9</v>
      </c>
      <c r="N81" s="3">
        <v>29.5</v>
      </c>
    </row>
    <row r="82" spans="1:14">
      <c r="A82" s="2">
        <v>2</v>
      </c>
      <c r="B82">
        <v>17.600000000000001</v>
      </c>
      <c r="C82">
        <v>20.7</v>
      </c>
      <c r="D82">
        <v>23.8</v>
      </c>
      <c r="E82">
        <v>25</v>
      </c>
      <c r="F82">
        <v>25.2</v>
      </c>
      <c r="G82">
        <v>26.3</v>
      </c>
      <c r="H82">
        <v>25.5</v>
      </c>
      <c r="I82">
        <v>27.2</v>
      </c>
      <c r="J82">
        <v>28</v>
      </c>
      <c r="K82">
        <v>27.7</v>
      </c>
      <c r="L82">
        <v>28.2</v>
      </c>
      <c r="M82">
        <v>28.5</v>
      </c>
      <c r="N82" s="3">
        <v>28.7</v>
      </c>
    </row>
    <row r="83" spans="1:14">
      <c r="A83" s="2">
        <v>3</v>
      </c>
      <c r="B83">
        <v>17.7</v>
      </c>
      <c r="C83">
        <v>21.8</v>
      </c>
      <c r="D83">
        <v>23.6</v>
      </c>
      <c r="E83">
        <v>24.2</v>
      </c>
      <c r="F83">
        <v>24.9</v>
      </c>
      <c r="G83">
        <v>25.3</v>
      </c>
      <c r="H83">
        <v>25.6</v>
      </c>
      <c r="I83">
        <v>26.9</v>
      </c>
      <c r="J83">
        <v>26.8</v>
      </c>
      <c r="K83">
        <v>26.9</v>
      </c>
      <c r="L83">
        <v>26.9</v>
      </c>
      <c r="M83">
        <v>27.6</v>
      </c>
      <c r="N83" s="3">
        <v>27.8</v>
      </c>
    </row>
    <row r="84" spans="1:14">
      <c r="A84" s="2">
        <v>4</v>
      </c>
      <c r="B84">
        <v>15.3</v>
      </c>
      <c r="C84">
        <v>19.100000000000001</v>
      </c>
      <c r="D84">
        <v>20.9</v>
      </c>
      <c r="E84">
        <v>23.1</v>
      </c>
      <c r="F84">
        <v>23.2</v>
      </c>
      <c r="G84">
        <v>25.2</v>
      </c>
      <c r="H84">
        <v>25.5</v>
      </c>
      <c r="I84">
        <v>25.6</v>
      </c>
      <c r="J84">
        <v>25.4</v>
      </c>
      <c r="K84">
        <v>26.1</v>
      </c>
      <c r="L84">
        <v>26.9</v>
      </c>
      <c r="M84">
        <v>26.4</v>
      </c>
      <c r="N84" s="3">
        <v>27.2</v>
      </c>
    </row>
    <row r="85" spans="1:14">
      <c r="A85" s="2">
        <v>5</v>
      </c>
      <c r="B85">
        <v>15.8</v>
      </c>
      <c r="C85">
        <v>20.100000000000001</v>
      </c>
      <c r="D85">
        <v>22.1</v>
      </c>
      <c r="E85">
        <v>24.2</v>
      </c>
      <c r="F85">
        <v>25</v>
      </c>
      <c r="G85">
        <v>26.3</v>
      </c>
      <c r="H85">
        <v>26.1</v>
      </c>
      <c r="I85">
        <v>26.6</v>
      </c>
      <c r="J85">
        <v>26.6</v>
      </c>
      <c r="K85">
        <v>26.6</v>
      </c>
      <c r="L85">
        <v>27.3</v>
      </c>
      <c r="M85">
        <v>27.5</v>
      </c>
      <c r="N85" s="3">
        <v>27.7</v>
      </c>
    </row>
    <row r="86" spans="1:14">
      <c r="A86" s="2">
        <v>6</v>
      </c>
      <c r="B86">
        <v>16.399999999999999</v>
      </c>
      <c r="C86">
        <v>19.8</v>
      </c>
      <c r="D86">
        <v>22.3</v>
      </c>
      <c r="E86">
        <v>23.5</v>
      </c>
      <c r="F86">
        <v>24.8</v>
      </c>
      <c r="G86">
        <v>25.8</v>
      </c>
      <c r="H86">
        <v>26.3</v>
      </c>
      <c r="I86">
        <v>26.5</v>
      </c>
      <c r="J86">
        <v>27.6</v>
      </c>
      <c r="K86">
        <v>28.2</v>
      </c>
      <c r="L86">
        <v>27.8</v>
      </c>
      <c r="M86">
        <v>28.5</v>
      </c>
      <c r="N86" s="3">
        <v>29.1</v>
      </c>
    </row>
    <row r="87" spans="1:14">
      <c r="A87" s="2">
        <v>7</v>
      </c>
      <c r="B87">
        <v>19.7</v>
      </c>
      <c r="C87">
        <v>21.6</v>
      </c>
      <c r="D87">
        <v>24</v>
      </c>
      <c r="E87">
        <v>24.2</v>
      </c>
      <c r="F87">
        <v>25.1</v>
      </c>
      <c r="G87">
        <v>26.5</v>
      </c>
      <c r="H87">
        <v>27.4</v>
      </c>
      <c r="I87">
        <v>28</v>
      </c>
      <c r="J87">
        <v>28.8</v>
      </c>
      <c r="K87">
        <v>29.1</v>
      </c>
      <c r="L87">
        <v>29.6</v>
      </c>
      <c r="M87">
        <v>29.9</v>
      </c>
      <c r="N87" s="3">
        <v>30.9</v>
      </c>
    </row>
    <row r="88" spans="1:14">
      <c r="A88" s="2">
        <v>8</v>
      </c>
      <c r="B88">
        <v>15.7</v>
      </c>
      <c r="C88">
        <v>20.9</v>
      </c>
      <c r="D88">
        <v>21.8</v>
      </c>
      <c r="E88">
        <v>23</v>
      </c>
      <c r="F88">
        <v>24</v>
      </c>
      <c r="G88">
        <v>25</v>
      </c>
      <c r="H88">
        <v>26.1</v>
      </c>
      <c r="I88">
        <v>27</v>
      </c>
      <c r="J88">
        <v>26.8</v>
      </c>
      <c r="K88">
        <v>27.3</v>
      </c>
      <c r="L88">
        <v>27.9</v>
      </c>
      <c r="M88">
        <v>28.1</v>
      </c>
      <c r="N88" s="3">
        <v>27.9</v>
      </c>
    </row>
    <row r="89" spans="1:14">
      <c r="A89" s="2">
        <v>9</v>
      </c>
      <c r="B89">
        <v>15.7</v>
      </c>
      <c r="C89">
        <v>19.7</v>
      </c>
      <c r="D89">
        <v>20.6</v>
      </c>
      <c r="E89">
        <v>22.5</v>
      </c>
      <c r="F89">
        <v>23.5</v>
      </c>
      <c r="G89">
        <v>23.9</v>
      </c>
      <c r="H89">
        <v>25.5</v>
      </c>
      <c r="I89">
        <v>26.7</v>
      </c>
      <c r="J89">
        <v>26.8</v>
      </c>
      <c r="K89">
        <v>26.9</v>
      </c>
      <c r="L89">
        <v>27.3</v>
      </c>
      <c r="M89">
        <v>27.1</v>
      </c>
      <c r="N89" s="3">
        <v>27.2</v>
      </c>
    </row>
    <row r="90" spans="1:14">
      <c r="A90" s="2">
        <v>10</v>
      </c>
      <c r="B90">
        <v>16</v>
      </c>
      <c r="C90">
        <v>19.7</v>
      </c>
      <c r="D90">
        <v>20.8</v>
      </c>
      <c r="E90">
        <v>20.3</v>
      </c>
      <c r="F90">
        <v>23.2</v>
      </c>
      <c r="G90">
        <v>24</v>
      </c>
      <c r="H90">
        <v>25</v>
      </c>
      <c r="I90">
        <v>25.4</v>
      </c>
      <c r="J90">
        <v>26.3</v>
      </c>
      <c r="K90">
        <v>26.5</v>
      </c>
      <c r="L90">
        <v>26.8</v>
      </c>
      <c r="M90">
        <v>27.9</v>
      </c>
      <c r="N90" s="3">
        <v>28.3</v>
      </c>
    </row>
    <row r="91" spans="1:14">
      <c r="A91" s="21" t="s">
        <v>42</v>
      </c>
      <c r="B91" s="22">
        <f>AVERAGE(B81:B90)</f>
        <v>16.669999999999998</v>
      </c>
      <c r="C91" s="22">
        <f t="shared" ref="C91" si="82">AVERAGE(C81:C90)</f>
        <v>20.339999999999996</v>
      </c>
      <c r="D91" s="22">
        <f t="shared" ref="D91" si="83">AVERAGE(D81:D90)</f>
        <v>22.380000000000003</v>
      </c>
      <c r="E91" s="22">
        <f t="shared" ref="E91" si="84">AVERAGE(E81:E90)</f>
        <v>23.54</v>
      </c>
      <c r="F91" s="22">
        <f t="shared" ref="F91" si="85">AVERAGE(F81:F90)</f>
        <v>24.65</v>
      </c>
      <c r="G91" s="22">
        <f t="shared" ref="G91" si="86">AVERAGE(G81:G90)</f>
        <v>25.68</v>
      </c>
      <c r="H91" s="22">
        <f t="shared" ref="H91" si="87">AVERAGE(H81:H90)</f>
        <v>26.110000000000003</v>
      </c>
      <c r="I91" s="22">
        <f t="shared" ref="I91" si="88">AVERAGE(I81:I90)</f>
        <v>26.889999999999997</v>
      </c>
      <c r="J91" s="22">
        <f t="shared" ref="J91" si="89">AVERAGE(J81:J90)</f>
        <v>27.190000000000005</v>
      </c>
      <c r="K91" s="22">
        <f t="shared" ref="K91" si="90">AVERAGE(K81:K90)</f>
        <v>27.45</v>
      </c>
      <c r="L91" s="22">
        <f t="shared" ref="L91" si="91">AVERAGE(L81:L90)</f>
        <v>27.830000000000002</v>
      </c>
      <c r="M91" s="22">
        <f t="shared" ref="M91" si="92">AVERAGE(M81:M90)</f>
        <v>28.04</v>
      </c>
      <c r="N91" s="23">
        <f t="shared" ref="N91" si="93">AVERAGE(N81:N90)</f>
        <v>28.43</v>
      </c>
    </row>
    <row r="92" spans="1:14">
      <c r="A92" s="2" t="s">
        <v>46</v>
      </c>
      <c r="B92">
        <f>STDEV(B81:B90)</f>
        <v>1.3400248753910005</v>
      </c>
      <c r="C92">
        <f t="shared" ref="C92:N92" si="94">STDEV(C81:C90)</f>
        <v>0.88090862182180962</v>
      </c>
      <c r="D92">
        <f t="shared" si="94"/>
        <v>1.362840171602427</v>
      </c>
      <c r="E92">
        <f t="shared" si="94"/>
        <v>1.4515891674682302</v>
      </c>
      <c r="F92">
        <f t="shared" si="94"/>
        <v>1.3066071415013096</v>
      </c>
      <c r="G92">
        <f t="shared" si="94"/>
        <v>1.3431306712304656</v>
      </c>
      <c r="H92">
        <f t="shared" si="94"/>
        <v>0.95852896553926725</v>
      </c>
      <c r="I92">
        <f t="shared" si="94"/>
        <v>1.0514011814927946</v>
      </c>
      <c r="J92">
        <f t="shared" si="94"/>
        <v>1.0959014554237987</v>
      </c>
      <c r="K92">
        <f t="shared" si="94"/>
        <v>1.079351657246145</v>
      </c>
      <c r="L92">
        <f t="shared" si="94"/>
        <v>1.0414199707877494</v>
      </c>
      <c r="M92">
        <f t="shared" si="94"/>
        <v>0.98341807544457427</v>
      </c>
      <c r="N92" s="3">
        <f t="shared" si="94"/>
        <v>1.1557104597028904</v>
      </c>
    </row>
    <row r="93" spans="1:14">
      <c r="A93" s="4" t="s">
        <v>44</v>
      </c>
      <c r="B93" s="20">
        <f>B92/SQRT(10)</f>
        <v>0.42375307275188767</v>
      </c>
      <c r="C93" s="20">
        <f t="shared" ref="C93" si="95">C92/SQRT(10)</f>
        <v>0.27856776554368234</v>
      </c>
      <c r="D93" s="20">
        <f t="shared" ref="D93" si="96">D92/SQRT(10)</f>
        <v>0.43096790290383952</v>
      </c>
      <c r="E93" s="20">
        <f t="shared" ref="E93" si="97">E92/SQRT(10)</f>
        <v>0.45903279960272003</v>
      </c>
      <c r="F93" s="20">
        <f t="shared" ref="F93" si="98">F92/SQRT(10)</f>
        <v>0.41318545741860557</v>
      </c>
      <c r="G93" s="20">
        <f t="shared" ref="G93" si="99">G92/SQRT(10)</f>
        <v>0.42473521163190614</v>
      </c>
      <c r="H93" s="20">
        <f t="shared" ref="H93" si="100">H92/SQRT(10)</f>
        <v>0.30311347343491307</v>
      </c>
      <c r="I93" s="20">
        <f t="shared" ref="I93" si="101">I92/SQRT(10)</f>
        <v>0.33248224681093036</v>
      </c>
      <c r="J93" s="20">
        <f t="shared" ref="J93" si="102">J92/SQRT(10)</f>
        <v>0.34655446902326914</v>
      </c>
      <c r="K93" s="20">
        <f t="shared" ref="K93" si="103">K92/SQRT(10)</f>
        <v>0.34132096331752015</v>
      </c>
      <c r="L93" s="20">
        <f t="shared" ref="L93" si="104">L92/SQRT(10)</f>
        <v>0.3293259108475306</v>
      </c>
      <c r="M93" s="20">
        <f t="shared" ref="M93" si="105">M92/SQRT(10)</f>
        <v>0.3109841010584159</v>
      </c>
      <c r="N93" s="5">
        <f t="shared" ref="N93" si="106">N92/SQRT(10)</f>
        <v>0.3654677368341378</v>
      </c>
    </row>
    <row r="95" spans="1:14">
      <c r="A95" s="9" t="s">
        <v>308</v>
      </c>
      <c r="B95" s="15" t="s">
        <v>21</v>
      </c>
      <c r="C95" s="15" t="s">
        <v>22</v>
      </c>
      <c r="D95" s="15" t="s">
        <v>23</v>
      </c>
      <c r="E95" s="15" t="s">
        <v>24</v>
      </c>
      <c r="F95" s="15" t="s">
        <v>25</v>
      </c>
      <c r="G95" s="15" t="s">
        <v>26</v>
      </c>
      <c r="H95" s="15" t="s">
        <v>27</v>
      </c>
      <c r="I95" s="15" t="s">
        <v>28</v>
      </c>
      <c r="J95" s="15" t="s">
        <v>29</v>
      </c>
      <c r="K95" s="15" t="s">
        <v>30</v>
      </c>
      <c r="L95" s="15" t="s">
        <v>31</v>
      </c>
      <c r="M95" s="15" t="s">
        <v>32</v>
      </c>
      <c r="N95" s="16" t="s">
        <v>33</v>
      </c>
    </row>
    <row r="96" spans="1:14">
      <c r="A96" s="2">
        <v>1</v>
      </c>
      <c r="B96">
        <v>14</v>
      </c>
      <c r="C96">
        <v>18.399999999999999</v>
      </c>
      <c r="D96">
        <v>21</v>
      </c>
      <c r="E96">
        <v>23.4</v>
      </c>
      <c r="F96">
        <v>25.9</v>
      </c>
      <c r="G96">
        <v>26.8</v>
      </c>
      <c r="H96">
        <v>27.1</v>
      </c>
      <c r="I96">
        <v>27.1</v>
      </c>
      <c r="J96">
        <v>27</v>
      </c>
      <c r="K96">
        <v>29</v>
      </c>
      <c r="L96">
        <v>29.4</v>
      </c>
      <c r="M96">
        <v>29.1</v>
      </c>
      <c r="N96" s="3">
        <v>29.1</v>
      </c>
    </row>
    <row r="97" spans="1:14">
      <c r="A97" s="2">
        <v>2</v>
      </c>
      <c r="B97">
        <v>12.7</v>
      </c>
      <c r="C97">
        <v>17.3</v>
      </c>
      <c r="D97">
        <v>21</v>
      </c>
      <c r="E97">
        <v>22.8</v>
      </c>
      <c r="F97">
        <v>24.8</v>
      </c>
      <c r="G97">
        <v>25.2</v>
      </c>
      <c r="H97">
        <v>26.1</v>
      </c>
      <c r="I97">
        <v>26.2</v>
      </c>
      <c r="J97">
        <v>27.4</v>
      </c>
      <c r="K97">
        <v>28.6</v>
      </c>
      <c r="L97">
        <v>28.4</v>
      </c>
      <c r="M97">
        <v>30.6</v>
      </c>
      <c r="N97" s="3">
        <v>28.3</v>
      </c>
    </row>
    <row r="98" spans="1:14">
      <c r="A98" s="2">
        <v>3</v>
      </c>
      <c r="B98">
        <v>17.600000000000001</v>
      </c>
      <c r="C98">
        <v>18.899999999999999</v>
      </c>
      <c r="D98">
        <v>21.1</v>
      </c>
      <c r="E98">
        <v>22.2</v>
      </c>
      <c r="F98">
        <v>23.8</v>
      </c>
      <c r="G98">
        <v>23.8</v>
      </c>
      <c r="H98">
        <v>24.7</v>
      </c>
      <c r="I98">
        <v>25.6</v>
      </c>
      <c r="J98">
        <v>26.6</v>
      </c>
      <c r="K98">
        <v>27.1</v>
      </c>
      <c r="L98">
        <v>27.1</v>
      </c>
      <c r="M98">
        <v>27</v>
      </c>
      <c r="N98" s="3">
        <v>27.4</v>
      </c>
    </row>
    <row r="99" spans="1:14">
      <c r="A99" s="2">
        <v>4</v>
      </c>
      <c r="B99">
        <v>19.5</v>
      </c>
      <c r="C99">
        <v>20.100000000000001</v>
      </c>
      <c r="D99">
        <v>21.8</v>
      </c>
      <c r="E99">
        <v>22.8</v>
      </c>
      <c r="F99">
        <v>24.4</v>
      </c>
      <c r="G99">
        <v>24.9</v>
      </c>
      <c r="H99">
        <v>24.8</v>
      </c>
      <c r="I99">
        <v>25.4</v>
      </c>
      <c r="J99">
        <v>26.3</v>
      </c>
      <c r="K99">
        <v>27</v>
      </c>
      <c r="L99">
        <v>27.3</v>
      </c>
      <c r="M99">
        <v>27.5</v>
      </c>
      <c r="N99" s="3">
        <v>27.7</v>
      </c>
    </row>
    <row r="100" spans="1:14">
      <c r="A100" s="2">
        <v>5</v>
      </c>
      <c r="B100">
        <v>17.2</v>
      </c>
      <c r="C100">
        <v>19.100000000000001</v>
      </c>
      <c r="D100">
        <v>20.7</v>
      </c>
      <c r="E100">
        <v>22.2</v>
      </c>
      <c r="F100">
        <v>24</v>
      </c>
      <c r="G100">
        <v>24</v>
      </c>
      <c r="H100">
        <v>24.7</v>
      </c>
      <c r="I100">
        <v>24.9</v>
      </c>
      <c r="J100">
        <v>25.9</v>
      </c>
      <c r="K100">
        <v>26.5</v>
      </c>
      <c r="L100">
        <v>26.3</v>
      </c>
      <c r="M100">
        <v>26</v>
      </c>
      <c r="N100" s="3">
        <v>26.3</v>
      </c>
    </row>
    <row r="101" spans="1:14">
      <c r="A101" s="2">
        <v>6</v>
      </c>
      <c r="B101">
        <v>17.2</v>
      </c>
      <c r="C101">
        <v>19.600000000000001</v>
      </c>
      <c r="D101">
        <v>21.6</v>
      </c>
      <c r="E101">
        <v>22.1</v>
      </c>
      <c r="F101">
        <v>25.6</v>
      </c>
      <c r="G101">
        <v>24.9</v>
      </c>
      <c r="H101">
        <v>24.3</v>
      </c>
      <c r="I101">
        <v>25.2</v>
      </c>
      <c r="J101">
        <v>25.2</v>
      </c>
      <c r="K101">
        <v>27.2</v>
      </c>
      <c r="L101">
        <v>26.9</v>
      </c>
      <c r="M101">
        <v>26.4</v>
      </c>
      <c r="N101" s="3">
        <v>26.6</v>
      </c>
    </row>
    <row r="102" spans="1:14">
      <c r="A102" s="2">
        <v>7</v>
      </c>
      <c r="B102">
        <v>16.100000000000001</v>
      </c>
      <c r="C102">
        <v>21.6</v>
      </c>
      <c r="D102">
        <v>22.7</v>
      </c>
      <c r="E102">
        <v>24.3</v>
      </c>
      <c r="F102">
        <v>25.8</v>
      </c>
      <c r="G102">
        <v>27.2</v>
      </c>
      <c r="H102">
        <v>26.8</v>
      </c>
      <c r="I102">
        <v>28</v>
      </c>
      <c r="J102">
        <v>28.5</v>
      </c>
      <c r="K102">
        <v>29</v>
      </c>
      <c r="L102">
        <v>29.2</v>
      </c>
      <c r="M102">
        <v>29.6</v>
      </c>
      <c r="N102" s="3">
        <v>29.7</v>
      </c>
    </row>
    <row r="103" spans="1:14">
      <c r="A103" s="2">
        <v>8</v>
      </c>
      <c r="B103">
        <v>15.4</v>
      </c>
      <c r="C103">
        <v>20</v>
      </c>
      <c r="D103">
        <v>22.1</v>
      </c>
      <c r="E103">
        <v>24.9</v>
      </c>
      <c r="F103">
        <v>26.9</v>
      </c>
      <c r="G103">
        <v>28.4</v>
      </c>
      <c r="H103">
        <v>29.3</v>
      </c>
      <c r="I103">
        <v>29.8</v>
      </c>
      <c r="J103">
        <v>30.3</v>
      </c>
      <c r="K103">
        <v>31.1</v>
      </c>
      <c r="L103">
        <v>32.200000000000003</v>
      </c>
      <c r="M103">
        <v>32.200000000000003</v>
      </c>
      <c r="N103" s="3">
        <v>32.700000000000003</v>
      </c>
    </row>
    <row r="104" spans="1:14">
      <c r="A104" s="2">
        <v>9</v>
      </c>
      <c r="B104">
        <v>15.8</v>
      </c>
      <c r="C104">
        <v>19.899999999999999</v>
      </c>
      <c r="D104">
        <v>22.7</v>
      </c>
      <c r="E104">
        <v>25</v>
      </c>
      <c r="F104">
        <v>27</v>
      </c>
      <c r="G104">
        <v>28.8</v>
      </c>
      <c r="H104">
        <v>29</v>
      </c>
      <c r="I104">
        <v>29</v>
      </c>
      <c r="J104">
        <v>30.1</v>
      </c>
      <c r="K104">
        <v>30.4</v>
      </c>
      <c r="L104">
        <v>31.2</v>
      </c>
      <c r="M104">
        <v>31.1</v>
      </c>
      <c r="N104" s="3">
        <v>31.5</v>
      </c>
    </row>
    <row r="105" spans="1:14">
      <c r="A105" s="2">
        <v>10</v>
      </c>
      <c r="B105">
        <v>18.399999999999999</v>
      </c>
      <c r="C105">
        <v>18.399999999999999</v>
      </c>
      <c r="D105">
        <v>20.3</v>
      </c>
      <c r="E105">
        <v>21.9</v>
      </c>
      <c r="F105">
        <v>22.9</v>
      </c>
      <c r="G105">
        <v>23.2</v>
      </c>
      <c r="H105">
        <v>24.2</v>
      </c>
      <c r="I105">
        <v>25.7</v>
      </c>
      <c r="J105">
        <v>25.7</v>
      </c>
      <c r="K105">
        <v>26.8</v>
      </c>
      <c r="L105">
        <v>26.9</v>
      </c>
      <c r="M105">
        <v>27.2</v>
      </c>
      <c r="N105" s="3">
        <v>27.3</v>
      </c>
    </row>
    <row r="106" spans="1:14">
      <c r="A106" s="21" t="s">
        <v>42</v>
      </c>
      <c r="B106" s="22">
        <f>AVERAGE(B96:B105)</f>
        <v>16.390000000000004</v>
      </c>
      <c r="C106" s="22">
        <f t="shared" ref="C106" si="107">AVERAGE(C96:C105)</f>
        <v>19.330000000000002</v>
      </c>
      <c r="D106" s="22">
        <f t="shared" ref="D106" si="108">AVERAGE(D96:D105)</f>
        <v>21.5</v>
      </c>
      <c r="E106" s="22">
        <f t="shared" ref="E106" si="109">AVERAGE(E96:E105)</f>
        <v>23.160000000000004</v>
      </c>
      <c r="F106" s="22">
        <f t="shared" ref="F106" si="110">AVERAGE(F96:F105)</f>
        <v>25.110000000000003</v>
      </c>
      <c r="G106" s="22">
        <f t="shared" ref="G106" si="111">AVERAGE(G96:G105)</f>
        <v>25.72</v>
      </c>
      <c r="H106" s="22">
        <f t="shared" ref="H106" si="112">AVERAGE(H96:H105)</f>
        <v>26.100000000000005</v>
      </c>
      <c r="I106" s="22">
        <f t="shared" ref="I106" si="113">AVERAGE(I96:I105)</f>
        <v>26.690000000000005</v>
      </c>
      <c r="J106" s="22">
        <f t="shared" ref="J106" si="114">AVERAGE(J96:J105)</f>
        <v>27.3</v>
      </c>
      <c r="K106" s="22">
        <f t="shared" ref="K106" si="115">AVERAGE(K96:K105)</f>
        <v>28.27</v>
      </c>
      <c r="L106" s="22">
        <f t="shared" ref="L106" si="116">AVERAGE(L96:L105)</f>
        <v>28.49</v>
      </c>
      <c r="M106" s="22">
        <f t="shared" ref="M106" si="117">AVERAGE(M96:M105)</f>
        <v>28.669999999999998</v>
      </c>
      <c r="N106" s="23">
        <f t="shared" ref="N106" si="118">AVERAGE(N96:N105)</f>
        <v>28.660000000000004</v>
      </c>
    </row>
    <row r="107" spans="1:14">
      <c r="A107" s="2" t="s">
        <v>46</v>
      </c>
      <c r="B107">
        <f>STDEV(B96:B105)</f>
        <v>2.0338523927648815</v>
      </c>
      <c r="C107">
        <f t="shared" ref="C107:N107" si="119">STDEV(C96:C105)</f>
        <v>1.1870130580579141</v>
      </c>
      <c r="D107">
        <f t="shared" si="119"/>
        <v>0.82192186706253001</v>
      </c>
      <c r="E107">
        <f t="shared" si="119"/>
        <v>1.1824644697504538</v>
      </c>
      <c r="F107">
        <f t="shared" si="119"/>
        <v>1.3560154046978146</v>
      </c>
      <c r="G107">
        <f t="shared" si="119"/>
        <v>1.9617452547271383</v>
      </c>
      <c r="H107">
        <f t="shared" si="119"/>
        <v>1.9032136564826936</v>
      </c>
      <c r="I107">
        <f t="shared" si="119"/>
        <v>1.7123408279636132</v>
      </c>
      <c r="J107">
        <f t="shared" si="119"/>
        <v>1.7888543819998324</v>
      </c>
      <c r="K107">
        <f t="shared" si="119"/>
        <v>1.6035031095143604</v>
      </c>
      <c r="L107">
        <f t="shared" si="119"/>
        <v>1.9902261178067184</v>
      </c>
      <c r="M107">
        <f t="shared" si="119"/>
        <v>2.1535758377379919</v>
      </c>
      <c r="N107" s="3">
        <f t="shared" si="119"/>
        <v>2.1072362099310191</v>
      </c>
    </row>
    <row r="108" spans="1:14">
      <c r="A108" s="4" t="s">
        <v>44</v>
      </c>
      <c r="B108" s="20">
        <f>B107/SQRT(10)</f>
        <v>0.64316059857203889</v>
      </c>
      <c r="C108" s="20">
        <f t="shared" ref="C108" si="120">C107/SQRT(10)</f>
        <v>0.37536648758246932</v>
      </c>
      <c r="D108" s="20">
        <f t="shared" ref="D108" si="121">D107/SQRT(10)</f>
        <v>0.25991451586157227</v>
      </c>
      <c r="E108" s="20">
        <f t="shared" ref="E108" si="122">E107/SQRT(10)</f>
        <v>0.37392809766347085</v>
      </c>
      <c r="F108" s="20">
        <f t="shared" ref="F108" si="123">F107/SQRT(10)</f>
        <v>0.4288097221120083</v>
      </c>
      <c r="G108" s="20">
        <f t="shared" ref="G108" si="124">G107/SQRT(10)</f>
        <v>0.62035831939649555</v>
      </c>
      <c r="H108" s="20">
        <f t="shared" ref="H108" si="125">H107/SQRT(10)</f>
        <v>0.60184900284225973</v>
      </c>
      <c r="I108" s="20">
        <f t="shared" ref="I108" si="126">I107/SQRT(10)</f>
        <v>0.54148971468635598</v>
      </c>
      <c r="J108" s="20">
        <f t="shared" ref="J108" si="127">J107/SQRT(10)</f>
        <v>0.56568542494923824</v>
      </c>
      <c r="K108" s="20">
        <f t="shared" ref="K108" si="128">K107/SQRT(10)</f>
        <v>0.50707220612277915</v>
      </c>
      <c r="L108" s="20">
        <f t="shared" ref="L108" si="129">L107/SQRT(10)</f>
        <v>0.62936475910238265</v>
      </c>
      <c r="M108" s="20">
        <f t="shared" ref="M108" si="130">M107/SQRT(10)</f>
        <v>0.68102047611572536</v>
      </c>
      <c r="N108" s="5">
        <f t="shared" ref="N108" si="131">N107/SQRT(10)</f>
        <v>0.66636659913627461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762D7-56BB-DD4D-A4F9-C943359C95EF}">
  <dimension ref="A1:CX92"/>
  <sheetViews>
    <sheetView topLeftCell="CE1" zoomScale="37" workbookViewId="0">
      <selection activeCell="BR2" sqref="BR2"/>
    </sheetView>
  </sheetViews>
  <sheetFormatPr baseColWidth="10" defaultColWidth="10.85546875" defaultRowHeight="20"/>
  <sheetData>
    <row r="1" spans="1:102">
      <c r="A1" s="1" t="s">
        <v>609</v>
      </c>
      <c r="L1" s="1" t="s">
        <v>610</v>
      </c>
      <c r="AJ1" s="1" t="s">
        <v>611</v>
      </c>
      <c r="BR1" s="1" t="s">
        <v>612</v>
      </c>
    </row>
    <row r="2" spans="1:102">
      <c r="A2" t="s">
        <v>292</v>
      </c>
      <c r="L2" t="s">
        <v>293</v>
      </c>
      <c r="AJ2" t="s">
        <v>294</v>
      </c>
      <c r="BR2" t="s">
        <v>305</v>
      </c>
    </row>
    <row r="4" spans="1:102">
      <c r="A4" t="s">
        <v>267</v>
      </c>
      <c r="L4" t="s">
        <v>267</v>
      </c>
      <c r="AJ4" t="s">
        <v>267</v>
      </c>
      <c r="BR4" t="s">
        <v>267</v>
      </c>
    </row>
    <row r="5" spans="1:102">
      <c r="A5" s="6" t="s">
        <v>269</v>
      </c>
      <c r="B5" s="7" t="s">
        <v>37</v>
      </c>
      <c r="D5" s="6" t="s">
        <v>270</v>
      </c>
      <c r="E5" s="7" t="s">
        <v>37</v>
      </c>
      <c r="L5" s="6" t="s">
        <v>269</v>
      </c>
      <c r="M5" s="7" t="s">
        <v>37</v>
      </c>
      <c r="O5" s="6" t="s">
        <v>270</v>
      </c>
      <c r="P5" s="7" t="s">
        <v>37</v>
      </c>
      <c r="AJ5" s="6" t="s">
        <v>269</v>
      </c>
      <c r="AK5" s="7" t="s">
        <v>37</v>
      </c>
      <c r="AM5" s="6" t="s">
        <v>270</v>
      </c>
      <c r="AN5" s="7" t="s">
        <v>37</v>
      </c>
      <c r="BR5" s="6" t="s">
        <v>269</v>
      </c>
      <c r="BS5" s="7" t="s">
        <v>37</v>
      </c>
      <c r="BU5" s="6" t="s">
        <v>270</v>
      </c>
      <c r="BV5" s="7" t="s">
        <v>37</v>
      </c>
    </row>
    <row r="6" spans="1:102">
      <c r="A6" s="2">
        <v>1</v>
      </c>
      <c r="B6" s="3">
        <v>13</v>
      </c>
      <c r="D6" s="2">
        <v>1</v>
      </c>
      <c r="E6" s="3">
        <v>13</v>
      </c>
      <c r="L6" s="2">
        <v>1</v>
      </c>
      <c r="M6" s="3">
        <v>25</v>
      </c>
      <c r="O6" s="2">
        <v>1</v>
      </c>
      <c r="P6" s="3">
        <v>25</v>
      </c>
      <c r="AJ6" s="2">
        <v>1</v>
      </c>
      <c r="AK6" s="3">
        <v>35</v>
      </c>
      <c r="AM6" s="2">
        <v>1</v>
      </c>
      <c r="AN6" s="3">
        <v>35</v>
      </c>
      <c r="BR6" s="2">
        <v>1</v>
      </c>
      <c r="BS6" s="3">
        <v>35</v>
      </c>
      <c r="BU6" s="2">
        <v>1</v>
      </c>
      <c r="BV6" s="3">
        <v>35</v>
      </c>
    </row>
    <row r="7" spans="1:102">
      <c r="A7" s="2">
        <v>2</v>
      </c>
      <c r="B7" s="3">
        <v>15</v>
      </c>
      <c r="D7" s="2">
        <v>2</v>
      </c>
      <c r="E7" s="3">
        <v>20</v>
      </c>
      <c r="L7" s="2">
        <v>2</v>
      </c>
      <c r="M7" s="3">
        <v>25</v>
      </c>
      <c r="O7" s="2">
        <v>2</v>
      </c>
      <c r="P7" s="3">
        <v>25</v>
      </c>
      <c r="AJ7" s="2">
        <v>2</v>
      </c>
      <c r="AK7" s="3">
        <v>35</v>
      </c>
      <c r="AM7" s="2">
        <v>2</v>
      </c>
      <c r="AN7" s="3">
        <v>35</v>
      </c>
      <c r="BR7" s="2">
        <v>2</v>
      </c>
      <c r="BS7" s="3">
        <v>35</v>
      </c>
      <c r="BU7" s="2">
        <v>2</v>
      </c>
      <c r="BV7" s="3">
        <v>35</v>
      </c>
    </row>
    <row r="8" spans="1:102">
      <c r="A8" s="2">
        <v>3</v>
      </c>
      <c r="B8" s="3">
        <v>19</v>
      </c>
      <c r="D8" s="2">
        <v>3</v>
      </c>
      <c r="E8" s="3">
        <v>15</v>
      </c>
      <c r="L8" s="2">
        <v>3</v>
      </c>
      <c r="M8" s="3">
        <v>25</v>
      </c>
      <c r="O8" s="2">
        <v>3</v>
      </c>
      <c r="P8" s="3">
        <v>25</v>
      </c>
      <c r="AJ8" s="2">
        <v>3</v>
      </c>
      <c r="AK8" s="3">
        <v>35</v>
      </c>
      <c r="AM8" s="2">
        <v>3</v>
      </c>
      <c r="AN8" s="3">
        <v>33</v>
      </c>
      <c r="BR8" s="2">
        <v>3</v>
      </c>
      <c r="BS8" s="3">
        <v>35</v>
      </c>
      <c r="BU8" s="2">
        <v>3</v>
      </c>
      <c r="BV8" s="3">
        <v>33</v>
      </c>
    </row>
    <row r="9" spans="1:102">
      <c r="A9" s="2">
        <v>4</v>
      </c>
      <c r="B9" s="3">
        <v>22</v>
      </c>
      <c r="D9" s="2">
        <v>4</v>
      </c>
      <c r="E9" s="3">
        <v>21</v>
      </c>
      <c r="L9" s="2">
        <v>4</v>
      </c>
      <c r="M9" s="3">
        <v>25</v>
      </c>
      <c r="O9" s="2">
        <v>4</v>
      </c>
      <c r="P9" s="3">
        <v>25</v>
      </c>
      <c r="AJ9" s="2">
        <v>4</v>
      </c>
      <c r="AK9" s="3">
        <v>32</v>
      </c>
      <c r="AM9" s="2">
        <v>4</v>
      </c>
      <c r="AN9" s="3">
        <v>35</v>
      </c>
      <c r="BR9" s="2">
        <v>4</v>
      </c>
      <c r="BS9" s="3">
        <v>35</v>
      </c>
      <c r="BU9" s="2">
        <v>4</v>
      </c>
      <c r="BV9" s="3">
        <v>35</v>
      </c>
    </row>
    <row r="10" spans="1:102">
      <c r="A10" s="2">
        <v>5</v>
      </c>
      <c r="B10" s="3">
        <v>7</v>
      </c>
      <c r="D10" s="2">
        <v>5</v>
      </c>
      <c r="E10" s="3">
        <v>15</v>
      </c>
      <c r="L10" s="2">
        <v>5</v>
      </c>
      <c r="M10" s="3">
        <v>25</v>
      </c>
      <c r="O10" s="2">
        <v>5</v>
      </c>
      <c r="P10" s="3">
        <v>25</v>
      </c>
      <c r="AJ10" s="2">
        <v>5</v>
      </c>
      <c r="AK10" s="3">
        <v>35</v>
      </c>
      <c r="AM10" s="2">
        <v>5</v>
      </c>
      <c r="AN10" s="3">
        <v>35</v>
      </c>
      <c r="BR10" s="2">
        <v>5</v>
      </c>
      <c r="BS10" s="3">
        <v>35</v>
      </c>
      <c r="BU10" s="2">
        <v>5</v>
      </c>
      <c r="BV10" s="3">
        <v>35</v>
      </c>
    </row>
    <row r="11" spans="1:102">
      <c r="A11" s="2">
        <v>6</v>
      </c>
      <c r="B11" s="3">
        <v>13</v>
      </c>
      <c r="D11" s="2">
        <v>6</v>
      </c>
      <c r="E11" s="3">
        <v>22</v>
      </c>
      <c r="L11" s="2">
        <v>6</v>
      </c>
      <c r="M11" s="3">
        <v>25</v>
      </c>
      <c r="O11" s="2">
        <v>6</v>
      </c>
      <c r="P11" s="3">
        <v>25</v>
      </c>
      <c r="AJ11" s="2">
        <v>6</v>
      </c>
      <c r="AK11" s="3">
        <v>33</v>
      </c>
      <c r="AM11" s="2">
        <v>6</v>
      </c>
      <c r="AN11" s="3">
        <v>35</v>
      </c>
      <c r="BR11" s="4">
        <v>6</v>
      </c>
      <c r="BS11" s="5">
        <v>35</v>
      </c>
      <c r="BU11" s="2">
        <v>6</v>
      </c>
      <c r="BV11" s="3">
        <v>35</v>
      </c>
    </row>
    <row r="12" spans="1:102">
      <c r="A12" s="2">
        <v>7</v>
      </c>
      <c r="B12" s="3">
        <v>11</v>
      </c>
      <c r="D12" s="2">
        <v>7</v>
      </c>
      <c r="E12" s="3">
        <v>23</v>
      </c>
      <c r="L12" s="2">
        <v>7</v>
      </c>
      <c r="M12" s="3">
        <v>25</v>
      </c>
      <c r="O12" s="2">
        <v>7</v>
      </c>
      <c r="P12" s="3">
        <v>25</v>
      </c>
      <c r="AJ12" s="2">
        <v>7</v>
      </c>
      <c r="AK12" s="3">
        <v>35</v>
      </c>
      <c r="AM12" s="2">
        <v>7</v>
      </c>
      <c r="AN12" s="3">
        <v>35</v>
      </c>
      <c r="BU12" s="2">
        <v>7</v>
      </c>
      <c r="BV12" s="3">
        <v>35</v>
      </c>
    </row>
    <row r="13" spans="1:102">
      <c r="A13" s="2">
        <v>8</v>
      </c>
      <c r="B13" s="3">
        <v>15</v>
      </c>
      <c r="D13" s="2">
        <v>8</v>
      </c>
      <c r="E13" s="3">
        <v>16</v>
      </c>
      <c r="L13" s="2">
        <v>8</v>
      </c>
      <c r="M13" s="3">
        <v>25</v>
      </c>
      <c r="O13" s="4">
        <v>8</v>
      </c>
      <c r="P13" s="5">
        <v>25</v>
      </c>
      <c r="AJ13" s="2">
        <v>8</v>
      </c>
      <c r="AK13" s="3">
        <v>34</v>
      </c>
      <c r="AM13" s="2">
        <v>8</v>
      </c>
      <c r="AN13" s="3">
        <v>35</v>
      </c>
      <c r="BU13" s="4">
        <v>8</v>
      </c>
      <c r="BV13" s="5">
        <v>35</v>
      </c>
    </row>
    <row r="14" spans="1:102">
      <c r="A14" s="2">
        <v>9</v>
      </c>
      <c r="B14" s="3">
        <v>11</v>
      </c>
      <c r="D14" s="2">
        <v>9</v>
      </c>
      <c r="E14" s="3">
        <v>21</v>
      </c>
      <c r="L14" s="2">
        <v>9</v>
      </c>
      <c r="M14" s="3">
        <v>25</v>
      </c>
      <c r="AJ14" s="4">
        <v>9</v>
      </c>
      <c r="AK14" s="5">
        <v>32</v>
      </c>
      <c r="AM14" s="2">
        <v>9</v>
      </c>
      <c r="AN14" s="3">
        <v>35</v>
      </c>
    </row>
    <row r="15" spans="1:102">
      <c r="A15" s="2">
        <v>10</v>
      </c>
      <c r="B15" s="3">
        <v>17</v>
      </c>
      <c r="D15" s="2">
        <v>10</v>
      </c>
      <c r="E15" s="3">
        <v>25</v>
      </c>
      <c r="L15" s="2">
        <v>10</v>
      </c>
      <c r="M15" s="3">
        <v>25</v>
      </c>
      <c r="AM15" s="4">
        <v>10</v>
      </c>
      <c r="AN15" s="5">
        <v>27</v>
      </c>
      <c r="BR15" t="s">
        <v>35</v>
      </c>
    </row>
    <row r="16" spans="1:102">
      <c r="A16" s="2">
        <v>11</v>
      </c>
      <c r="B16" s="3">
        <v>19</v>
      </c>
      <c r="D16" s="2">
        <v>11</v>
      </c>
      <c r="E16" s="3">
        <v>15</v>
      </c>
      <c r="L16" s="4">
        <v>11</v>
      </c>
      <c r="M16" s="5">
        <v>25</v>
      </c>
      <c r="BR16" s="9" t="s">
        <v>269</v>
      </c>
      <c r="BS16" s="15" t="s">
        <v>21</v>
      </c>
      <c r="BT16" s="15" t="s">
        <v>271</v>
      </c>
      <c r="BU16" s="15" t="s">
        <v>272</v>
      </c>
      <c r="BV16" s="15" t="s">
        <v>273</v>
      </c>
      <c r="BW16" s="15" t="s">
        <v>274</v>
      </c>
      <c r="BX16" s="15" t="s">
        <v>275</v>
      </c>
      <c r="BY16" s="15" t="s">
        <v>276</v>
      </c>
      <c r="BZ16" s="15" t="s">
        <v>277</v>
      </c>
      <c r="CA16" s="15" t="s">
        <v>278</v>
      </c>
      <c r="CB16" s="15" t="s">
        <v>279</v>
      </c>
      <c r="CC16" s="15" t="s">
        <v>280</v>
      </c>
      <c r="CD16" s="15" t="s">
        <v>281</v>
      </c>
      <c r="CE16" s="15" t="s">
        <v>33</v>
      </c>
      <c r="CF16" s="15" t="s">
        <v>283</v>
      </c>
      <c r="CG16" s="15" t="s">
        <v>284</v>
      </c>
      <c r="CH16" s="15" t="s">
        <v>285</v>
      </c>
      <c r="CI16" s="15" t="s">
        <v>286</v>
      </c>
      <c r="CJ16" s="15" t="s">
        <v>287</v>
      </c>
      <c r="CK16" s="15" t="s">
        <v>288</v>
      </c>
      <c r="CL16" s="15" t="s">
        <v>289</v>
      </c>
      <c r="CM16" s="15" t="s">
        <v>290</v>
      </c>
      <c r="CN16" s="15" t="s">
        <v>291</v>
      </c>
      <c r="CO16" s="15" t="s">
        <v>295</v>
      </c>
      <c r="CP16" s="15" t="s">
        <v>296</v>
      </c>
      <c r="CQ16" s="15" t="s">
        <v>297</v>
      </c>
      <c r="CR16" s="15" t="s">
        <v>298</v>
      </c>
      <c r="CS16" s="15" t="s">
        <v>299</v>
      </c>
      <c r="CT16" s="15" t="s">
        <v>300</v>
      </c>
      <c r="CU16" s="15" t="s">
        <v>301</v>
      </c>
      <c r="CV16" s="15" t="s">
        <v>302</v>
      </c>
      <c r="CW16" s="15" t="s">
        <v>303</v>
      </c>
      <c r="CX16" s="16" t="s">
        <v>304</v>
      </c>
    </row>
    <row r="17" spans="1:102">
      <c r="A17" s="2">
        <v>12</v>
      </c>
      <c r="B17" s="3">
        <v>17</v>
      </c>
      <c r="D17" s="2">
        <v>12</v>
      </c>
      <c r="E17" s="3">
        <v>16</v>
      </c>
      <c r="AJ17" t="s">
        <v>35</v>
      </c>
      <c r="BR17" s="34">
        <v>1</v>
      </c>
      <c r="BS17" s="8">
        <v>180</v>
      </c>
      <c r="BT17" s="8">
        <v>180</v>
      </c>
      <c r="BU17" s="8">
        <v>180</v>
      </c>
      <c r="BV17" s="8">
        <v>180</v>
      </c>
      <c r="BW17" s="8">
        <v>180</v>
      </c>
      <c r="BX17" s="8">
        <v>180</v>
      </c>
      <c r="BY17" s="8">
        <v>180</v>
      </c>
      <c r="BZ17" s="8">
        <v>180</v>
      </c>
      <c r="CA17" s="8">
        <v>180</v>
      </c>
      <c r="CB17" s="8">
        <v>180</v>
      </c>
      <c r="CC17" s="8">
        <v>180</v>
      </c>
      <c r="CD17" s="8">
        <v>180</v>
      </c>
      <c r="CE17" s="8">
        <v>180</v>
      </c>
      <c r="CF17" s="8">
        <v>180</v>
      </c>
      <c r="CG17" s="8">
        <v>180</v>
      </c>
      <c r="CH17" s="8">
        <v>180</v>
      </c>
      <c r="CI17" s="8">
        <v>180</v>
      </c>
      <c r="CJ17" s="8">
        <v>180</v>
      </c>
      <c r="CK17" s="8">
        <v>180</v>
      </c>
      <c r="CL17" s="8">
        <v>180</v>
      </c>
      <c r="CM17" s="8">
        <v>180</v>
      </c>
      <c r="CN17" s="8">
        <v>180</v>
      </c>
      <c r="CO17" s="8">
        <v>180</v>
      </c>
      <c r="CP17" s="8">
        <v>180</v>
      </c>
      <c r="CQ17" s="8">
        <v>180</v>
      </c>
      <c r="CR17" s="8">
        <v>180</v>
      </c>
      <c r="CS17" s="8">
        <v>180</v>
      </c>
      <c r="CT17" s="8">
        <v>180</v>
      </c>
      <c r="CU17" s="8">
        <v>114</v>
      </c>
      <c r="CV17" s="8">
        <v>180</v>
      </c>
      <c r="CW17" s="8">
        <v>180</v>
      </c>
      <c r="CX17" s="12">
        <v>180</v>
      </c>
    </row>
    <row r="18" spans="1:102">
      <c r="A18" s="4">
        <v>13</v>
      </c>
      <c r="B18" s="5">
        <v>12</v>
      </c>
      <c r="D18" s="4">
        <v>13</v>
      </c>
      <c r="E18" s="5">
        <v>18</v>
      </c>
      <c r="L18" t="s">
        <v>35</v>
      </c>
      <c r="AJ18" s="9" t="s">
        <v>269</v>
      </c>
      <c r="AK18" s="15" t="s">
        <v>21</v>
      </c>
      <c r="AL18" s="15" t="s">
        <v>271</v>
      </c>
      <c r="AM18" s="15" t="s">
        <v>272</v>
      </c>
      <c r="AN18" s="15" t="s">
        <v>273</v>
      </c>
      <c r="AO18" s="15" t="s">
        <v>274</v>
      </c>
      <c r="AP18" s="15" t="s">
        <v>275</v>
      </c>
      <c r="AQ18" s="15" t="s">
        <v>276</v>
      </c>
      <c r="AR18" s="15" t="s">
        <v>277</v>
      </c>
      <c r="AS18" s="15" t="s">
        <v>278</v>
      </c>
      <c r="AT18" s="15" t="s">
        <v>279</v>
      </c>
      <c r="AU18" s="15" t="s">
        <v>280</v>
      </c>
      <c r="AV18" s="15" t="s">
        <v>281</v>
      </c>
      <c r="AW18" s="15" t="s">
        <v>33</v>
      </c>
      <c r="AX18" s="15" t="s">
        <v>283</v>
      </c>
      <c r="AY18" s="15" t="s">
        <v>284</v>
      </c>
      <c r="AZ18" s="15" t="s">
        <v>285</v>
      </c>
      <c r="BA18" s="15" t="s">
        <v>286</v>
      </c>
      <c r="BB18" s="15" t="s">
        <v>287</v>
      </c>
      <c r="BC18" s="15" t="s">
        <v>288</v>
      </c>
      <c r="BD18" s="15" t="s">
        <v>289</v>
      </c>
      <c r="BE18" s="15" t="s">
        <v>290</v>
      </c>
      <c r="BF18" s="15" t="s">
        <v>291</v>
      </c>
      <c r="BG18" s="15" t="s">
        <v>295</v>
      </c>
      <c r="BH18" s="15" t="s">
        <v>296</v>
      </c>
      <c r="BI18" s="15" t="s">
        <v>297</v>
      </c>
      <c r="BJ18" s="15" t="s">
        <v>298</v>
      </c>
      <c r="BK18" s="15" t="s">
        <v>299</v>
      </c>
      <c r="BL18" s="15" t="s">
        <v>300</v>
      </c>
      <c r="BM18" s="15" t="s">
        <v>301</v>
      </c>
      <c r="BN18" s="15" t="s">
        <v>302</v>
      </c>
      <c r="BO18" s="15" t="s">
        <v>303</v>
      </c>
      <c r="BP18" s="16" t="s">
        <v>304</v>
      </c>
      <c r="BR18" s="34">
        <v>2</v>
      </c>
      <c r="BS18" s="8">
        <v>180</v>
      </c>
      <c r="BT18" s="8">
        <v>148</v>
      </c>
      <c r="BU18" s="8">
        <v>180</v>
      </c>
      <c r="BV18" s="8">
        <v>180</v>
      </c>
      <c r="BW18" s="8">
        <v>180</v>
      </c>
      <c r="BX18" s="8">
        <v>180</v>
      </c>
      <c r="BY18" s="8">
        <v>180</v>
      </c>
      <c r="BZ18" s="8">
        <v>180</v>
      </c>
      <c r="CA18" s="8">
        <v>180</v>
      </c>
      <c r="CB18" s="8">
        <v>180</v>
      </c>
      <c r="CC18" s="8">
        <v>180</v>
      </c>
      <c r="CD18" s="8">
        <v>180</v>
      </c>
      <c r="CE18" s="8">
        <v>180</v>
      </c>
      <c r="CF18" s="8">
        <v>180</v>
      </c>
      <c r="CG18" s="8">
        <v>180</v>
      </c>
      <c r="CH18" s="8">
        <v>180</v>
      </c>
      <c r="CI18" s="8">
        <v>180</v>
      </c>
      <c r="CJ18" s="8">
        <v>180</v>
      </c>
      <c r="CK18" s="8">
        <v>180</v>
      </c>
      <c r="CL18" s="8">
        <v>180</v>
      </c>
      <c r="CM18" s="8">
        <v>180</v>
      </c>
      <c r="CN18" s="8">
        <v>180</v>
      </c>
      <c r="CO18" s="8">
        <v>180</v>
      </c>
      <c r="CP18" s="8">
        <v>180</v>
      </c>
      <c r="CQ18" s="8">
        <v>180</v>
      </c>
      <c r="CR18" s="8">
        <v>180</v>
      </c>
      <c r="CS18" s="8">
        <v>180</v>
      </c>
      <c r="CT18" s="8">
        <v>180</v>
      </c>
      <c r="CU18" s="8">
        <v>180</v>
      </c>
      <c r="CV18" s="8">
        <v>180</v>
      </c>
      <c r="CW18" s="8">
        <v>180</v>
      </c>
      <c r="CX18" s="12">
        <v>180</v>
      </c>
    </row>
    <row r="19" spans="1:102">
      <c r="L19" s="9" t="s">
        <v>269</v>
      </c>
      <c r="M19" s="15" t="s">
        <v>21</v>
      </c>
      <c r="N19" s="15" t="s">
        <v>271</v>
      </c>
      <c r="O19" s="15" t="s">
        <v>272</v>
      </c>
      <c r="P19" s="15" t="s">
        <v>273</v>
      </c>
      <c r="Q19" s="15" t="s">
        <v>274</v>
      </c>
      <c r="R19" s="15" t="s">
        <v>275</v>
      </c>
      <c r="S19" s="15" t="s">
        <v>276</v>
      </c>
      <c r="T19" s="15" t="s">
        <v>277</v>
      </c>
      <c r="U19" s="15" t="s">
        <v>278</v>
      </c>
      <c r="V19" s="15" t="s">
        <v>279</v>
      </c>
      <c r="W19" s="15" t="s">
        <v>280</v>
      </c>
      <c r="X19" s="15" t="s">
        <v>281</v>
      </c>
      <c r="Y19" s="15" t="s">
        <v>282</v>
      </c>
      <c r="Z19" s="15" t="s">
        <v>283</v>
      </c>
      <c r="AA19" s="15" t="s">
        <v>284</v>
      </c>
      <c r="AB19" s="15" t="s">
        <v>285</v>
      </c>
      <c r="AC19" s="15" t="s">
        <v>286</v>
      </c>
      <c r="AD19" s="15" t="s">
        <v>287</v>
      </c>
      <c r="AE19" s="15" t="s">
        <v>288</v>
      </c>
      <c r="AF19" s="15" t="s">
        <v>289</v>
      </c>
      <c r="AG19" s="15" t="s">
        <v>290</v>
      </c>
      <c r="AH19" s="16" t="s">
        <v>291</v>
      </c>
      <c r="AJ19" s="34">
        <v>1</v>
      </c>
      <c r="AK19" s="8">
        <v>180</v>
      </c>
      <c r="AL19" s="8">
        <v>180</v>
      </c>
      <c r="AM19" s="8">
        <v>180</v>
      </c>
      <c r="AN19" s="8">
        <v>150</v>
      </c>
      <c r="AO19" s="8">
        <v>180</v>
      </c>
      <c r="AP19" s="8">
        <v>180</v>
      </c>
      <c r="AQ19" s="8">
        <v>180</v>
      </c>
      <c r="AR19" s="8">
        <v>180</v>
      </c>
      <c r="AS19" s="8">
        <v>180</v>
      </c>
      <c r="AT19" s="8">
        <v>180</v>
      </c>
      <c r="AU19" s="8">
        <v>180</v>
      </c>
      <c r="AV19" s="8">
        <v>180</v>
      </c>
      <c r="AW19" s="8">
        <v>180</v>
      </c>
      <c r="AX19" s="8">
        <v>101</v>
      </c>
      <c r="AY19" s="8">
        <v>180</v>
      </c>
      <c r="AZ19" s="8">
        <v>180</v>
      </c>
      <c r="BA19" s="8">
        <v>180</v>
      </c>
      <c r="BB19" s="8">
        <v>90</v>
      </c>
      <c r="BC19" s="8">
        <v>180</v>
      </c>
      <c r="BD19" s="8">
        <v>180</v>
      </c>
      <c r="BE19" s="8">
        <v>180</v>
      </c>
      <c r="BF19" s="8">
        <v>180</v>
      </c>
      <c r="BG19" s="8">
        <v>180</v>
      </c>
      <c r="BH19" s="8">
        <v>180</v>
      </c>
      <c r="BI19" s="8">
        <v>180</v>
      </c>
      <c r="BJ19" s="8">
        <v>180</v>
      </c>
      <c r="BK19" s="8">
        <v>180</v>
      </c>
      <c r="BL19" s="8">
        <v>180</v>
      </c>
      <c r="BM19" s="8">
        <v>180</v>
      </c>
      <c r="BN19" s="8">
        <v>153</v>
      </c>
      <c r="BO19" s="8">
        <v>180</v>
      </c>
      <c r="BP19" s="12">
        <v>180</v>
      </c>
      <c r="BR19" s="34">
        <v>3</v>
      </c>
      <c r="BS19" s="8">
        <v>180</v>
      </c>
      <c r="BT19" s="8">
        <v>180</v>
      </c>
      <c r="BU19" s="8">
        <v>180</v>
      </c>
      <c r="BV19" s="8">
        <v>180</v>
      </c>
      <c r="BW19" s="8">
        <v>180</v>
      </c>
      <c r="BX19" s="8">
        <v>180</v>
      </c>
      <c r="BY19" s="8">
        <v>180</v>
      </c>
      <c r="BZ19" s="8">
        <v>180</v>
      </c>
      <c r="CA19" s="8">
        <v>180</v>
      </c>
      <c r="CB19" s="8">
        <v>180</v>
      </c>
      <c r="CC19" s="8">
        <v>180</v>
      </c>
      <c r="CD19" s="8">
        <v>180</v>
      </c>
      <c r="CE19" s="8">
        <v>180</v>
      </c>
      <c r="CF19" s="8">
        <v>180</v>
      </c>
      <c r="CG19" s="8">
        <v>180</v>
      </c>
      <c r="CH19" s="8">
        <v>180</v>
      </c>
      <c r="CI19" s="8">
        <v>180</v>
      </c>
      <c r="CJ19" s="8">
        <v>180</v>
      </c>
      <c r="CK19" s="8">
        <v>180</v>
      </c>
      <c r="CL19" s="8">
        <v>180</v>
      </c>
      <c r="CM19" s="8">
        <v>180</v>
      </c>
      <c r="CN19" s="8">
        <v>180</v>
      </c>
      <c r="CO19" s="8">
        <v>180</v>
      </c>
      <c r="CP19" s="8">
        <v>180</v>
      </c>
      <c r="CQ19" s="8">
        <v>180</v>
      </c>
      <c r="CR19" s="8">
        <v>180</v>
      </c>
      <c r="CS19" s="8">
        <v>180</v>
      </c>
      <c r="CT19" s="8">
        <v>180</v>
      </c>
      <c r="CU19" s="8">
        <v>180</v>
      </c>
      <c r="CV19" s="8">
        <v>180</v>
      </c>
      <c r="CW19" s="8">
        <v>180</v>
      </c>
      <c r="CX19" s="12">
        <v>180</v>
      </c>
    </row>
    <row r="20" spans="1:102">
      <c r="A20" t="s">
        <v>35</v>
      </c>
      <c r="L20" s="34">
        <v>1</v>
      </c>
      <c r="M20" s="8">
        <v>180</v>
      </c>
      <c r="N20" s="8">
        <v>180</v>
      </c>
      <c r="O20" s="8">
        <v>180</v>
      </c>
      <c r="P20" s="8">
        <v>180</v>
      </c>
      <c r="Q20" s="8">
        <v>180</v>
      </c>
      <c r="R20" s="8">
        <v>180</v>
      </c>
      <c r="S20" s="8">
        <v>180</v>
      </c>
      <c r="T20" s="8">
        <v>180</v>
      </c>
      <c r="U20" s="8">
        <v>180</v>
      </c>
      <c r="V20" s="8">
        <v>180</v>
      </c>
      <c r="W20" s="8">
        <v>180</v>
      </c>
      <c r="X20" s="8">
        <v>180</v>
      </c>
      <c r="Y20" s="8">
        <v>180</v>
      </c>
      <c r="Z20" s="8">
        <v>180</v>
      </c>
      <c r="AA20" s="8">
        <v>180</v>
      </c>
      <c r="AB20" s="8">
        <v>180</v>
      </c>
      <c r="AC20" s="8">
        <v>180</v>
      </c>
      <c r="AD20" s="8">
        <v>180</v>
      </c>
      <c r="AE20" s="8">
        <v>180</v>
      </c>
      <c r="AF20" s="8">
        <v>180</v>
      </c>
      <c r="AG20" s="8">
        <v>180</v>
      </c>
      <c r="AH20" s="12">
        <v>180</v>
      </c>
      <c r="AJ20" s="34">
        <v>2</v>
      </c>
      <c r="AK20" s="8">
        <v>180</v>
      </c>
      <c r="AL20" s="8">
        <v>180</v>
      </c>
      <c r="AM20" s="8">
        <v>180</v>
      </c>
      <c r="AN20" s="8">
        <v>180</v>
      </c>
      <c r="AO20" s="8">
        <v>180</v>
      </c>
      <c r="AP20" s="8">
        <v>180</v>
      </c>
      <c r="AQ20" s="8">
        <v>180</v>
      </c>
      <c r="AR20" s="8">
        <v>180</v>
      </c>
      <c r="AS20" s="8">
        <v>180</v>
      </c>
      <c r="AT20" s="8">
        <v>180</v>
      </c>
      <c r="AU20" s="8">
        <v>180</v>
      </c>
      <c r="AV20" s="8">
        <v>180</v>
      </c>
      <c r="AW20" s="8">
        <v>180</v>
      </c>
      <c r="AX20" s="8">
        <v>180</v>
      </c>
      <c r="AY20" s="8">
        <v>180</v>
      </c>
      <c r="AZ20" s="8">
        <v>180</v>
      </c>
      <c r="BA20" s="8">
        <v>180</v>
      </c>
      <c r="BB20" s="8">
        <v>180</v>
      </c>
      <c r="BC20" s="8">
        <v>180</v>
      </c>
      <c r="BD20" s="8">
        <v>180</v>
      </c>
      <c r="BE20" s="8">
        <v>180</v>
      </c>
      <c r="BF20" s="8">
        <v>180</v>
      </c>
      <c r="BG20" s="8">
        <v>180</v>
      </c>
      <c r="BH20" s="8">
        <v>180</v>
      </c>
      <c r="BI20" s="8">
        <v>105</v>
      </c>
      <c r="BJ20" s="8">
        <v>180</v>
      </c>
      <c r="BK20" s="8">
        <v>180</v>
      </c>
      <c r="BL20" s="8">
        <v>180</v>
      </c>
      <c r="BM20" s="8">
        <v>180</v>
      </c>
      <c r="BN20" s="8">
        <v>180</v>
      </c>
      <c r="BO20" s="8">
        <v>43</v>
      </c>
      <c r="BP20" s="12">
        <v>50</v>
      </c>
      <c r="BR20" s="34">
        <v>4</v>
      </c>
      <c r="BS20" s="35">
        <v>180</v>
      </c>
      <c r="BT20" s="35">
        <v>180</v>
      </c>
      <c r="BU20" s="35">
        <v>180</v>
      </c>
      <c r="BV20" s="35">
        <v>180</v>
      </c>
      <c r="BW20" s="35">
        <v>180</v>
      </c>
      <c r="BX20" s="35">
        <v>180</v>
      </c>
      <c r="BY20" s="35">
        <v>180</v>
      </c>
      <c r="BZ20" s="35">
        <v>180</v>
      </c>
      <c r="CA20" s="35">
        <v>180</v>
      </c>
      <c r="CB20" s="35">
        <v>180</v>
      </c>
      <c r="CC20" s="35">
        <v>180</v>
      </c>
      <c r="CD20" s="35">
        <v>180</v>
      </c>
      <c r="CE20" s="35">
        <v>180</v>
      </c>
      <c r="CF20" s="35">
        <v>180</v>
      </c>
      <c r="CG20" s="35">
        <v>180</v>
      </c>
      <c r="CH20" s="35">
        <v>180</v>
      </c>
      <c r="CI20" s="35">
        <v>180</v>
      </c>
      <c r="CJ20" s="35">
        <v>180</v>
      </c>
      <c r="CK20" s="35">
        <v>180</v>
      </c>
      <c r="CL20" s="35">
        <v>180</v>
      </c>
      <c r="CM20" s="35">
        <v>180</v>
      </c>
      <c r="CN20" s="35">
        <v>180</v>
      </c>
      <c r="CO20" s="35">
        <v>180</v>
      </c>
      <c r="CP20" s="35">
        <v>180</v>
      </c>
      <c r="CQ20" s="35">
        <v>180</v>
      </c>
      <c r="CR20" s="35">
        <v>180</v>
      </c>
      <c r="CS20" s="35">
        <v>180</v>
      </c>
      <c r="CT20" s="35">
        <v>155</v>
      </c>
      <c r="CU20" s="35">
        <v>180</v>
      </c>
      <c r="CV20" s="35">
        <v>180</v>
      </c>
      <c r="CW20" s="35">
        <v>180</v>
      </c>
      <c r="CX20" s="36">
        <v>180</v>
      </c>
    </row>
    <row r="21" spans="1:102">
      <c r="A21" s="9" t="s">
        <v>269</v>
      </c>
      <c r="B21" s="15" t="s">
        <v>21</v>
      </c>
      <c r="C21" s="15" t="s">
        <v>22</v>
      </c>
      <c r="D21" s="15" t="s">
        <v>23</v>
      </c>
      <c r="E21" s="15" t="s">
        <v>24</v>
      </c>
      <c r="F21" s="15" t="s">
        <v>25</v>
      </c>
      <c r="G21" s="15" t="s">
        <v>26</v>
      </c>
      <c r="H21" s="15" t="s">
        <v>27</v>
      </c>
      <c r="I21" s="15" t="s">
        <v>28</v>
      </c>
      <c r="J21" s="16" t="s">
        <v>29</v>
      </c>
      <c r="L21" s="34">
        <v>2</v>
      </c>
      <c r="M21" s="8">
        <v>180</v>
      </c>
      <c r="N21" s="8">
        <v>180</v>
      </c>
      <c r="O21" s="8">
        <v>180</v>
      </c>
      <c r="P21" s="8">
        <v>180</v>
      </c>
      <c r="Q21" s="8">
        <v>180</v>
      </c>
      <c r="R21" s="8">
        <v>180</v>
      </c>
      <c r="S21" s="8">
        <v>180</v>
      </c>
      <c r="T21" s="8">
        <v>180</v>
      </c>
      <c r="U21" s="8">
        <v>180</v>
      </c>
      <c r="V21" s="8">
        <v>180</v>
      </c>
      <c r="W21" s="8">
        <v>180</v>
      </c>
      <c r="X21" s="8">
        <v>180</v>
      </c>
      <c r="Y21" s="8">
        <v>180</v>
      </c>
      <c r="Z21" s="8">
        <v>180</v>
      </c>
      <c r="AA21" s="8">
        <v>180</v>
      </c>
      <c r="AB21" s="8">
        <v>180</v>
      </c>
      <c r="AC21" s="8">
        <v>180</v>
      </c>
      <c r="AD21" s="8">
        <v>180</v>
      </c>
      <c r="AE21" s="8">
        <v>180</v>
      </c>
      <c r="AF21" s="8">
        <v>180</v>
      </c>
      <c r="AG21" s="8">
        <v>180</v>
      </c>
      <c r="AH21" s="12">
        <v>180</v>
      </c>
      <c r="AJ21" s="34">
        <v>3</v>
      </c>
      <c r="AK21" s="8">
        <v>180</v>
      </c>
      <c r="AL21" s="8">
        <v>180</v>
      </c>
      <c r="AM21" s="8">
        <v>180</v>
      </c>
      <c r="AN21" s="8">
        <v>180</v>
      </c>
      <c r="AO21" s="8">
        <v>180</v>
      </c>
      <c r="AP21" s="8">
        <v>180</v>
      </c>
      <c r="AQ21" s="8">
        <v>180</v>
      </c>
      <c r="AR21" s="8">
        <v>180</v>
      </c>
      <c r="AS21" s="8">
        <v>180</v>
      </c>
      <c r="AT21" s="8">
        <v>180</v>
      </c>
      <c r="AU21" s="8">
        <v>180</v>
      </c>
      <c r="AV21" s="8">
        <v>180</v>
      </c>
      <c r="AW21" s="8">
        <v>180</v>
      </c>
      <c r="AX21" s="8">
        <v>180</v>
      </c>
      <c r="AY21" s="8">
        <v>180</v>
      </c>
      <c r="AZ21" s="8">
        <v>180</v>
      </c>
      <c r="BA21" s="8">
        <v>180</v>
      </c>
      <c r="BB21" s="8">
        <v>180</v>
      </c>
      <c r="BC21" s="8">
        <v>180</v>
      </c>
      <c r="BD21" s="8">
        <v>89</v>
      </c>
      <c r="BE21" s="8">
        <v>102</v>
      </c>
      <c r="BF21" s="8">
        <v>94</v>
      </c>
      <c r="BG21" s="8">
        <v>48</v>
      </c>
      <c r="BH21" s="8">
        <v>49</v>
      </c>
      <c r="BI21" s="8">
        <v>0</v>
      </c>
      <c r="BJ21" s="8">
        <v>2</v>
      </c>
      <c r="BK21" s="8">
        <v>6</v>
      </c>
      <c r="BL21" s="8">
        <v>0</v>
      </c>
      <c r="BM21" s="8">
        <v>7</v>
      </c>
      <c r="BN21" s="8">
        <v>17</v>
      </c>
      <c r="BO21" s="8">
        <v>10</v>
      </c>
      <c r="BP21" s="12">
        <v>5</v>
      </c>
      <c r="BR21" s="34">
        <v>5</v>
      </c>
      <c r="BS21" s="8">
        <v>180</v>
      </c>
      <c r="BT21" s="8">
        <v>180</v>
      </c>
      <c r="BU21" s="8">
        <v>96</v>
      </c>
      <c r="BV21" s="8">
        <v>180</v>
      </c>
      <c r="BW21" s="8">
        <v>180</v>
      </c>
      <c r="BX21" s="8">
        <v>180</v>
      </c>
      <c r="BY21" s="8">
        <v>180</v>
      </c>
      <c r="BZ21" s="8">
        <v>180</v>
      </c>
      <c r="CA21" s="8">
        <v>180</v>
      </c>
      <c r="CB21" s="8">
        <v>180</v>
      </c>
      <c r="CC21" s="8">
        <v>180</v>
      </c>
      <c r="CD21" s="8">
        <v>180</v>
      </c>
      <c r="CE21" s="8">
        <v>180</v>
      </c>
      <c r="CF21" s="8">
        <v>180</v>
      </c>
      <c r="CG21" s="8">
        <v>88</v>
      </c>
      <c r="CH21" s="8">
        <v>27</v>
      </c>
      <c r="CI21" s="8">
        <v>180</v>
      </c>
      <c r="CJ21" s="8">
        <v>180</v>
      </c>
      <c r="CK21" s="8">
        <v>180</v>
      </c>
      <c r="CL21" s="8">
        <v>180</v>
      </c>
      <c r="CM21" s="8">
        <v>180</v>
      </c>
      <c r="CN21" s="8">
        <v>116</v>
      </c>
      <c r="CO21" s="8">
        <v>180</v>
      </c>
      <c r="CP21" s="8">
        <v>180</v>
      </c>
      <c r="CQ21" s="8">
        <v>180</v>
      </c>
      <c r="CR21" s="8">
        <v>180</v>
      </c>
      <c r="CS21" s="8">
        <v>180</v>
      </c>
      <c r="CT21" s="8">
        <v>180</v>
      </c>
      <c r="CU21" s="8">
        <v>180</v>
      </c>
      <c r="CV21" s="8">
        <v>180</v>
      </c>
      <c r="CW21" s="8">
        <v>180</v>
      </c>
      <c r="CX21" s="12">
        <v>180</v>
      </c>
    </row>
    <row r="22" spans="1:102">
      <c r="A22" s="10">
        <v>1</v>
      </c>
      <c r="B22" s="8">
        <v>180</v>
      </c>
      <c r="C22" s="8">
        <v>180</v>
      </c>
      <c r="D22" s="8">
        <v>180</v>
      </c>
      <c r="E22" s="8">
        <v>180</v>
      </c>
      <c r="F22" s="8">
        <v>21</v>
      </c>
      <c r="G22" s="8">
        <v>46</v>
      </c>
      <c r="H22" s="8">
        <v>28</v>
      </c>
      <c r="I22" s="8">
        <v>5</v>
      </c>
      <c r="J22" s="12">
        <v>0</v>
      </c>
      <c r="L22" s="34">
        <v>3</v>
      </c>
      <c r="M22" s="8">
        <v>180</v>
      </c>
      <c r="N22" s="8">
        <v>180</v>
      </c>
      <c r="O22" s="8">
        <v>180</v>
      </c>
      <c r="P22" s="8">
        <v>180</v>
      </c>
      <c r="Q22" s="8">
        <v>180</v>
      </c>
      <c r="R22" s="8">
        <v>180</v>
      </c>
      <c r="S22" s="8">
        <v>180</v>
      </c>
      <c r="T22" s="8">
        <v>180</v>
      </c>
      <c r="U22" s="8">
        <v>180</v>
      </c>
      <c r="V22" s="8">
        <v>180</v>
      </c>
      <c r="W22" s="8">
        <v>180</v>
      </c>
      <c r="X22" s="8">
        <v>180</v>
      </c>
      <c r="Y22" s="8">
        <v>180</v>
      </c>
      <c r="Z22" s="8">
        <v>180</v>
      </c>
      <c r="AA22" s="8">
        <v>180</v>
      </c>
      <c r="AB22" s="8">
        <v>180</v>
      </c>
      <c r="AC22" s="8">
        <v>180</v>
      </c>
      <c r="AD22" s="8">
        <v>180</v>
      </c>
      <c r="AE22" s="8">
        <v>180</v>
      </c>
      <c r="AF22" s="8">
        <v>180</v>
      </c>
      <c r="AG22" s="8">
        <v>180</v>
      </c>
      <c r="AH22" s="12">
        <v>180</v>
      </c>
      <c r="AJ22" s="34">
        <v>4</v>
      </c>
      <c r="AK22" s="35">
        <v>180</v>
      </c>
      <c r="AL22" s="35">
        <v>180</v>
      </c>
      <c r="AM22" s="35">
        <v>180</v>
      </c>
      <c r="AN22" s="35">
        <v>180</v>
      </c>
      <c r="AO22" s="35">
        <v>180</v>
      </c>
      <c r="AP22" s="35">
        <v>180</v>
      </c>
      <c r="AQ22" s="35">
        <v>180</v>
      </c>
      <c r="AR22" s="35">
        <v>180</v>
      </c>
      <c r="AS22" s="35">
        <v>180</v>
      </c>
      <c r="AT22" s="35">
        <v>180</v>
      </c>
      <c r="AU22" s="35">
        <v>57</v>
      </c>
      <c r="AV22" s="35">
        <v>180</v>
      </c>
      <c r="AW22" s="35">
        <v>180</v>
      </c>
      <c r="AX22" s="35">
        <v>180</v>
      </c>
      <c r="AY22" s="35">
        <v>180</v>
      </c>
      <c r="AZ22" s="35">
        <v>180</v>
      </c>
      <c r="BA22" s="35">
        <v>180</v>
      </c>
      <c r="BB22" s="35">
        <v>180</v>
      </c>
      <c r="BC22" s="35">
        <v>180</v>
      </c>
      <c r="BD22" s="35">
        <v>180</v>
      </c>
      <c r="BE22" s="35">
        <v>180</v>
      </c>
      <c r="BF22" s="35">
        <v>180</v>
      </c>
      <c r="BG22" s="35">
        <v>180</v>
      </c>
      <c r="BH22" s="35">
        <v>180</v>
      </c>
      <c r="BI22" s="35">
        <v>180</v>
      </c>
      <c r="BJ22" s="35">
        <v>180</v>
      </c>
      <c r="BK22" s="35">
        <v>180</v>
      </c>
      <c r="BL22" s="35">
        <v>180</v>
      </c>
      <c r="BM22" s="35">
        <v>0</v>
      </c>
      <c r="BN22" s="35">
        <v>0</v>
      </c>
      <c r="BO22" s="35">
        <v>0</v>
      </c>
      <c r="BP22" s="36">
        <v>0</v>
      </c>
      <c r="BR22" s="34">
        <v>6</v>
      </c>
      <c r="BS22" s="8">
        <v>180</v>
      </c>
      <c r="BT22" s="8">
        <v>180</v>
      </c>
      <c r="BU22" s="8">
        <v>180</v>
      </c>
      <c r="BV22" s="8">
        <v>180</v>
      </c>
      <c r="BW22" s="8">
        <v>180</v>
      </c>
      <c r="BX22" s="8">
        <v>180</v>
      </c>
      <c r="BY22" s="8">
        <v>180</v>
      </c>
      <c r="BZ22" s="8">
        <v>180</v>
      </c>
      <c r="CA22" s="8">
        <v>180</v>
      </c>
      <c r="CB22" s="8">
        <v>180</v>
      </c>
      <c r="CC22" s="8">
        <v>180</v>
      </c>
      <c r="CD22" s="8">
        <v>180</v>
      </c>
      <c r="CE22" s="8">
        <v>180</v>
      </c>
      <c r="CF22" s="8">
        <v>180</v>
      </c>
      <c r="CG22" s="8">
        <v>180</v>
      </c>
      <c r="CH22" s="8">
        <v>180</v>
      </c>
      <c r="CI22" s="8">
        <v>180</v>
      </c>
      <c r="CJ22" s="8">
        <v>180</v>
      </c>
      <c r="CK22" s="8">
        <v>155</v>
      </c>
      <c r="CL22" s="8">
        <v>180</v>
      </c>
      <c r="CM22" s="8">
        <v>138</v>
      </c>
      <c r="CN22" s="8">
        <v>180</v>
      </c>
      <c r="CO22" s="8">
        <v>120</v>
      </c>
      <c r="CP22" s="8">
        <v>180</v>
      </c>
      <c r="CQ22" s="8">
        <v>180</v>
      </c>
      <c r="CR22" s="8">
        <v>161</v>
      </c>
      <c r="CS22" s="8">
        <v>180</v>
      </c>
      <c r="CT22" s="8">
        <v>180</v>
      </c>
      <c r="CU22" s="8">
        <v>180</v>
      </c>
      <c r="CV22" s="8">
        <v>180</v>
      </c>
      <c r="CW22" s="8">
        <v>151</v>
      </c>
      <c r="CX22" s="12">
        <v>180</v>
      </c>
    </row>
    <row r="23" spans="1:102">
      <c r="A23" s="10">
        <v>2</v>
      </c>
      <c r="B23" s="8">
        <v>180</v>
      </c>
      <c r="C23" s="8">
        <v>180</v>
      </c>
      <c r="D23" s="8">
        <v>180</v>
      </c>
      <c r="E23" s="8">
        <v>180</v>
      </c>
      <c r="F23" s="8">
        <v>180</v>
      </c>
      <c r="G23" s="8">
        <v>180</v>
      </c>
      <c r="H23" s="8">
        <v>97</v>
      </c>
      <c r="I23" s="8">
        <v>11</v>
      </c>
      <c r="J23" s="12">
        <v>2</v>
      </c>
      <c r="L23" s="34">
        <v>4</v>
      </c>
      <c r="M23" s="8">
        <v>180</v>
      </c>
      <c r="N23" s="8">
        <v>180</v>
      </c>
      <c r="O23" s="8">
        <v>180</v>
      </c>
      <c r="P23" s="8">
        <v>180</v>
      </c>
      <c r="Q23" s="8">
        <v>180</v>
      </c>
      <c r="R23" s="8">
        <v>180</v>
      </c>
      <c r="S23" s="8">
        <v>180</v>
      </c>
      <c r="T23" s="8">
        <v>180</v>
      </c>
      <c r="U23" s="8">
        <v>180</v>
      </c>
      <c r="V23" s="8">
        <v>180</v>
      </c>
      <c r="W23" s="8">
        <v>180</v>
      </c>
      <c r="X23" s="8">
        <v>180</v>
      </c>
      <c r="Y23" s="8">
        <v>180</v>
      </c>
      <c r="Z23" s="8">
        <v>180</v>
      </c>
      <c r="AA23" s="8">
        <v>180</v>
      </c>
      <c r="AB23" s="8">
        <v>180</v>
      </c>
      <c r="AC23" s="8">
        <v>180</v>
      </c>
      <c r="AD23" s="8">
        <v>180</v>
      </c>
      <c r="AE23" s="8">
        <v>180</v>
      </c>
      <c r="AF23" s="8">
        <v>180</v>
      </c>
      <c r="AG23" s="8">
        <v>180</v>
      </c>
      <c r="AH23" s="12">
        <v>180</v>
      </c>
      <c r="AJ23" s="34">
        <v>5</v>
      </c>
      <c r="AK23" s="8">
        <v>180</v>
      </c>
      <c r="AL23" s="8">
        <v>180</v>
      </c>
      <c r="AM23" s="8">
        <v>180</v>
      </c>
      <c r="AN23" s="8">
        <v>180</v>
      </c>
      <c r="AO23" s="8">
        <v>180</v>
      </c>
      <c r="AP23" s="8">
        <v>180</v>
      </c>
      <c r="AQ23" s="8">
        <v>180</v>
      </c>
      <c r="AR23" s="8">
        <v>180</v>
      </c>
      <c r="AS23" s="8">
        <v>180</v>
      </c>
      <c r="AT23" s="8">
        <v>180</v>
      </c>
      <c r="AU23" s="8">
        <v>180</v>
      </c>
      <c r="AV23" s="8">
        <v>180</v>
      </c>
      <c r="AW23" s="8">
        <v>180</v>
      </c>
      <c r="AX23" s="8">
        <v>180</v>
      </c>
      <c r="AY23" s="8">
        <v>180</v>
      </c>
      <c r="AZ23" s="8">
        <v>180</v>
      </c>
      <c r="BA23" s="8">
        <v>100</v>
      </c>
      <c r="BB23" s="8">
        <v>120</v>
      </c>
      <c r="BC23" s="8">
        <v>75</v>
      </c>
      <c r="BD23" s="8">
        <v>96</v>
      </c>
      <c r="BE23" s="8">
        <v>180</v>
      </c>
      <c r="BF23" s="8">
        <v>180</v>
      </c>
      <c r="BG23" s="8">
        <v>180</v>
      </c>
      <c r="BH23" s="8">
        <v>180</v>
      </c>
      <c r="BI23" s="8">
        <v>180</v>
      </c>
      <c r="BJ23" s="8">
        <v>159</v>
      </c>
      <c r="BK23" s="8">
        <v>180</v>
      </c>
      <c r="BL23" s="8">
        <v>180</v>
      </c>
      <c r="BM23" s="8">
        <v>180</v>
      </c>
      <c r="BN23" s="8">
        <v>180</v>
      </c>
      <c r="BO23" s="8">
        <v>180</v>
      </c>
      <c r="BP23" s="12">
        <v>142</v>
      </c>
      <c r="BR23" s="21" t="s">
        <v>42</v>
      </c>
      <c r="BS23" s="22">
        <f>AVERAGE(BS17:BS22)</f>
        <v>180</v>
      </c>
      <c r="BT23" s="22">
        <f t="shared" ref="BT23:CX23" si="0">AVERAGE(BT17:BT22)</f>
        <v>174.66666666666666</v>
      </c>
      <c r="BU23" s="22">
        <f t="shared" si="0"/>
        <v>166</v>
      </c>
      <c r="BV23" s="22">
        <f t="shared" si="0"/>
        <v>180</v>
      </c>
      <c r="BW23" s="22">
        <f t="shared" si="0"/>
        <v>180</v>
      </c>
      <c r="BX23" s="22">
        <f t="shared" si="0"/>
        <v>180</v>
      </c>
      <c r="BY23" s="22">
        <f t="shared" si="0"/>
        <v>180</v>
      </c>
      <c r="BZ23" s="22">
        <f t="shared" si="0"/>
        <v>180</v>
      </c>
      <c r="CA23" s="22">
        <f t="shared" si="0"/>
        <v>180</v>
      </c>
      <c r="CB23" s="22">
        <f t="shared" si="0"/>
        <v>180</v>
      </c>
      <c r="CC23" s="22">
        <f t="shared" si="0"/>
        <v>180</v>
      </c>
      <c r="CD23" s="22">
        <f t="shared" si="0"/>
        <v>180</v>
      </c>
      <c r="CE23" s="22">
        <f t="shared" si="0"/>
        <v>180</v>
      </c>
      <c r="CF23" s="22">
        <f t="shared" si="0"/>
        <v>180</v>
      </c>
      <c r="CG23" s="22">
        <f t="shared" si="0"/>
        <v>164.66666666666666</v>
      </c>
      <c r="CH23" s="22">
        <f t="shared" si="0"/>
        <v>154.5</v>
      </c>
      <c r="CI23" s="22">
        <f t="shared" si="0"/>
        <v>180</v>
      </c>
      <c r="CJ23" s="22">
        <f t="shared" si="0"/>
        <v>180</v>
      </c>
      <c r="CK23" s="22">
        <f t="shared" si="0"/>
        <v>175.83333333333334</v>
      </c>
      <c r="CL23" s="22">
        <f t="shared" si="0"/>
        <v>180</v>
      </c>
      <c r="CM23" s="22">
        <f t="shared" si="0"/>
        <v>173</v>
      </c>
      <c r="CN23" s="22">
        <f t="shared" si="0"/>
        <v>169.33333333333334</v>
      </c>
      <c r="CO23" s="22">
        <f t="shared" si="0"/>
        <v>170</v>
      </c>
      <c r="CP23" s="22">
        <f t="shared" si="0"/>
        <v>180</v>
      </c>
      <c r="CQ23" s="22">
        <f t="shared" si="0"/>
        <v>180</v>
      </c>
      <c r="CR23" s="22">
        <f t="shared" si="0"/>
        <v>176.83333333333334</v>
      </c>
      <c r="CS23" s="22">
        <f t="shared" si="0"/>
        <v>180</v>
      </c>
      <c r="CT23" s="22">
        <f t="shared" si="0"/>
        <v>175.83333333333334</v>
      </c>
      <c r="CU23" s="22">
        <f t="shared" si="0"/>
        <v>169</v>
      </c>
      <c r="CV23" s="22">
        <f t="shared" si="0"/>
        <v>180</v>
      </c>
      <c r="CW23" s="22">
        <f t="shared" si="0"/>
        <v>175.16666666666666</v>
      </c>
      <c r="CX23" s="23">
        <f t="shared" si="0"/>
        <v>180</v>
      </c>
    </row>
    <row r="24" spans="1:102">
      <c r="A24" s="10">
        <v>3</v>
      </c>
      <c r="B24" s="8">
        <v>180</v>
      </c>
      <c r="C24" s="8">
        <v>180</v>
      </c>
      <c r="D24" s="8">
        <v>180</v>
      </c>
      <c r="E24" s="8">
        <v>180</v>
      </c>
      <c r="F24" s="8">
        <v>180</v>
      </c>
      <c r="G24" s="8">
        <v>180</v>
      </c>
      <c r="H24" s="8">
        <v>180</v>
      </c>
      <c r="I24" s="8">
        <v>180</v>
      </c>
      <c r="J24" s="12">
        <v>180</v>
      </c>
      <c r="L24" s="34">
        <v>5</v>
      </c>
      <c r="M24" s="8">
        <v>180</v>
      </c>
      <c r="N24" s="8">
        <v>180</v>
      </c>
      <c r="O24" s="8">
        <v>180</v>
      </c>
      <c r="P24" s="8">
        <v>180</v>
      </c>
      <c r="Q24" s="8">
        <v>180</v>
      </c>
      <c r="R24" s="8">
        <v>180</v>
      </c>
      <c r="S24" s="8">
        <v>180</v>
      </c>
      <c r="T24" s="8">
        <v>180</v>
      </c>
      <c r="U24" s="8">
        <v>180</v>
      </c>
      <c r="V24" s="8">
        <v>180</v>
      </c>
      <c r="W24" s="8">
        <v>180</v>
      </c>
      <c r="X24" s="8">
        <v>180</v>
      </c>
      <c r="Y24" s="8">
        <v>180</v>
      </c>
      <c r="Z24" s="8">
        <v>180</v>
      </c>
      <c r="AA24" s="8">
        <v>180</v>
      </c>
      <c r="AB24" s="8">
        <v>180</v>
      </c>
      <c r="AC24" s="8">
        <v>180</v>
      </c>
      <c r="AD24" s="8">
        <v>180</v>
      </c>
      <c r="AE24" s="8">
        <v>180</v>
      </c>
      <c r="AF24" s="8">
        <v>180</v>
      </c>
      <c r="AG24" s="8">
        <v>180</v>
      </c>
      <c r="AH24" s="12">
        <v>180</v>
      </c>
      <c r="AJ24" s="34">
        <v>6</v>
      </c>
      <c r="AK24" s="8">
        <v>180</v>
      </c>
      <c r="AL24" s="8">
        <v>180</v>
      </c>
      <c r="AM24" s="8">
        <v>180</v>
      </c>
      <c r="AN24" s="8">
        <v>180</v>
      </c>
      <c r="AO24" s="8">
        <v>180</v>
      </c>
      <c r="AP24" s="8">
        <v>180</v>
      </c>
      <c r="AQ24" s="8">
        <v>180</v>
      </c>
      <c r="AR24" s="8">
        <v>180</v>
      </c>
      <c r="AS24" s="8">
        <v>180</v>
      </c>
      <c r="AT24" s="8">
        <v>180</v>
      </c>
      <c r="AU24" s="8">
        <v>112</v>
      </c>
      <c r="AV24" s="8">
        <v>180</v>
      </c>
      <c r="AW24" s="8">
        <v>81</v>
      </c>
      <c r="AX24" s="8">
        <v>180</v>
      </c>
      <c r="AY24" s="8">
        <v>180</v>
      </c>
      <c r="AZ24" s="8">
        <v>180</v>
      </c>
      <c r="BA24" s="8">
        <v>180</v>
      </c>
      <c r="BB24" s="8">
        <v>180</v>
      </c>
      <c r="BC24" s="8">
        <v>180</v>
      </c>
      <c r="BD24" s="8">
        <v>180</v>
      </c>
      <c r="BE24" s="8">
        <v>180</v>
      </c>
      <c r="BF24" s="8">
        <v>180</v>
      </c>
      <c r="BG24" s="8">
        <v>180</v>
      </c>
      <c r="BH24" s="8">
        <v>180</v>
      </c>
      <c r="BI24" s="8">
        <v>180</v>
      </c>
      <c r="BJ24" s="8">
        <v>180</v>
      </c>
      <c r="BK24" s="8">
        <v>180</v>
      </c>
      <c r="BL24" s="8">
        <v>180</v>
      </c>
      <c r="BM24" s="8">
        <v>180</v>
      </c>
      <c r="BN24" s="8">
        <v>0</v>
      </c>
      <c r="BO24" s="8">
        <v>0</v>
      </c>
      <c r="BP24" s="12">
        <v>0</v>
      </c>
      <c r="BR24" s="2" t="s">
        <v>46</v>
      </c>
      <c r="BS24">
        <f>STDEV(BS17:BS22)</f>
        <v>0</v>
      </c>
      <c r="BT24">
        <f t="shared" ref="BT24:CX24" si="1">STDEV(BT17:BT22)</f>
        <v>13.063945294843617</v>
      </c>
      <c r="BU24">
        <f t="shared" si="1"/>
        <v>34.292856398964496</v>
      </c>
      <c r="BV24">
        <f t="shared" si="1"/>
        <v>0</v>
      </c>
      <c r="BW24">
        <f t="shared" si="1"/>
        <v>0</v>
      </c>
      <c r="BX24">
        <f t="shared" si="1"/>
        <v>0</v>
      </c>
      <c r="BY24">
        <f t="shared" si="1"/>
        <v>0</v>
      </c>
      <c r="BZ24">
        <f t="shared" si="1"/>
        <v>0</v>
      </c>
      <c r="CA24">
        <f t="shared" si="1"/>
        <v>0</v>
      </c>
      <c r="CB24">
        <f t="shared" si="1"/>
        <v>0</v>
      </c>
      <c r="CC24">
        <f t="shared" si="1"/>
        <v>0</v>
      </c>
      <c r="CD24">
        <f t="shared" si="1"/>
        <v>0</v>
      </c>
      <c r="CE24">
        <f t="shared" si="1"/>
        <v>0</v>
      </c>
      <c r="CF24">
        <f t="shared" si="1"/>
        <v>0</v>
      </c>
      <c r="CG24">
        <f t="shared" si="1"/>
        <v>37.558842722675422</v>
      </c>
      <c r="CH24">
        <f t="shared" si="1"/>
        <v>62.461988440971041</v>
      </c>
      <c r="CI24">
        <f t="shared" si="1"/>
        <v>0</v>
      </c>
      <c r="CJ24">
        <f t="shared" si="1"/>
        <v>0</v>
      </c>
      <c r="CK24">
        <f t="shared" si="1"/>
        <v>10.206207261596576</v>
      </c>
      <c r="CL24">
        <f t="shared" si="1"/>
        <v>0</v>
      </c>
      <c r="CM24">
        <f t="shared" si="1"/>
        <v>17.146428199482248</v>
      </c>
      <c r="CN24">
        <f t="shared" si="1"/>
        <v>26.127890589687269</v>
      </c>
      <c r="CO24">
        <f t="shared" si="1"/>
        <v>24.494897427831781</v>
      </c>
      <c r="CP24">
        <f t="shared" si="1"/>
        <v>0</v>
      </c>
      <c r="CQ24">
        <f t="shared" si="1"/>
        <v>0</v>
      </c>
      <c r="CR24">
        <f t="shared" si="1"/>
        <v>7.7567175188133968</v>
      </c>
      <c r="CS24">
        <f t="shared" si="1"/>
        <v>0</v>
      </c>
      <c r="CT24">
        <f t="shared" si="1"/>
        <v>10.206207261596576</v>
      </c>
      <c r="CU24">
        <f t="shared" si="1"/>
        <v>26.944387170614959</v>
      </c>
      <c r="CV24">
        <f t="shared" si="1"/>
        <v>0</v>
      </c>
      <c r="CW24">
        <f t="shared" si="1"/>
        <v>11.839200423452029</v>
      </c>
      <c r="CX24" s="3">
        <f t="shared" si="1"/>
        <v>0</v>
      </c>
    </row>
    <row r="25" spans="1:102">
      <c r="A25" s="10">
        <v>4</v>
      </c>
      <c r="B25" s="8">
        <v>180</v>
      </c>
      <c r="C25" s="8">
        <v>180</v>
      </c>
      <c r="D25" s="8">
        <v>180</v>
      </c>
      <c r="E25" s="8">
        <v>180</v>
      </c>
      <c r="F25" s="8">
        <v>180</v>
      </c>
      <c r="G25" s="8">
        <v>180</v>
      </c>
      <c r="H25" s="8">
        <v>180</v>
      </c>
      <c r="I25" s="8">
        <v>180</v>
      </c>
      <c r="J25" s="12">
        <v>180</v>
      </c>
      <c r="L25" s="34">
        <v>6</v>
      </c>
      <c r="M25" s="8">
        <v>180</v>
      </c>
      <c r="N25" s="8">
        <v>180</v>
      </c>
      <c r="O25" s="8">
        <v>180</v>
      </c>
      <c r="P25" s="8">
        <v>180</v>
      </c>
      <c r="Q25" s="8">
        <v>180</v>
      </c>
      <c r="R25" s="8">
        <v>180</v>
      </c>
      <c r="S25" s="8">
        <v>180</v>
      </c>
      <c r="T25" s="8">
        <v>180</v>
      </c>
      <c r="U25" s="8">
        <v>180</v>
      </c>
      <c r="V25" s="8">
        <v>180</v>
      </c>
      <c r="W25" s="8">
        <v>180</v>
      </c>
      <c r="X25" s="8">
        <v>180</v>
      </c>
      <c r="Y25" s="8">
        <v>180</v>
      </c>
      <c r="Z25" s="8">
        <v>180</v>
      </c>
      <c r="AA25" s="8">
        <v>180</v>
      </c>
      <c r="AB25" s="8">
        <v>180</v>
      </c>
      <c r="AC25" s="8">
        <v>180</v>
      </c>
      <c r="AD25" s="8">
        <v>180</v>
      </c>
      <c r="AE25" s="8">
        <v>180</v>
      </c>
      <c r="AF25" s="8">
        <v>180</v>
      </c>
      <c r="AG25" s="8">
        <v>180</v>
      </c>
      <c r="AH25" s="12">
        <v>180</v>
      </c>
      <c r="AJ25" s="34">
        <v>7</v>
      </c>
      <c r="AK25" s="8">
        <v>180</v>
      </c>
      <c r="AL25" s="8">
        <v>180</v>
      </c>
      <c r="AM25" s="8">
        <v>75</v>
      </c>
      <c r="AN25" s="8">
        <v>180</v>
      </c>
      <c r="AO25" s="8">
        <v>180</v>
      </c>
      <c r="AP25" s="8">
        <v>57</v>
      </c>
      <c r="AQ25" s="8">
        <v>180</v>
      </c>
      <c r="AR25" s="8">
        <v>180</v>
      </c>
      <c r="AS25" s="8">
        <v>180</v>
      </c>
      <c r="AT25" s="8">
        <v>180</v>
      </c>
      <c r="AU25" s="8">
        <v>180</v>
      </c>
      <c r="AV25" s="8">
        <v>180</v>
      </c>
      <c r="AW25" s="8">
        <v>120</v>
      </c>
      <c r="AX25" s="8">
        <v>180</v>
      </c>
      <c r="AY25" s="8">
        <v>180</v>
      </c>
      <c r="AZ25" s="8">
        <v>180</v>
      </c>
      <c r="BA25" s="8">
        <v>180</v>
      </c>
      <c r="BB25" s="8">
        <v>180</v>
      </c>
      <c r="BC25" s="8">
        <v>180</v>
      </c>
      <c r="BD25" s="8">
        <v>180</v>
      </c>
      <c r="BE25" s="8">
        <v>180</v>
      </c>
      <c r="BF25" s="8">
        <v>180</v>
      </c>
      <c r="BG25" s="8">
        <v>180</v>
      </c>
      <c r="BH25" s="8">
        <v>180</v>
      </c>
      <c r="BI25" s="8">
        <v>180</v>
      </c>
      <c r="BJ25" s="8">
        <v>180</v>
      </c>
      <c r="BK25" s="8">
        <v>180</v>
      </c>
      <c r="BL25" s="8">
        <v>180</v>
      </c>
      <c r="BM25" s="8">
        <v>19</v>
      </c>
      <c r="BN25" s="8">
        <v>180</v>
      </c>
      <c r="BO25" s="8">
        <v>37</v>
      </c>
      <c r="BP25" s="12">
        <v>82</v>
      </c>
      <c r="BR25" s="4" t="s">
        <v>44</v>
      </c>
      <c r="BS25" s="20">
        <f>BS24/SQRT(6)</f>
        <v>0</v>
      </c>
      <c r="BT25" s="20">
        <f t="shared" ref="BT25:CX25" si="2">BT24/SQRT(6)</f>
        <v>5.3333333333333339</v>
      </c>
      <c r="BU25" s="20">
        <f t="shared" si="2"/>
        <v>14.000000000000002</v>
      </c>
      <c r="BV25" s="20">
        <f t="shared" si="2"/>
        <v>0</v>
      </c>
      <c r="BW25" s="20">
        <f t="shared" si="2"/>
        <v>0</v>
      </c>
      <c r="BX25" s="20">
        <f t="shared" si="2"/>
        <v>0</v>
      </c>
      <c r="BY25" s="20">
        <f t="shared" si="2"/>
        <v>0</v>
      </c>
      <c r="BZ25" s="20">
        <f t="shared" si="2"/>
        <v>0</v>
      </c>
      <c r="CA25" s="20">
        <f t="shared" si="2"/>
        <v>0</v>
      </c>
      <c r="CB25" s="20">
        <f t="shared" si="2"/>
        <v>0</v>
      </c>
      <c r="CC25" s="20">
        <f t="shared" si="2"/>
        <v>0</v>
      </c>
      <c r="CD25" s="20">
        <f t="shared" si="2"/>
        <v>0</v>
      </c>
      <c r="CE25" s="20">
        <f t="shared" si="2"/>
        <v>0</v>
      </c>
      <c r="CF25" s="20">
        <f t="shared" si="2"/>
        <v>0</v>
      </c>
      <c r="CG25" s="20">
        <f t="shared" si="2"/>
        <v>15.333333333333345</v>
      </c>
      <c r="CH25" s="20">
        <f t="shared" si="2"/>
        <v>25.500000000000004</v>
      </c>
      <c r="CI25" s="20">
        <f t="shared" si="2"/>
        <v>0</v>
      </c>
      <c r="CJ25" s="20">
        <f t="shared" si="2"/>
        <v>0</v>
      </c>
      <c r="CK25" s="20">
        <f t="shared" si="2"/>
        <v>4.1666666666666679</v>
      </c>
      <c r="CL25" s="20">
        <f t="shared" si="2"/>
        <v>0</v>
      </c>
      <c r="CM25" s="20">
        <f t="shared" si="2"/>
        <v>7.0000000000000009</v>
      </c>
      <c r="CN25" s="20">
        <f t="shared" si="2"/>
        <v>10.666666666666682</v>
      </c>
      <c r="CO25" s="20">
        <f t="shared" si="2"/>
        <v>10</v>
      </c>
      <c r="CP25" s="20">
        <f t="shared" si="2"/>
        <v>0</v>
      </c>
      <c r="CQ25" s="20">
        <f t="shared" si="2"/>
        <v>0</v>
      </c>
      <c r="CR25" s="20">
        <f t="shared" si="2"/>
        <v>3.1666666666666665</v>
      </c>
      <c r="CS25" s="20">
        <f t="shared" si="2"/>
        <v>0</v>
      </c>
      <c r="CT25" s="20">
        <f t="shared" si="2"/>
        <v>4.1666666666666679</v>
      </c>
      <c r="CU25" s="20">
        <f t="shared" si="2"/>
        <v>11.000000000000002</v>
      </c>
      <c r="CV25" s="20">
        <f t="shared" si="2"/>
        <v>0</v>
      </c>
      <c r="CW25" s="20">
        <f t="shared" si="2"/>
        <v>4.8333333333333339</v>
      </c>
      <c r="CX25" s="5">
        <f t="shared" si="2"/>
        <v>0</v>
      </c>
    </row>
    <row r="26" spans="1:102">
      <c r="A26" s="10">
        <v>5</v>
      </c>
      <c r="B26" s="8">
        <v>180</v>
      </c>
      <c r="C26" s="8">
        <v>180</v>
      </c>
      <c r="D26" s="8">
        <v>46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12">
        <v>0</v>
      </c>
      <c r="L26" s="34">
        <v>7</v>
      </c>
      <c r="M26" s="8">
        <v>180</v>
      </c>
      <c r="N26" s="8">
        <v>180</v>
      </c>
      <c r="O26" s="8">
        <v>180</v>
      </c>
      <c r="P26" s="8">
        <v>180</v>
      </c>
      <c r="Q26" s="8">
        <v>180</v>
      </c>
      <c r="R26" s="8">
        <v>180</v>
      </c>
      <c r="S26" s="8">
        <v>180</v>
      </c>
      <c r="T26" s="8">
        <v>180</v>
      </c>
      <c r="U26" s="8">
        <v>180</v>
      </c>
      <c r="V26" s="8">
        <v>180</v>
      </c>
      <c r="W26" s="8">
        <v>180</v>
      </c>
      <c r="X26" s="8">
        <v>180</v>
      </c>
      <c r="Y26" s="8">
        <v>180</v>
      </c>
      <c r="Z26" s="8">
        <v>180</v>
      </c>
      <c r="AA26" s="8">
        <v>180</v>
      </c>
      <c r="AB26" s="8">
        <v>180</v>
      </c>
      <c r="AC26" s="8">
        <v>180</v>
      </c>
      <c r="AD26" s="8">
        <v>180</v>
      </c>
      <c r="AE26" s="8">
        <v>40</v>
      </c>
      <c r="AF26" s="8">
        <v>180</v>
      </c>
      <c r="AG26" s="8">
        <v>180</v>
      </c>
      <c r="AH26" s="12">
        <v>117</v>
      </c>
      <c r="AJ26" s="34">
        <v>8</v>
      </c>
      <c r="AK26" s="8">
        <v>180</v>
      </c>
      <c r="AL26" s="8">
        <v>174</v>
      </c>
      <c r="AM26" s="8">
        <v>180</v>
      </c>
      <c r="AN26" s="8">
        <v>60</v>
      </c>
      <c r="AO26" s="8">
        <v>58</v>
      </c>
      <c r="AP26" s="8">
        <v>180</v>
      </c>
      <c r="AQ26" s="8">
        <v>30</v>
      </c>
      <c r="AR26" s="8">
        <v>55</v>
      </c>
      <c r="AS26" s="8">
        <v>36</v>
      </c>
      <c r="AT26" s="8">
        <v>36</v>
      </c>
      <c r="AU26" s="8">
        <v>14</v>
      </c>
      <c r="AV26" s="8">
        <v>22</v>
      </c>
      <c r="AW26" s="8">
        <v>6</v>
      </c>
      <c r="AX26" s="8">
        <v>4</v>
      </c>
      <c r="AY26" s="8">
        <v>3</v>
      </c>
      <c r="AZ26" s="8">
        <v>4</v>
      </c>
      <c r="BA26" s="8">
        <v>14</v>
      </c>
      <c r="BB26" s="8">
        <v>11</v>
      </c>
      <c r="BC26" s="8">
        <v>8</v>
      </c>
      <c r="BD26" s="8">
        <v>18</v>
      </c>
      <c r="BE26" s="8">
        <v>5</v>
      </c>
      <c r="BF26" s="8">
        <v>6</v>
      </c>
      <c r="BG26" s="8">
        <v>4</v>
      </c>
      <c r="BH26" s="8">
        <v>3</v>
      </c>
      <c r="BI26" s="8">
        <v>16</v>
      </c>
      <c r="BJ26" s="8">
        <v>6</v>
      </c>
      <c r="BK26" s="8">
        <v>4</v>
      </c>
      <c r="BL26" s="8">
        <v>4</v>
      </c>
      <c r="BM26" s="8">
        <v>5</v>
      </c>
      <c r="BN26" s="8">
        <v>7</v>
      </c>
      <c r="BO26" s="8">
        <v>0</v>
      </c>
      <c r="BP26" s="12">
        <v>0</v>
      </c>
    </row>
    <row r="27" spans="1:102">
      <c r="A27" s="10">
        <v>6</v>
      </c>
      <c r="B27" s="8">
        <v>180</v>
      </c>
      <c r="C27" s="8">
        <v>180</v>
      </c>
      <c r="D27" s="8">
        <v>64</v>
      </c>
      <c r="E27" s="8">
        <v>91</v>
      </c>
      <c r="F27" s="8">
        <v>180</v>
      </c>
      <c r="G27" s="8">
        <v>180</v>
      </c>
      <c r="H27" s="8">
        <v>86</v>
      </c>
      <c r="I27" s="8">
        <v>64</v>
      </c>
      <c r="J27" s="12">
        <v>0</v>
      </c>
      <c r="L27" s="34">
        <v>8</v>
      </c>
      <c r="M27" s="8">
        <v>180</v>
      </c>
      <c r="N27" s="8">
        <v>180</v>
      </c>
      <c r="O27" s="8">
        <v>180</v>
      </c>
      <c r="P27" s="8">
        <v>180</v>
      </c>
      <c r="Q27" s="8">
        <v>180</v>
      </c>
      <c r="R27" s="8">
        <v>180</v>
      </c>
      <c r="S27" s="8">
        <v>180</v>
      </c>
      <c r="T27" s="8">
        <v>180</v>
      </c>
      <c r="U27" s="8">
        <v>180</v>
      </c>
      <c r="V27" s="8">
        <v>180</v>
      </c>
      <c r="W27" s="8">
        <v>180</v>
      </c>
      <c r="X27" s="8">
        <v>180</v>
      </c>
      <c r="Y27" s="8">
        <v>180</v>
      </c>
      <c r="Z27" s="8">
        <v>180</v>
      </c>
      <c r="AA27" s="8">
        <v>180</v>
      </c>
      <c r="AB27" s="8">
        <v>180</v>
      </c>
      <c r="AC27" s="8">
        <v>180</v>
      </c>
      <c r="AD27" s="8">
        <v>180</v>
      </c>
      <c r="AE27" s="8">
        <v>180</v>
      </c>
      <c r="AF27" s="8">
        <v>180</v>
      </c>
      <c r="AG27" s="8">
        <v>180</v>
      </c>
      <c r="AH27" s="12">
        <v>180</v>
      </c>
      <c r="AJ27" s="34">
        <v>9</v>
      </c>
      <c r="AK27" s="8">
        <v>180</v>
      </c>
      <c r="AL27" s="8">
        <v>180</v>
      </c>
      <c r="AM27" s="8">
        <v>180</v>
      </c>
      <c r="AN27" s="8">
        <v>180</v>
      </c>
      <c r="AO27" s="8">
        <v>180</v>
      </c>
      <c r="AP27" s="8">
        <v>180</v>
      </c>
      <c r="AQ27" s="8">
        <v>180</v>
      </c>
      <c r="AR27" s="8">
        <v>180</v>
      </c>
      <c r="AS27" s="8">
        <v>180</v>
      </c>
      <c r="AT27" s="8">
        <v>180</v>
      </c>
      <c r="AU27" s="8">
        <v>180</v>
      </c>
      <c r="AV27" s="8">
        <v>180</v>
      </c>
      <c r="AW27" s="8">
        <v>180</v>
      </c>
      <c r="AX27" s="8">
        <v>180</v>
      </c>
      <c r="AY27" s="8">
        <v>180</v>
      </c>
      <c r="AZ27" s="8">
        <v>180</v>
      </c>
      <c r="BA27" s="8">
        <v>180</v>
      </c>
      <c r="BB27" s="8">
        <v>115</v>
      </c>
      <c r="BC27" s="8">
        <v>180</v>
      </c>
      <c r="BD27" s="8">
        <v>180</v>
      </c>
      <c r="BE27" s="8">
        <v>180</v>
      </c>
      <c r="BF27" s="8">
        <v>180</v>
      </c>
      <c r="BG27" s="8">
        <v>180</v>
      </c>
      <c r="BH27" s="8">
        <v>53</v>
      </c>
      <c r="BI27" s="8">
        <v>180</v>
      </c>
      <c r="BJ27" s="8">
        <v>24</v>
      </c>
      <c r="BK27" s="8">
        <v>0</v>
      </c>
      <c r="BL27" s="8">
        <v>0</v>
      </c>
      <c r="BM27" s="8">
        <v>0</v>
      </c>
      <c r="BN27" s="8">
        <v>0</v>
      </c>
      <c r="BO27" s="8">
        <v>0</v>
      </c>
      <c r="BP27" s="12">
        <v>0</v>
      </c>
      <c r="BR27" s="9" t="s">
        <v>270</v>
      </c>
      <c r="BS27" s="15" t="s">
        <v>21</v>
      </c>
      <c r="BT27" s="15" t="s">
        <v>22</v>
      </c>
      <c r="BU27" s="15" t="s">
        <v>23</v>
      </c>
      <c r="BV27" s="15" t="s">
        <v>24</v>
      </c>
      <c r="BW27" s="15" t="s">
        <v>25</v>
      </c>
      <c r="BX27" s="15" t="s">
        <v>26</v>
      </c>
      <c r="BY27" s="15" t="s">
        <v>27</v>
      </c>
      <c r="BZ27" s="15" t="s">
        <v>28</v>
      </c>
      <c r="CA27" s="15" t="s">
        <v>29</v>
      </c>
      <c r="CB27" s="15" t="s">
        <v>30</v>
      </c>
      <c r="CC27" s="15" t="s">
        <v>31</v>
      </c>
      <c r="CD27" s="15" t="s">
        <v>32</v>
      </c>
      <c r="CE27" s="15" t="s">
        <v>33</v>
      </c>
      <c r="CF27" s="15" t="s">
        <v>283</v>
      </c>
      <c r="CG27" s="15" t="s">
        <v>284</v>
      </c>
      <c r="CH27" s="15" t="s">
        <v>285</v>
      </c>
      <c r="CI27" s="15" t="s">
        <v>286</v>
      </c>
      <c r="CJ27" s="15" t="s">
        <v>287</v>
      </c>
      <c r="CK27" s="15" t="s">
        <v>288</v>
      </c>
      <c r="CL27" s="15" t="s">
        <v>289</v>
      </c>
      <c r="CM27" s="15" t="s">
        <v>290</v>
      </c>
      <c r="CN27" s="15" t="s">
        <v>291</v>
      </c>
      <c r="CO27" s="15" t="s">
        <v>295</v>
      </c>
      <c r="CP27" s="15" t="s">
        <v>296</v>
      </c>
      <c r="CQ27" s="15" t="s">
        <v>297</v>
      </c>
      <c r="CR27" s="15" t="s">
        <v>298</v>
      </c>
      <c r="CS27" s="15" t="s">
        <v>299</v>
      </c>
      <c r="CT27" s="15" t="s">
        <v>300</v>
      </c>
      <c r="CU27" s="15" t="s">
        <v>301</v>
      </c>
      <c r="CV27" s="15" t="s">
        <v>302</v>
      </c>
      <c r="CW27" s="15" t="s">
        <v>303</v>
      </c>
      <c r="CX27" s="16" t="s">
        <v>304</v>
      </c>
    </row>
    <row r="28" spans="1:102">
      <c r="A28" s="10">
        <v>7</v>
      </c>
      <c r="B28" s="8">
        <v>180</v>
      </c>
      <c r="C28" s="8">
        <v>180</v>
      </c>
      <c r="D28" s="8">
        <v>180</v>
      </c>
      <c r="E28" s="8">
        <v>180</v>
      </c>
      <c r="F28" s="8">
        <v>180</v>
      </c>
      <c r="G28" s="8">
        <v>180</v>
      </c>
      <c r="H28" s="8">
        <v>105</v>
      </c>
      <c r="I28" s="8">
        <v>0</v>
      </c>
      <c r="J28" s="12">
        <v>0</v>
      </c>
      <c r="L28" s="34">
        <v>9</v>
      </c>
      <c r="M28" s="8">
        <v>180</v>
      </c>
      <c r="N28" s="8">
        <v>180</v>
      </c>
      <c r="O28" s="8">
        <v>180</v>
      </c>
      <c r="P28" s="8">
        <v>180</v>
      </c>
      <c r="Q28" s="8">
        <v>180</v>
      </c>
      <c r="R28" s="8">
        <v>180</v>
      </c>
      <c r="S28" s="8">
        <v>180</v>
      </c>
      <c r="T28" s="8">
        <v>180</v>
      </c>
      <c r="U28" s="8">
        <v>180</v>
      </c>
      <c r="V28" s="8">
        <v>180</v>
      </c>
      <c r="W28" s="8">
        <v>180</v>
      </c>
      <c r="X28" s="8">
        <v>180</v>
      </c>
      <c r="Y28" s="8">
        <v>180</v>
      </c>
      <c r="Z28" s="8">
        <v>180</v>
      </c>
      <c r="AA28" s="8">
        <v>180</v>
      </c>
      <c r="AB28" s="8">
        <v>180</v>
      </c>
      <c r="AC28" s="8">
        <v>180</v>
      </c>
      <c r="AD28" s="8">
        <v>180</v>
      </c>
      <c r="AE28" s="8">
        <v>180</v>
      </c>
      <c r="AF28" s="8">
        <v>180</v>
      </c>
      <c r="AG28" s="8">
        <v>180</v>
      </c>
      <c r="AH28" s="12">
        <v>180</v>
      </c>
      <c r="AJ28" s="21" t="s">
        <v>42</v>
      </c>
      <c r="AK28" s="22">
        <f>AVERAGE(AK19:AK27)</f>
        <v>180</v>
      </c>
      <c r="AL28" s="22">
        <f t="shared" ref="AL28:BP28" si="3">AVERAGE(AL19:AL27)</f>
        <v>179.33333333333334</v>
      </c>
      <c r="AM28" s="22">
        <f t="shared" si="3"/>
        <v>168.33333333333334</v>
      </c>
      <c r="AN28" s="22">
        <f t="shared" si="3"/>
        <v>163.33333333333334</v>
      </c>
      <c r="AO28" s="22">
        <f t="shared" si="3"/>
        <v>166.44444444444446</v>
      </c>
      <c r="AP28" s="22">
        <f t="shared" si="3"/>
        <v>166.33333333333334</v>
      </c>
      <c r="AQ28" s="22">
        <f t="shared" si="3"/>
        <v>163.33333333333334</v>
      </c>
      <c r="AR28" s="22">
        <f t="shared" si="3"/>
        <v>166.11111111111111</v>
      </c>
      <c r="AS28" s="22">
        <f t="shared" si="3"/>
        <v>164</v>
      </c>
      <c r="AT28" s="22">
        <f t="shared" si="3"/>
        <v>164</v>
      </c>
      <c r="AU28" s="22">
        <f t="shared" si="3"/>
        <v>140.33333333333334</v>
      </c>
      <c r="AV28" s="22">
        <f t="shared" si="3"/>
        <v>162.44444444444446</v>
      </c>
      <c r="AW28" s="22">
        <f t="shared" si="3"/>
        <v>143</v>
      </c>
      <c r="AX28" s="22">
        <f t="shared" si="3"/>
        <v>151.66666666666666</v>
      </c>
      <c r="AY28" s="22">
        <f t="shared" si="3"/>
        <v>160.33333333333334</v>
      </c>
      <c r="AZ28" s="22">
        <f t="shared" si="3"/>
        <v>160.44444444444446</v>
      </c>
      <c r="BA28" s="22">
        <f t="shared" si="3"/>
        <v>152.66666666666666</v>
      </c>
      <c r="BB28" s="22">
        <f t="shared" si="3"/>
        <v>137.33333333333334</v>
      </c>
      <c r="BC28" s="22">
        <f t="shared" si="3"/>
        <v>149.22222222222223</v>
      </c>
      <c r="BD28" s="22">
        <f t="shared" si="3"/>
        <v>142.55555555555554</v>
      </c>
      <c r="BE28" s="22">
        <f t="shared" si="3"/>
        <v>151.88888888888889</v>
      </c>
      <c r="BF28" s="22">
        <f t="shared" si="3"/>
        <v>151.11111111111111</v>
      </c>
      <c r="BG28" s="22">
        <f t="shared" si="3"/>
        <v>145.77777777777777</v>
      </c>
      <c r="BH28" s="22">
        <f t="shared" si="3"/>
        <v>131.66666666666666</v>
      </c>
      <c r="BI28" s="22">
        <f t="shared" si="3"/>
        <v>133.44444444444446</v>
      </c>
      <c r="BJ28" s="22">
        <f t="shared" si="3"/>
        <v>121.22222222222223</v>
      </c>
      <c r="BK28" s="22">
        <f t="shared" si="3"/>
        <v>121.11111111111111</v>
      </c>
      <c r="BL28" s="22">
        <f t="shared" si="3"/>
        <v>120.44444444444444</v>
      </c>
      <c r="BM28" s="22">
        <f t="shared" si="3"/>
        <v>83.444444444444443</v>
      </c>
      <c r="BN28" s="22">
        <f t="shared" si="3"/>
        <v>79.666666666666671</v>
      </c>
      <c r="BO28" s="22">
        <f t="shared" si="3"/>
        <v>50</v>
      </c>
      <c r="BP28" s="23">
        <f t="shared" si="3"/>
        <v>51</v>
      </c>
      <c r="BR28" s="10">
        <v>1</v>
      </c>
      <c r="BS28" s="8">
        <v>180</v>
      </c>
      <c r="BT28" s="8">
        <v>180</v>
      </c>
      <c r="BU28" s="8">
        <v>180</v>
      </c>
      <c r="BV28" s="8">
        <v>180</v>
      </c>
      <c r="BW28" s="8">
        <v>180</v>
      </c>
      <c r="BX28">
        <v>180</v>
      </c>
      <c r="BY28">
        <v>180</v>
      </c>
      <c r="BZ28">
        <v>180</v>
      </c>
      <c r="CA28">
        <v>180</v>
      </c>
      <c r="CB28">
        <v>180</v>
      </c>
      <c r="CC28">
        <v>180</v>
      </c>
      <c r="CD28">
        <v>180</v>
      </c>
      <c r="CE28">
        <v>180</v>
      </c>
      <c r="CF28">
        <v>180</v>
      </c>
      <c r="CG28">
        <v>180</v>
      </c>
      <c r="CH28">
        <v>180</v>
      </c>
      <c r="CI28">
        <v>180</v>
      </c>
      <c r="CJ28">
        <v>180</v>
      </c>
      <c r="CK28">
        <v>180</v>
      </c>
      <c r="CL28">
        <v>180</v>
      </c>
      <c r="CM28">
        <v>180</v>
      </c>
      <c r="CN28">
        <v>180</v>
      </c>
      <c r="CO28">
        <v>180</v>
      </c>
      <c r="CP28">
        <v>180</v>
      </c>
      <c r="CQ28">
        <v>180</v>
      </c>
      <c r="CR28">
        <v>180</v>
      </c>
      <c r="CS28">
        <v>180</v>
      </c>
      <c r="CT28">
        <v>180</v>
      </c>
      <c r="CU28">
        <v>180</v>
      </c>
      <c r="CV28">
        <v>180</v>
      </c>
      <c r="CW28">
        <v>180</v>
      </c>
      <c r="CX28" s="3">
        <v>180</v>
      </c>
    </row>
    <row r="29" spans="1:102">
      <c r="A29" s="10">
        <v>8</v>
      </c>
      <c r="B29" s="8">
        <v>180</v>
      </c>
      <c r="C29" s="8">
        <v>180</v>
      </c>
      <c r="D29" s="8">
        <v>180</v>
      </c>
      <c r="E29" s="8">
        <v>180</v>
      </c>
      <c r="F29" s="8">
        <v>180</v>
      </c>
      <c r="G29" s="8">
        <v>180</v>
      </c>
      <c r="H29" s="8">
        <v>180</v>
      </c>
      <c r="I29" s="8">
        <v>180</v>
      </c>
      <c r="J29" s="12">
        <v>102</v>
      </c>
      <c r="L29" s="34">
        <v>10</v>
      </c>
      <c r="M29" s="8">
        <v>180</v>
      </c>
      <c r="N29" s="8">
        <v>180</v>
      </c>
      <c r="O29" s="8">
        <v>180</v>
      </c>
      <c r="P29" s="8">
        <v>180</v>
      </c>
      <c r="Q29" s="8">
        <v>180</v>
      </c>
      <c r="R29" s="8">
        <v>180</v>
      </c>
      <c r="S29" s="8">
        <v>180</v>
      </c>
      <c r="T29" s="8">
        <v>180</v>
      </c>
      <c r="U29" s="8">
        <v>180</v>
      </c>
      <c r="V29" s="8">
        <v>180</v>
      </c>
      <c r="W29" s="8">
        <v>180</v>
      </c>
      <c r="X29" s="8">
        <v>180</v>
      </c>
      <c r="Y29" s="8">
        <v>180</v>
      </c>
      <c r="Z29" s="8">
        <v>180</v>
      </c>
      <c r="AA29" s="8">
        <v>180</v>
      </c>
      <c r="AB29" s="8">
        <v>180</v>
      </c>
      <c r="AC29" s="8">
        <v>180</v>
      </c>
      <c r="AD29" s="8">
        <v>180</v>
      </c>
      <c r="AE29" s="8">
        <v>180</v>
      </c>
      <c r="AF29" s="8">
        <v>180</v>
      </c>
      <c r="AG29" s="8">
        <v>180</v>
      </c>
      <c r="AH29" s="12">
        <v>180</v>
      </c>
      <c r="AJ29" s="2" t="s">
        <v>46</v>
      </c>
      <c r="AK29">
        <f t="shared" ref="AK29:BP29" si="4">STDEV(AK19:AK27)</f>
        <v>0</v>
      </c>
      <c r="AL29">
        <f t="shared" si="4"/>
        <v>2</v>
      </c>
      <c r="AM29">
        <f t="shared" si="4"/>
        <v>35</v>
      </c>
      <c r="AN29">
        <f t="shared" si="4"/>
        <v>40</v>
      </c>
      <c r="AO29">
        <f t="shared" si="4"/>
        <v>40.666666666666664</v>
      </c>
      <c r="AP29">
        <f t="shared" si="4"/>
        <v>41</v>
      </c>
      <c r="AQ29">
        <f t="shared" si="4"/>
        <v>50</v>
      </c>
      <c r="AR29">
        <f t="shared" si="4"/>
        <v>41.66666666666665</v>
      </c>
      <c r="AS29">
        <f t="shared" si="4"/>
        <v>48</v>
      </c>
      <c r="AT29">
        <f t="shared" si="4"/>
        <v>48</v>
      </c>
      <c r="AU29">
        <f t="shared" si="4"/>
        <v>64.370024079535654</v>
      </c>
      <c r="AV29">
        <f t="shared" si="4"/>
        <v>52.666666666666664</v>
      </c>
      <c r="AW29">
        <f t="shared" si="4"/>
        <v>62.605910264127623</v>
      </c>
      <c r="AX29">
        <f t="shared" si="4"/>
        <v>61.229078059366529</v>
      </c>
      <c r="AY29">
        <f t="shared" si="4"/>
        <v>59</v>
      </c>
      <c r="AZ29">
        <f t="shared" si="4"/>
        <v>58.666666666666664</v>
      </c>
      <c r="BA29">
        <f t="shared" si="4"/>
        <v>58.343808583259289</v>
      </c>
      <c r="BB29">
        <f t="shared" si="4"/>
        <v>59.268457040824003</v>
      </c>
      <c r="BC29">
        <f t="shared" si="4"/>
        <v>63.328069956729657</v>
      </c>
      <c r="BD29">
        <f t="shared" si="4"/>
        <v>60.168744193125534</v>
      </c>
      <c r="BE29">
        <f t="shared" si="4"/>
        <v>60.824428572006411</v>
      </c>
      <c r="BF29">
        <f t="shared" si="4"/>
        <v>61.401230534176669</v>
      </c>
      <c r="BG29">
        <f t="shared" si="4"/>
        <v>68.792764477410302</v>
      </c>
      <c r="BH29">
        <f t="shared" si="4"/>
        <v>73.819035485435592</v>
      </c>
      <c r="BI29">
        <f t="shared" si="4"/>
        <v>75.344394468187062</v>
      </c>
      <c r="BJ29">
        <f t="shared" si="4"/>
        <v>83.399307218012581</v>
      </c>
      <c r="BK29">
        <f t="shared" si="4"/>
        <v>88.346539893258466</v>
      </c>
      <c r="BL29">
        <f t="shared" si="4"/>
        <v>89.340795708219304</v>
      </c>
      <c r="BM29">
        <f t="shared" si="4"/>
        <v>91.766158129115212</v>
      </c>
      <c r="BN29">
        <f t="shared" si="4"/>
        <v>89.321050150566407</v>
      </c>
      <c r="BO29">
        <f t="shared" si="4"/>
        <v>75.513243871522292</v>
      </c>
      <c r="BP29" s="3">
        <f t="shared" si="4"/>
        <v>69.285640647972656</v>
      </c>
      <c r="BR29" s="10">
        <v>2</v>
      </c>
      <c r="BS29" s="8">
        <v>180</v>
      </c>
      <c r="BT29" s="8">
        <v>180</v>
      </c>
      <c r="BU29" s="8">
        <v>180</v>
      </c>
      <c r="BV29" s="8">
        <v>180</v>
      </c>
      <c r="BW29" s="8">
        <v>180</v>
      </c>
      <c r="BX29">
        <v>180</v>
      </c>
      <c r="BY29">
        <v>180</v>
      </c>
      <c r="BZ29">
        <v>180</v>
      </c>
      <c r="CA29">
        <v>180</v>
      </c>
      <c r="CB29">
        <v>180</v>
      </c>
      <c r="CC29">
        <v>180</v>
      </c>
      <c r="CD29">
        <v>180</v>
      </c>
      <c r="CE29">
        <v>180</v>
      </c>
      <c r="CF29">
        <v>180</v>
      </c>
      <c r="CG29">
        <v>180</v>
      </c>
      <c r="CH29">
        <v>180</v>
      </c>
      <c r="CI29">
        <v>180</v>
      </c>
      <c r="CJ29">
        <v>180</v>
      </c>
      <c r="CK29">
        <v>180</v>
      </c>
      <c r="CL29">
        <v>180</v>
      </c>
      <c r="CM29">
        <v>180</v>
      </c>
      <c r="CN29">
        <v>180</v>
      </c>
      <c r="CO29">
        <v>180</v>
      </c>
      <c r="CP29">
        <v>180</v>
      </c>
      <c r="CQ29">
        <v>180</v>
      </c>
      <c r="CR29">
        <v>180</v>
      </c>
      <c r="CS29">
        <v>180</v>
      </c>
      <c r="CT29">
        <v>180</v>
      </c>
      <c r="CU29">
        <v>180</v>
      </c>
      <c r="CV29">
        <v>180</v>
      </c>
      <c r="CW29">
        <v>180</v>
      </c>
      <c r="CX29" s="3">
        <v>180</v>
      </c>
    </row>
    <row r="30" spans="1:102">
      <c r="A30" s="10">
        <v>9</v>
      </c>
      <c r="B30" s="8">
        <v>180</v>
      </c>
      <c r="C30" s="8">
        <v>180</v>
      </c>
      <c r="D30" s="8">
        <v>180</v>
      </c>
      <c r="E30" s="8">
        <v>180</v>
      </c>
      <c r="F30" s="8">
        <v>180</v>
      </c>
      <c r="G30" s="8">
        <v>16</v>
      </c>
      <c r="H30" s="8">
        <v>5</v>
      </c>
      <c r="I30" s="8">
        <v>0</v>
      </c>
      <c r="J30" s="12">
        <v>0</v>
      </c>
      <c r="L30" s="34">
        <v>11</v>
      </c>
      <c r="M30" s="8">
        <v>180</v>
      </c>
      <c r="N30" s="8">
        <v>180</v>
      </c>
      <c r="O30" s="8">
        <v>180</v>
      </c>
      <c r="P30" s="8">
        <v>180</v>
      </c>
      <c r="Q30" s="8">
        <v>180</v>
      </c>
      <c r="R30" s="8">
        <v>180</v>
      </c>
      <c r="S30" s="8">
        <v>180</v>
      </c>
      <c r="T30" s="8">
        <v>180</v>
      </c>
      <c r="U30" s="8">
        <v>180</v>
      </c>
      <c r="V30" s="8">
        <v>180</v>
      </c>
      <c r="W30" s="8">
        <v>180</v>
      </c>
      <c r="X30" s="8">
        <v>180</v>
      </c>
      <c r="Y30" s="8">
        <v>180</v>
      </c>
      <c r="Z30" s="8">
        <v>180</v>
      </c>
      <c r="AA30" s="8">
        <v>180</v>
      </c>
      <c r="AB30" s="8">
        <v>180</v>
      </c>
      <c r="AC30" s="8">
        <v>180</v>
      </c>
      <c r="AD30" s="8">
        <v>180</v>
      </c>
      <c r="AE30" s="8">
        <v>105</v>
      </c>
      <c r="AF30" s="8">
        <v>180</v>
      </c>
      <c r="AG30" s="8">
        <v>180</v>
      </c>
      <c r="AH30" s="12">
        <v>149</v>
      </c>
      <c r="AJ30" s="4" t="s">
        <v>44</v>
      </c>
      <c r="AK30" s="20">
        <f>AK29/SQRT(9)</f>
        <v>0</v>
      </c>
      <c r="AL30" s="20">
        <f t="shared" ref="AL30:AT30" si="5">AL29/SQRT(9)</f>
        <v>0.66666666666666663</v>
      </c>
      <c r="AM30" s="20">
        <f t="shared" si="5"/>
        <v>11.666666666666666</v>
      </c>
      <c r="AN30" s="20">
        <f t="shared" si="5"/>
        <v>13.333333333333334</v>
      </c>
      <c r="AO30" s="20">
        <f t="shared" si="5"/>
        <v>13.555555555555555</v>
      </c>
      <c r="AP30" s="20">
        <f t="shared" si="5"/>
        <v>13.666666666666666</v>
      </c>
      <c r="AQ30" s="20">
        <f t="shared" si="5"/>
        <v>16.666666666666668</v>
      </c>
      <c r="AR30" s="20">
        <f t="shared" si="5"/>
        <v>13.888888888888884</v>
      </c>
      <c r="AS30" s="20">
        <f t="shared" si="5"/>
        <v>16</v>
      </c>
      <c r="AT30" s="20">
        <f t="shared" si="5"/>
        <v>16</v>
      </c>
      <c r="AU30" s="20">
        <f t="shared" ref="AU30" si="6">AU29/SQRT(9)</f>
        <v>21.456674693178552</v>
      </c>
      <c r="AV30" s="20">
        <f t="shared" ref="AV30" si="7">AV29/SQRT(9)</f>
        <v>17.555555555555554</v>
      </c>
      <c r="AW30" s="20">
        <f t="shared" ref="AW30" si="8">AW29/SQRT(9)</f>
        <v>20.868636754709208</v>
      </c>
      <c r="AX30" s="20">
        <f t="shared" ref="AX30" si="9">AX29/SQRT(9)</f>
        <v>20.409692686455511</v>
      </c>
      <c r="AY30" s="20">
        <f t="shared" ref="AY30" si="10">AY29/SQRT(9)</f>
        <v>19.666666666666668</v>
      </c>
      <c r="AZ30" s="20">
        <f t="shared" ref="AZ30" si="11">AZ29/SQRT(9)</f>
        <v>19.555555555555554</v>
      </c>
      <c r="BA30" s="20">
        <f t="shared" ref="BA30" si="12">BA29/SQRT(9)</f>
        <v>19.447936194419764</v>
      </c>
      <c r="BB30" s="20">
        <f t="shared" ref="BB30:BC30" si="13">BB29/SQRT(9)</f>
        <v>19.756152346941334</v>
      </c>
      <c r="BC30" s="20">
        <f t="shared" si="13"/>
        <v>21.109356652243218</v>
      </c>
      <c r="BD30" s="20">
        <f t="shared" ref="BD30" si="14">BD29/SQRT(9)</f>
        <v>20.056248064375179</v>
      </c>
      <c r="BE30" s="20">
        <f t="shared" ref="BE30" si="15">BE29/SQRT(9)</f>
        <v>20.274809524002137</v>
      </c>
      <c r="BF30" s="20">
        <f t="shared" ref="BF30" si="16">BF29/SQRT(9)</f>
        <v>20.467076844725558</v>
      </c>
      <c r="BG30" s="20">
        <f t="shared" ref="BG30" si="17">BG29/SQRT(9)</f>
        <v>22.930921492470102</v>
      </c>
      <c r="BH30" s="20">
        <f t="shared" ref="BH30" si="18">BH29/SQRT(9)</f>
        <v>24.606345161811863</v>
      </c>
      <c r="BI30" s="20">
        <f t="shared" ref="BI30" si="19">BI29/SQRT(9)</f>
        <v>25.114798156062353</v>
      </c>
      <c r="BJ30" s="20">
        <f t="shared" ref="BJ30" si="20">BJ29/SQRT(9)</f>
        <v>27.799769072670859</v>
      </c>
      <c r="BK30" s="20">
        <f t="shared" ref="BK30:BL30" si="21">BK29/SQRT(9)</f>
        <v>29.448846631086155</v>
      </c>
      <c r="BL30" s="20">
        <f t="shared" si="21"/>
        <v>29.780265236073102</v>
      </c>
      <c r="BM30" s="20">
        <f t="shared" ref="BM30" si="22">BM29/SQRT(9)</f>
        <v>30.588719376371738</v>
      </c>
      <c r="BN30" s="20">
        <f t="shared" ref="BN30" si="23">BN29/SQRT(9)</f>
        <v>29.773683383522137</v>
      </c>
      <c r="BO30" s="20">
        <f t="shared" ref="BO30" si="24">BO29/SQRT(9)</f>
        <v>25.171081290507431</v>
      </c>
      <c r="BP30" s="5">
        <f t="shared" ref="BP30" si="25">BP29/SQRT(9)</f>
        <v>23.095213549324217</v>
      </c>
      <c r="BR30" s="10">
        <v>3</v>
      </c>
      <c r="BS30" s="8">
        <v>180</v>
      </c>
      <c r="BT30" s="8">
        <v>180</v>
      </c>
      <c r="BU30" s="8">
        <v>180</v>
      </c>
      <c r="BV30" s="8">
        <v>180</v>
      </c>
      <c r="BW30" s="8">
        <v>180</v>
      </c>
      <c r="BX30">
        <v>180</v>
      </c>
      <c r="BY30">
        <v>180</v>
      </c>
      <c r="BZ30">
        <v>180</v>
      </c>
      <c r="CA30">
        <v>180</v>
      </c>
      <c r="CB30">
        <v>180</v>
      </c>
      <c r="CC30">
        <v>180</v>
      </c>
      <c r="CD30">
        <v>180</v>
      </c>
      <c r="CE30">
        <v>180</v>
      </c>
      <c r="CF30">
        <v>180</v>
      </c>
      <c r="CG30">
        <v>180</v>
      </c>
      <c r="CH30">
        <v>180</v>
      </c>
      <c r="CI30">
        <v>180</v>
      </c>
      <c r="CJ30">
        <v>180</v>
      </c>
      <c r="CK30">
        <v>180</v>
      </c>
      <c r="CL30">
        <v>180</v>
      </c>
      <c r="CM30">
        <v>180</v>
      </c>
      <c r="CN30">
        <v>180</v>
      </c>
      <c r="CO30">
        <v>180</v>
      </c>
      <c r="CP30">
        <v>180</v>
      </c>
      <c r="CQ30">
        <v>180</v>
      </c>
      <c r="CR30">
        <v>180</v>
      </c>
      <c r="CS30">
        <v>180</v>
      </c>
      <c r="CT30">
        <v>180</v>
      </c>
      <c r="CU30">
        <v>180</v>
      </c>
      <c r="CV30">
        <v>180</v>
      </c>
      <c r="CW30">
        <v>180</v>
      </c>
      <c r="CX30" s="3">
        <v>180</v>
      </c>
    </row>
    <row r="31" spans="1:102">
      <c r="A31" s="10">
        <v>10</v>
      </c>
      <c r="B31" s="8">
        <v>180</v>
      </c>
      <c r="C31" s="8">
        <v>39</v>
      </c>
      <c r="D31" s="8">
        <v>180</v>
      </c>
      <c r="E31" s="8">
        <v>180</v>
      </c>
      <c r="F31" s="8">
        <v>180</v>
      </c>
      <c r="G31" s="8">
        <v>180</v>
      </c>
      <c r="H31" s="8">
        <v>180</v>
      </c>
      <c r="I31" s="8">
        <v>180</v>
      </c>
      <c r="J31" s="12">
        <v>180</v>
      </c>
      <c r="L31" s="21" t="s">
        <v>42</v>
      </c>
      <c r="M31" s="22">
        <f>AVERAGE(M20:M30)</f>
        <v>180</v>
      </c>
      <c r="N31" s="22">
        <f t="shared" ref="N31:AH31" si="26">AVERAGE(N20:N30)</f>
        <v>180</v>
      </c>
      <c r="O31" s="22">
        <f t="shared" si="26"/>
        <v>180</v>
      </c>
      <c r="P31" s="22">
        <f t="shared" si="26"/>
        <v>180</v>
      </c>
      <c r="Q31" s="22">
        <f t="shared" si="26"/>
        <v>180</v>
      </c>
      <c r="R31" s="22">
        <f t="shared" si="26"/>
        <v>180</v>
      </c>
      <c r="S31" s="22">
        <f t="shared" si="26"/>
        <v>180</v>
      </c>
      <c r="T31" s="22">
        <f t="shared" si="26"/>
        <v>180</v>
      </c>
      <c r="U31" s="22">
        <f t="shared" si="26"/>
        <v>180</v>
      </c>
      <c r="V31" s="22">
        <f t="shared" si="26"/>
        <v>180</v>
      </c>
      <c r="W31" s="22">
        <f t="shared" si="26"/>
        <v>180</v>
      </c>
      <c r="X31" s="22">
        <f t="shared" si="26"/>
        <v>180</v>
      </c>
      <c r="Y31" s="22">
        <f t="shared" si="26"/>
        <v>180</v>
      </c>
      <c r="Z31" s="22">
        <f t="shared" si="26"/>
        <v>180</v>
      </c>
      <c r="AA31" s="22">
        <f t="shared" si="26"/>
        <v>180</v>
      </c>
      <c r="AB31" s="22">
        <f t="shared" si="26"/>
        <v>180</v>
      </c>
      <c r="AC31" s="22">
        <f t="shared" si="26"/>
        <v>180</v>
      </c>
      <c r="AD31" s="22">
        <f t="shared" si="26"/>
        <v>180</v>
      </c>
      <c r="AE31" s="22">
        <f t="shared" si="26"/>
        <v>160.45454545454547</v>
      </c>
      <c r="AF31" s="22">
        <f t="shared" si="26"/>
        <v>180</v>
      </c>
      <c r="AG31" s="22">
        <f t="shared" si="26"/>
        <v>180</v>
      </c>
      <c r="AH31" s="23">
        <f t="shared" si="26"/>
        <v>171.45454545454547</v>
      </c>
      <c r="BR31" s="10">
        <v>4</v>
      </c>
      <c r="BS31" s="8">
        <v>180</v>
      </c>
      <c r="BT31" s="8">
        <v>180</v>
      </c>
      <c r="BU31" s="8">
        <v>180</v>
      </c>
      <c r="BV31" s="8">
        <v>180</v>
      </c>
      <c r="BW31" s="8">
        <v>180</v>
      </c>
      <c r="BX31">
        <v>180</v>
      </c>
      <c r="BY31">
        <v>180</v>
      </c>
      <c r="BZ31">
        <v>180</v>
      </c>
      <c r="CA31">
        <v>180</v>
      </c>
      <c r="CB31">
        <v>180</v>
      </c>
      <c r="CC31">
        <v>180</v>
      </c>
      <c r="CD31">
        <v>180</v>
      </c>
      <c r="CE31">
        <v>180</v>
      </c>
      <c r="CF31">
        <v>180</v>
      </c>
      <c r="CG31">
        <v>180</v>
      </c>
      <c r="CH31">
        <v>158</v>
      </c>
      <c r="CI31">
        <v>180</v>
      </c>
      <c r="CJ31">
        <v>180</v>
      </c>
      <c r="CK31">
        <v>180</v>
      </c>
      <c r="CL31">
        <v>180</v>
      </c>
      <c r="CM31">
        <v>180</v>
      </c>
      <c r="CN31">
        <v>180</v>
      </c>
      <c r="CO31">
        <v>180</v>
      </c>
      <c r="CP31">
        <v>180</v>
      </c>
      <c r="CQ31">
        <v>180</v>
      </c>
      <c r="CR31">
        <v>180</v>
      </c>
      <c r="CS31">
        <v>180</v>
      </c>
      <c r="CT31">
        <v>180</v>
      </c>
      <c r="CU31">
        <v>180</v>
      </c>
      <c r="CV31">
        <v>180</v>
      </c>
      <c r="CW31">
        <v>180</v>
      </c>
      <c r="CX31" s="3">
        <v>180</v>
      </c>
    </row>
    <row r="32" spans="1:102">
      <c r="A32" s="10">
        <v>11</v>
      </c>
      <c r="B32" s="8">
        <v>180</v>
      </c>
      <c r="C32" s="8">
        <v>180</v>
      </c>
      <c r="D32" s="8">
        <v>180</v>
      </c>
      <c r="E32" s="8">
        <v>180</v>
      </c>
      <c r="F32" s="8">
        <v>180</v>
      </c>
      <c r="G32" s="8">
        <v>180</v>
      </c>
      <c r="H32" s="8">
        <v>180</v>
      </c>
      <c r="I32" s="8">
        <v>180</v>
      </c>
      <c r="J32" s="12">
        <v>180</v>
      </c>
      <c r="L32" s="2" t="s">
        <v>46</v>
      </c>
      <c r="M32">
        <f>STDEV(M20:M31)</f>
        <v>0</v>
      </c>
      <c r="N32">
        <f t="shared" ref="N32:AH32" si="27">STDEV(N20:N31)</f>
        <v>0</v>
      </c>
      <c r="O32">
        <f t="shared" si="27"/>
        <v>0</v>
      </c>
      <c r="P32">
        <f t="shared" si="27"/>
        <v>0</v>
      </c>
      <c r="Q32">
        <f t="shared" si="27"/>
        <v>0</v>
      </c>
      <c r="R32">
        <f t="shared" si="27"/>
        <v>0</v>
      </c>
      <c r="S32">
        <f t="shared" si="27"/>
        <v>0</v>
      </c>
      <c r="T32">
        <f t="shared" si="27"/>
        <v>0</v>
      </c>
      <c r="U32">
        <f t="shared" si="27"/>
        <v>0</v>
      </c>
      <c r="V32">
        <f t="shared" si="27"/>
        <v>0</v>
      </c>
      <c r="W32">
        <f t="shared" si="27"/>
        <v>0</v>
      </c>
      <c r="X32">
        <f t="shared" si="27"/>
        <v>0</v>
      </c>
      <c r="Y32">
        <f t="shared" si="27"/>
        <v>0</v>
      </c>
      <c r="Z32">
        <f t="shared" si="27"/>
        <v>0</v>
      </c>
      <c r="AA32">
        <f t="shared" si="27"/>
        <v>0</v>
      </c>
      <c r="AB32">
        <f t="shared" si="27"/>
        <v>0</v>
      </c>
      <c r="AC32">
        <f t="shared" si="27"/>
        <v>0</v>
      </c>
      <c r="AD32">
        <f t="shared" si="27"/>
        <v>0</v>
      </c>
      <c r="AE32">
        <f t="shared" si="27"/>
        <v>43.71678195834393</v>
      </c>
      <c r="AF32">
        <f t="shared" si="27"/>
        <v>0</v>
      </c>
      <c r="AG32">
        <f t="shared" si="27"/>
        <v>0</v>
      </c>
      <c r="AH32" s="3">
        <f t="shared" si="27"/>
        <v>19.368970669433892</v>
      </c>
      <c r="AJ32" s="9" t="s">
        <v>270</v>
      </c>
      <c r="AK32" s="15" t="s">
        <v>21</v>
      </c>
      <c r="AL32" s="15" t="s">
        <v>22</v>
      </c>
      <c r="AM32" s="15" t="s">
        <v>23</v>
      </c>
      <c r="AN32" s="15" t="s">
        <v>24</v>
      </c>
      <c r="AO32" s="15" t="s">
        <v>25</v>
      </c>
      <c r="AP32" s="15" t="s">
        <v>26</v>
      </c>
      <c r="AQ32" s="15" t="s">
        <v>27</v>
      </c>
      <c r="AR32" s="15" t="s">
        <v>28</v>
      </c>
      <c r="AS32" s="15" t="s">
        <v>29</v>
      </c>
      <c r="AT32" s="15" t="s">
        <v>30</v>
      </c>
      <c r="AU32" s="15" t="s">
        <v>31</v>
      </c>
      <c r="AV32" s="15" t="s">
        <v>32</v>
      </c>
      <c r="AW32" s="15" t="s">
        <v>33</v>
      </c>
      <c r="AX32" s="15" t="s">
        <v>283</v>
      </c>
      <c r="AY32" s="15" t="s">
        <v>284</v>
      </c>
      <c r="AZ32" s="15" t="s">
        <v>285</v>
      </c>
      <c r="BA32" s="15" t="s">
        <v>286</v>
      </c>
      <c r="BB32" s="15" t="s">
        <v>287</v>
      </c>
      <c r="BC32" s="15" t="s">
        <v>288</v>
      </c>
      <c r="BD32" s="15" t="s">
        <v>289</v>
      </c>
      <c r="BE32" s="15" t="s">
        <v>290</v>
      </c>
      <c r="BF32" s="15" t="s">
        <v>291</v>
      </c>
      <c r="BG32" s="15" t="s">
        <v>295</v>
      </c>
      <c r="BH32" s="15" t="s">
        <v>296</v>
      </c>
      <c r="BI32" s="15" t="s">
        <v>297</v>
      </c>
      <c r="BJ32" s="15" t="s">
        <v>298</v>
      </c>
      <c r="BK32" s="15" t="s">
        <v>299</v>
      </c>
      <c r="BL32" s="15" t="s">
        <v>300</v>
      </c>
      <c r="BM32" s="15" t="s">
        <v>301</v>
      </c>
      <c r="BN32" s="15" t="s">
        <v>302</v>
      </c>
      <c r="BO32" s="15" t="s">
        <v>303</v>
      </c>
      <c r="BP32" s="16" t="s">
        <v>304</v>
      </c>
      <c r="BR32" s="10">
        <v>5</v>
      </c>
      <c r="BS32" s="8">
        <v>180</v>
      </c>
      <c r="BT32" s="8">
        <v>180</v>
      </c>
      <c r="BU32" s="8">
        <v>180</v>
      </c>
      <c r="BV32" s="8">
        <v>180</v>
      </c>
      <c r="BW32" s="8">
        <v>180</v>
      </c>
      <c r="BX32">
        <v>180</v>
      </c>
      <c r="BY32">
        <v>180</v>
      </c>
      <c r="BZ32">
        <v>180</v>
      </c>
      <c r="CA32">
        <v>180</v>
      </c>
      <c r="CB32">
        <v>180</v>
      </c>
      <c r="CC32">
        <v>180</v>
      </c>
      <c r="CD32">
        <v>180</v>
      </c>
      <c r="CE32">
        <v>180</v>
      </c>
      <c r="CF32">
        <v>180</v>
      </c>
      <c r="CG32">
        <v>180</v>
      </c>
      <c r="CH32">
        <v>180</v>
      </c>
      <c r="CI32">
        <v>180</v>
      </c>
      <c r="CJ32">
        <v>180</v>
      </c>
      <c r="CK32">
        <v>180</v>
      </c>
      <c r="CL32">
        <v>180</v>
      </c>
      <c r="CM32">
        <v>180</v>
      </c>
      <c r="CN32">
        <v>180</v>
      </c>
      <c r="CO32">
        <v>180</v>
      </c>
      <c r="CP32">
        <v>180</v>
      </c>
      <c r="CQ32">
        <v>180</v>
      </c>
      <c r="CR32">
        <v>180</v>
      </c>
      <c r="CS32">
        <v>180</v>
      </c>
      <c r="CT32">
        <v>180</v>
      </c>
      <c r="CU32">
        <v>180</v>
      </c>
      <c r="CV32">
        <v>180</v>
      </c>
      <c r="CW32">
        <v>180</v>
      </c>
      <c r="CX32" s="3">
        <v>180</v>
      </c>
    </row>
    <row r="33" spans="1:102">
      <c r="A33" s="10">
        <v>12</v>
      </c>
      <c r="B33" s="8">
        <v>180</v>
      </c>
      <c r="C33" s="8">
        <v>180</v>
      </c>
      <c r="D33" s="8">
        <v>180</v>
      </c>
      <c r="E33" s="8">
        <v>180</v>
      </c>
      <c r="F33" s="8">
        <v>180</v>
      </c>
      <c r="G33" s="8">
        <v>180</v>
      </c>
      <c r="H33" s="8">
        <v>101</v>
      </c>
      <c r="I33" s="8">
        <v>180</v>
      </c>
      <c r="J33" s="12">
        <v>180</v>
      </c>
      <c r="L33" s="4" t="s">
        <v>44</v>
      </c>
      <c r="M33" s="20">
        <f>M32/SQRT(11)</f>
        <v>0</v>
      </c>
      <c r="N33" s="20">
        <f t="shared" ref="N33:AC33" si="28">N32/SQRT(11)</f>
        <v>0</v>
      </c>
      <c r="O33" s="20">
        <f t="shared" si="28"/>
        <v>0</v>
      </c>
      <c r="P33" s="20">
        <f t="shared" si="28"/>
        <v>0</v>
      </c>
      <c r="Q33" s="20">
        <f t="shared" si="28"/>
        <v>0</v>
      </c>
      <c r="R33" s="20">
        <f t="shared" si="28"/>
        <v>0</v>
      </c>
      <c r="S33" s="20">
        <f t="shared" si="28"/>
        <v>0</v>
      </c>
      <c r="T33" s="20">
        <f t="shared" si="28"/>
        <v>0</v>
      </c>
      <c r="U33" s="20">
        <f t="shared" si="28"/>
        <v>0</v>
      </c>
      <c r="V33" s="20">
        <f t="shared" si="28"/>
        <v>0</v>
      </c>
      <c r="W33" s="20">
        <f t="shared" si="28"/>
        <v>0</v>
      </c>
      <c r="X33" s="20">
        <f t="shared" si="28"/>
        <v>0</v>
      </c>
      <c r="Y33" s="20">
        <f t="shared" si="28"/>
        <v>0</v>
      </c>
      <c r="Z33" s="20">
        <f t="shared" si="28"/>
        <v>0</v>
      </c>
      <c r="AA33" s="20">
        <f t="shared" si="28"/>
        <v>0</v>
      </c>
      <c r="AB33" s="20">
        <f t="shared" si="28"/>
        <v>0</v>
      </c>
      <c r="AC33" s="20">
        <f t="shared" si="28"/>
        <v>0</v>
      </c>
      <c r="AD33" s="20">
        <f>AD32/SQRT(11)</f>
        <v>0</v>
      </c>
      <c r="AE33" s="20">
        <f t="shared" ref="AE33" si="29">AE32/SQRT(11)</f>
        <v>13.181105708873197</v>
      </c>
      <c r="AF33" s="20">
        <f t="shared" ref="AF33" si="30">AF32/SQRT(11)</f>
        <v>0</v>
      </c>
      <c r="AG33" s="20">
        <f t="shared" ref="AG33" si="31">AG32/SQRT(11)</f>
        <v>0</v>
      </c>
      <c r="AH33" s="5">
        <f t="shared" ref="AH33" si="32">AH32/SQRT(11)</f>
        <v>5.8399643896282791</v>
      </c>
      <c r="AJ33" s="10">
        <v>1</v>
      </c>
      <c r="AK33" s="8">
        <v>180</v>
      </c>
      <c r="AL33" s="8">
        <v>180</v>
      </c>
      <c r="AM33" s="8">
        <v>180</v>
      </c>
      <c r="AN33" s="8">
        <v>180</v>
      </c>
      <c r="AO33" s="8">
        <v>180</v>
      </c>
      <c r="AP33">
        <v>180</v>
      </c>
      <c r="AQ33">
        <v>180</v>
      </c>
      <c r="AR33">
        <v>180</v>
      </c>
      <c r="AS33">
        <v>180</v>
      </c>
      <c r="AT33">
        <v>180</v>
      </c>
      <c r="AU33">
        <v>180</v>
      </c>
      <c r="AV33">
        <v>180</v>
      </c>
      <c r="AW33">
        <v>180</v>
      </c>
      <c r="AX33">
        <v>180</v>
      </c>
      <c r="AY33">
        <v>180</v>
      </c>
      <c r="AZ33">
        <v>180</v>
      </c>
      <c r="BA33">
        <v>180</v>
      </c>
      <c r="BB33">
        <v>180</v>
      </c>
      <c r="BC33">
        <v>180</v>
      </c>
      <c r="BD33">
        <v>180</v>
      </c>
      <c r="BE33">
        <v>180</v>
      </c>
      <c r="BF33">
        <v>180</v>
      </c>
      <c r="BG33">
        <v>180</v>
      </c>
      <c r="BH33">
        <v>180</v>
      </c>
      <c r="BI33">
        <v>180</v>
      </c>
      <c r="BJ33">
        <v>180</v>
      </c>
      <c r="BK33">
        <v>180</v>
      </c>
      <c r="BL33">
        <v>180</v>
      </c>
      <c r="BM33">
        <v>180</v>
      </c>
      <c r="BN33">
        <v>180</v>
      </c>
      <c r="BO33">
        <v>180</v>
      </c>
      <c r="BP33" s="3">
        <v>180</v>
      </c>
      <c r="BR33" s="10">
        <v>6</v>
      </c>
      <c r="BS33" s="8">
        <v>180</v>
      </c>
      <c r="BT33" s="8">
        <v>180</v>
      </c>
      <c r="BU33" s="8">
        <v>180</v>
      </c>
      <c r="BV33" s="8">
        <v>180</v>
      </c>
      <c r="BW33" s="8">
        <v>180</v>
      </c>
      <c r="BX33">
        <v>180</v>
      </c>
      <c r="BY33">
        <v>180</v>
      </c>
      <c r="BZ33">
        <v>180</v>
      </c>
      <c r="CA33">
        <v>180</v>
      </c>
      <c r="CB33">
        <v>180</v>
      </c>
      <c r="CC33">
        <v>180</v>
      </c>
      <c r="CD33">
        <v>180</v>
      </c>
      <c r="CE33">
        <v>180</v>
      </c>
      <c r="CF33">
        <v>180</v>
      </c>
      <c r="CG33">
        <v>180</v>
      </c>
      <c r="CH33">
        <v>180</v>
      </c>
      <c r="CI33">
        <v>180</v>
      </c>
      <c r="CJ33">
        <v>180</v>
      </c>
      <c r="CK33">
        <v>180</v>
      </c>
      <c r="CL33">
        <v>180</v>
      </c>
      <c r="CM33">
        <v>180</v>
      </c>
      <c r="CN33">
        <v>180</v>
      </c>
      <c r="CO33">
        <v>180</v>
      </c>
      <c r="CP33">
        <v>180</v>
      </c>
      <c r="CQ33">
        <v>180</v>
      </c>
      <c r="CR33">
        <v>180</v>
      </c>
      <c r="CS33">
        <v>180</v>
      </c>
      <c r="CT33">
        <v>180</v>
      </c>
      <c r="CU33">
        <v>180</v>
      </c>
      <c r="CV33">
        <v>180</v>
      </c>
      <c r="CW33">
        <v>180</v>
      </c>
      <c r="CX33" s="3">
        <v>180</v>
      </c>
    </row>
    <row r="34" spans="1:102">
      <c r="A34" s="11">
        <v>13</v>
      </c>
      <c r="B34" s="13">
        <v>180</v>
      </c>
      <c r="C34" s="13">
        <v>150</v>
      </c>
      <c r="D34" s="13">
        <v>180</v>
      </c>
      <c r="E34" s="13">
        <v>180</v>
      </c>
      <c r="F34" s="13">
        <v>180</v>
      </c>
      <c r="G34" s="13">
        <v>180</v>
      </c>
      <c r="H34" s="13">
        <v>180</v>
      </c>
      <c r="I34" s="13">
        <v>0</v>
      </c>
      <c r="J34" s="14">
        <v>0</v>
      </c>
      <c r="AJ34" s="10">
        <v>2</v>
      </c>
      <c r="AK34" s="8">
        <v>180</v>
      </c>
      <c r="AL34" s="8">
        <v>180</v>
      </c>
      <c r="AM34" s="8">
        <v>180</v>
      </c>
      <c r="AN34" s="8">
        <v>180</v>
      </c>
      <c r="AO34" s="8">
        <v>180</v>
      </c>
      <c r="AP34">
        <v>180</v>
      </c>
      <c r="AQ34">
        <v>180</v>
      </c>
      <c r="AR34">
        <v>180</v>
      </c>
      <c r="AS34">
        <v>180</v>
      </c>
      <c r="AT34">
        <v>180</v>
      </c>
      <c r="AU34">
        <v>180</v>
      </c>
      <c r="AV34">
        <v>180</v>
      </c>
      <c r="AW34">
        <v>180</v>
      </c>
      <c r="AX34">
        <v>180</v>
      </c>
      <c r="AY34">
        <v>180</v>
      </c>
      <c r="AZ34">
        <v>180</v>
      </c>
      <c r="BA34">
        <v>180</v>
      </c>
      <c r="BB34">
        <v>180</v>
      </c>
      <c r="BC34">
        <v>180</v>
      </c>
      <c r="BD34">
        <v>180</v>
      </c>
      <c r="BE34">
        <v>180</v>
      </c>
      <c r="BF34">
        <v>180</v>
      </c>
      <c r="BG34">
        <v>180</v>
      </c>
      <c r="BH34">
        <v>180</v>
      </c>
      <c r="BI34">
        <v>180</v>
      </c>
      <c r="BJ34">
        <v>133</v>
      </c>
      <c r="BK34">
        <v>180</v>
      </c>
      <c r="BL34">
        <v>180</v>
      </c>
      <c r="BM34">
        <v>180</v>
      </c>
      <c r="BN34">
        <v>180</v>
      </c>
      <c r="BO34">
        <v>180</v>
      </c>
      <c r="BP34" s="3">
        <v>33</v>
      </c>
      <c r="BR34" s="10">
        <v>7</v>
      </c>
      <c r="BS34" s="8">
        <v>180</v>
      </c>
      <c r="BT34" s="8">
        <v>180</v>
      </c>
      <c r="BU34" s="8">
        <v>180</v>
      </c>
      <c r="BV34" s="8">
        <v>180</v>
      </c>
      <c r="BW34" s="8">
        <v>180</v>
      </c>
      <c r="BX34">
        <v>180</v>
      </c>
      <c r="BY34">
        <v>180</v>
      </c>
      <c r="BZ34">
        <v>180</v>
      </c>
      <c r="CA34">
        <v>180</v>
      </c>
      <c r="CB34">
        <v>180</v>
      </c>
      <c r="CC34">
        <v>180</v>
      </c>
      <c r="CD34">
        <v>180</v>
      </c>
      <c r="CE34">
        <v>180</v>
      </c>
      <c r="CF34">
        <v>180</v>
      </c>
      <c r="CG34">
        <v>180</v>
      </c>
      <c r="CH34">
        <v>180</v>
      </c>
      <c r="CI34">
        <v>180</v>
      </c>
      <c r="CJ34">
        <v>180</v>
      </c>
      <c r="CK34">
        <v>180</v>
      </c>
      <c r="CL34">
        <v>180</v>
      </c>
      <c r="CM34">
        <v>180</v>
      </c>
      <c r="CN34">
        <v>180</v>
      </c>
      <c r="CO34">
        <v>180</v>
      </c>
      <c r="CP34">
        <v>180</v>
      </c>
      <c r="CQ34">
        <v>180</v>
      </c>
      <c r="CR34">
        <v>180</v>
      </c>
      <c r="CS34">
        <v>180</v>
      </c>
      <c r="CT34">
        <v>180</v>
      </c>
      <c r="CU34">
        <v>180</v>
      </c>
      <c r="CV34">
        <v>180</v>
      </c>
      <c r="CW34">
        <v>180</v>
      </c>
      <c r="CX34" s="3">
        <v>180</v>
      </c>
    </row>
    <row r="35" spans="1:102">
      <c r="A35" s="21" t="s">
        <v>42</v>
      </c>
      <c r="B35" s="22">
        <f>AVERAGE(B22:B34)</f>
        <v>180</v>
      </c>
      <c r="C35" s="22">
        <f t="shared" ref="C35:J35" si="33">AVERAGE(C22:C34)</f>
        <v>166.84615384615384</v>
      </c>
      <c r="D35" s="22">
        <f t="shared" si="33"/>
        <v>160.76923076923077</v>
      </c>
      <c r="E35" s="22">
        <f t="shared" si="33"/>
        <v>159.30769230769232</v>
      </c>
      <c r="F35" s="22">
        <f t="shared" si="33"/>
        <v>153.92307692307693</v>
      </c>
      <c r="G35" s="22">
        <f t="shared" si="33"/>
        <v>143.23076923076923</v>
      </c>
      <c r="H35" s="22">
        <f t="shared" si="33"/>
        <v>115.53846153846153</v>
      </c>
      <c r="I35" s="22">
        <f t="shared" si="33"/>
        <v>89.230769230769226</v>
      </c>
      <c r="J35" s="23">
        <f t="shared" si="33"/>
        <v>77.230769230769226</v>
      </c>
      <c r="L35" s="9" t="s">
        <v>270</v>
      </c>
      <c r="M35" s="15" t="s">
        <v>21</v>
      </c>
      <c r="N35" s="15" t="s">
        <v>271</v>
      </c>
      <c r="O35" s="15" t="s">
        <v>272</v>
      </c>
      <c r="P35" s="15" t="s">
        <v>273</v>
      </c>
      <c r="Q35" s="15" t="s">
        <v>274</v>
      </c>
      <c r="R35" s="15" t="s">
        <v>275</v>
      </c>
      <c r="S35" s="15" t="s">
        <v>276</v>
      </c>
      <c r="T35" s="15" t="s">
        <v>277</v>
      </c>
      <c r="U35" s="15" t="s">
        <v>278</v>
      </c>
      <c r="V35" s="15" t="s">
        <v>279</v>
      </c>
      <c r="W35" s="15" t="s">
        <v>280</v>
      </c>
      <c r="X35" s="15" t="s">
        <v>281</v>
      </c>
      <c r="Y35" s="15" t="s">
        <v>282</v>
      </c>
      <c r="Z35" s="15" t="s">
        <v>283</v>
      </c>
      <c r="AA35" s="15" t="s">
        <v>284</v>
      </c>
      <c r="AB35" s="15" t="s">
        <v>285</v>
      </c>
      <c r="AC35" s="15" t="s">
        <v>286</v>
      </c>
      <c r="AD35" s="15" t="s">
        <v>287</v>
      </c>
      <c r="AE35" s="15" t="s">
        <v>288</v>
      </c>
      <c r="AF35" s="15" t="s">
        <v>289</v>
      </c>
      <c r="AG35" s="15" t="s">
        <v>290</v>
      </c>
      <c r="AH35" s="16" t="s">
        <v>291</v>
      </c>
      <c r="AJ35" s="10">
        <v>3</v>
      </c>
      <c r="AK35" s="8">
        <v>180</v>
      </c>
      <c r="AL35" s="8">
        <v>180</v>
      </c>
      <c r="AM35" s="8">
        <v>180</v>
      </c>
      <c r="AN35" s="8">
        <v>180</v>
      </c>
      <c r="AO35" s="8">
        <v>180</v>
      </c>
      <c r="AP35">
        <v>180</v>
      </c>
      <c r="AQ35">
        <v>180</v>
      </c>
      <c r="AR35">
        <v>180</v>
      </c>
      <c r="AS35">
        <v>180</v>
      </c>
      <c r="AT35">
        <v>180</v>
      </c>
      <c r="AU35">
        <v>180</v>
      </c>
      <c r="AV35">
        <v>180</v>
      </c>
      <c r="AW35">
        <v>180</v>
      </c>
      <c r="AX35">
        <v>180</v>
      </c>
      <c r="AY35">
        <v>180</v>
      </c>
      <c r="AZ35">
        <v>180</v>
      </c>
      <c r="BA35">
        <v>180</v>
      </c>
      <c r="BB35">
        <v>180</v>
      </c>
      <c r="BC35">
        <v>180</v>
      </c>
      <c r="BD35">
        <v>180</v>
      </c>
      <c r="BE35">
        <v>180</v>
      </c>
      <c r="BF35">
        <v>180</v>
      </c>
      <c r="BG35">
        <v>180</v>
      </c>
      <c r="BH35">
        <v>180</v>
      </c>
      <c r="BI35">
        <v>180</v>
      </c>
      <c r="BJ35">
        <v>180</v>
      </c>
      <c r="BK35">
        <v>180</v>
      </c>
      <c r="BL35">
        <v>180</v>
      </c>
      <c r="BM35">
        <v>2</v>
      </c>
      <c r="BN35">
        <v>0</v>
      </c>
      <c r="BO35">
        <v>0</v>
      </c>
      <c r="BP35" s="3">
        <v>0</v>
      </c>
      <c r="BR35" s="10">
        <v>8</v>
      </c>
      <c r="BS35" s="8">
        <v>180</v>
      </c>
      <c r="BT35" s="8">
        <v>180</v>
      </c>
      <c r="BU35" s="8">
        <v>180</v>
      </c>
      <c r="BV35" s="8">
        <v>180</v>
      </c>
      <c r="BW35" s="8">
        <v>180</v>
      </c>
      <c r="BX35">
        <v>180</v>
      </c>
      <c r="BY35">
        <v>180</v>
      </c>
      <c r="BZ35">
        <v>180</v>
      </c>
      <c r="CA35">
        <v>180</v>
      </c>
      <c r="CB35">
        <v>180</v>
      </c>
      <c r="CC35">
        <v>180</v>
      </c>
      <c r="CD35">
        <v>180</v>
      </c>
      <c r="CE35">
        <v>180</v>
      </c>
      <c r="CF35">
        <v>180</v>
      </c>
      <c r="CG35">
        <v>180</v>
      </c>
      <c r="CH35">
        <v>180</v>
      </c>
      <c r="CI35">
        <v>180</v>
      </c>
      <c r="CJ35">
        <v>180</v>
      </c>
      <c r="CK35">
        <v>180</v>
      </c>
      <c r="CL35">
        <v>180</v>
      </c>
      <c r="CM35">
        <v>180</v>
      </c>
      <c r="CN35">
        <v>180</v>
      </c>
      <c r="CO35">
        <v>180</v>
      </c>
      <c r="CP35">
        <v>180</v>
      </c>
      <c r="CQ35">
        <v>180</v>
      </c>
      <c r="CR35">
        <v>180</v>
      </c>
      <c r="CS35">
        <v>180</v>
      </c>
      <c r="CT35">
        <v>180</v>
      </c>
      <c r="CU35">
        <v>180</v>
      </c>
      <c r="CV35">
        <v>180</v>
      </c>
      <c r="CW35">
        <v>180</v>
      </c>
      <c r="CX35" s="3">
        <v>180</v>
      </c>
    </row>
    <row r="36" spans="1:102">
      <c r="A36" s="2" t="s">
        <v>46</v>
      </c>
      <c r="B36">
        <f t="shared" ref="B36:J36" si="34">STDEV(B22:B34)</f>
        <v>0</v>
      </c>
      <c r="C36">
        <f t="shared" si="34"/>
        <v>39.297680495261964</v>
      </c>
      <c r="D36">
        <f t="shared" si="34"/>
        <v>47.085301751455738</v>
      </c>
      <c r="E36">
        <f t="shared" si="34"/>
        <v>53.816640263312337</v>
      </c>
      <c r="F36">
        <f t="shared" si="34"/>
        <v>63.797154506113529</v>
      </c>
      <c r="G36">
        <f t="shared" si="34"/>
        <v>70.51968264977971</v>
      </c>
      <c r="H36">
        <f t="shared" si="34"/>
        <v>70.534406952228395</v>
      </c>
      <c r="I36">
        <f t="shared" si="34"/>
        <v>89.038525225651469</v>
      </c>
      <c r="J36" s="3">
        <f t="shared" si="34"/>
        <v>88.913960139520881</v>
      </c>
      <c r="L36" s="34">
        <v>1</v>
      </c>
      <c r="M36" s="8">
        <v>180</v>
      </c>
      <c r="N36" s="8">
        <v>180</v>
      </c>
      <c r="O36" s="8">
        <v>180</v>
      </c>
      <c r="P36" s="8">
        <v>180</v>
      </c>
      <c r="Q36" s="8">
        <v>180</v>
      </c>
      <c r="R36" s="8">
        <v>180</v>
      </c>
      <c r="S36" s="8">
        <v>180</v>
      </c>
      <c r="T36" s="8">
        <v>180</v>
      </c>
      <c r="U36" s="8">
        <v>180</v>
      </c>
      <c r="V36" s="8">
        <v>180</v>
      </c>
      <c r="W36" s="8">
        <v>180</v>
      </c>
      <c r="X36" s="8">
        <v>180</v>
      </c>
      <c r="Y36" s="8">
        <v>180</v>
      </c>
      <c r="Z36" s="8">
        <v>180</v>
      </c>
      <c r="AA36" s="8">
        <v>180</v>
      </c>
      <c r="AB36" s="8">
        <v>180</v>
      </c>
      <c r="AC36" s="8">
        <v>180</v>
      </c>
      <c r="AD36" s="8">
        <v>180</v>
      </c>
      <c r="AE36" s="8">
        <v>110</v>
      </c>
      <c r="AF36" s="8">
        <v>68</v>
      </c>
      <c r="AG36" s="8">
        <v>108</v>
      </c>
      <c r="AH36" s="12">
        <v>180</v>
      </c>
      <c r="AJ36" s="10">
        <v>4</v>
      </c>
      <c r="AK36" s="8">
        <v>180</v>
      </c>
      <c r="AL36" s="8">
        <v>180</v>
      </c>
      <c r="AM36" s="8">
        <v>180</v>
      </c>
      <c r="AN36" s="8">
        <v>180</v>
      </c>
      <c r="AO36" s="8">
        <v>180</v>
      </c>
      <c r="AP36">
        <v>180</v>
      </c>
      <c r="AQ36">
        <v>180</v>
      </c>
      <c r="AR36">
        <v>180</v>
      </c>
      <c r="AS36">
        <v>180</v>
      </c>
      <c r="AT36">
        <v>180</v>
      </c>
      <c r="AU36">
        <v>180</v>
      </c>
      <c r="AV36">
        <v>180</v>
      </c>
      <c r="AW36">
        <v>180</v>
      </c>
      <c r="AX36">
        <v>180</v>
      </c>
      <c r="AY36">
        <v>180</v>
      </c>
      <c r="AZ36">
        <v>180</v>
      </c>
      <c r="BA36">
        <v>180</v>
      </c>
      <c r="BB36">
        <v>180</v>
      </c>
      <c r="BC36">
        <v>180</v>
      </c>
      <c r="BD36">
        <v>180</v>
      </c>
      <c r="BE36">
        <v>180</v>
      </c>
      <c r="BF36">
        <v>180</v>
      </c>
      <c r="BG36">
        <v>180</v>
      </c>
      <c r="BH36">
        <v>180</v>
      </c>
      <c r="BI36">
        <v>180</v>
      </c>
      <c r="BJ36">
        <v>180</v>
      </c>
      <c r="BK36">
        <v>180</v>
      </c>
      <c r="BL36">
        <v>180</v>
      </c>
      <c r="BM36">
        <v>180</v>
      </c>
      <c r="BN36">
        <v>180</v>
      </c>
      <c r="BO36">
        <v>180</v>
      </c>
      <c r="BP36" s="3">
        <v>180</v>
      </c>
      <c r="BR36" s="21" t="s">
        <v>42</v>
      </c>
      <c r="BS36" s="22">
        <f>AVERAGE(BS28:BS35)</f>
        <v>180</v>
      </c>
      <c r="BT36" s="22">
        <f t="shared" ref="BT36:CX36" si="35">AVERAGE(BT28:BT35)</f>
        <v>180</v>
      </c>
      <c r="BU36" s="22">
        <f t="shared" si="35"/>
        <v>180</v>
      </c>
      <c r="BV36" s="22">
        <f t="shared" si="35"/>
        <v>180</v>
      </c>
      <c r="BW36" s="22">
        <f t="shared" si="35"/>
        <v>180</v>
      </c>
      <c r="BX36" s="22">
        <f t="shared" si="35"/>
        <v>180</v>
      </c>
      <c r="BY36" s="22">
        <f t="shared" si="35"/>
        <v>180</v>
      </c>
      <c r="BZ36" s="22">
        <f t="shared" si="35"/>
        <v>180</v>
      </c>
      <c r="CA36" s="22">
        <f t="shared" si="35"/>
        <v>180</v>
      </c>
      <c r="CB36" s="22">
        <f t="shared" si="35"/>
        <v>180</v>
      </c>
      <c r="CC36" s="22">
        <f t="shared" si="35"/>
        <v>180</v>
      </c>
      <c r="CD36" s="22">
        <f t="shared" si="35"/>
        <v>180</v>
      </c>
      <c r="CE36" s="22">
        <f t="shared" si="35"/>
        <v>180</v>
      </c>
      <c r="CF36" s="22">
        <f t="shared" si="35"/>
        <v>180</v>
      </c>
      <c r="CG36" s="22">
        <f t="shared" si="35"/>
        <v>180</v>
      </c>
      <c r="CH36" s="22">
        <f t="shared" si="35"/>
        <v>177.25</v>
      </c>
      <c r="CI36" s="22">
        <f t="shared" si="35"/>
        <v>180</v>
      </c>
      <c r="CJ36" s="22">
        <f t="shared" si="35"/>
        <v>180</v>
      </c>
      <c r="CK36" s="22">
        <f t="shared" si="35"/>
        <v>180</v>
      </c>
      <c r="CL36" s="22">
        <f t="shared" si="35"/>
        <v>180</v>
      </c>
      <c r="CM36" s="22">
        <f t="shared" si="35"/>
        <v>180</v>
      </c>
      <c r="CN36" s="22">
        <f t="shared" si="35"/>
        <v>180</v>
      </c>
      <c r="CO36" s="22">
        <f t="shared" si="35"/>
        <v>180</v>
      </c>
      <c r="CP36" s="22">
        <f t="shared" si="35"/>
        <v>180</v>
      </c>
      <c r="CQ36" s="22">
        <f t="shared" si="35"/>
        <v>180</v>
      </c>
      <c r="CR36" s="22">
        <f t="shared" si="35"/>
        <v>180</v>
      </c>
      <c r="CS36" s="22">
        <f t="shared" si="35"/>
        <v>180</v>
      </c>
      <c r="CT36" s="22">
        <f t="shared" si="35"/>
        <v>180</v>
      </c>
      <c r="CU36" s="22">
        <f t="shared" si="35"/>
        <v>180</v>
      </c>
      <c r="CV36" s="22">
        <f t="shared" si="35"/>
        <v>180</v>
      </c>
      <c r="CW36" s="22">
        <f t="shared" si="35"/>
        <v>180</v>
      </c>
      <c r="CX36" s="23">
        <f t="shared" si="35"/>
        <v>180</v>
      </c>
    </row>
    <row r="37" spans="1:102">
      <c r="A37" s="4" t="s">
        <v>44</v>
      </c>
      <c r="B37" s="20">
        <f>B36/SQRT(13)</f>
        <v>0</v>
      </c>
      <c r="C37" s="20">
        <f t="shared" ref="C37:J37" si="36">C36/SQRT(13)</f>
        <v>10.899215540959085</v>
      </c>
      <c r="D37" s="20">
        <f t="shared" si="36"/>
        <v>13.059113060428311</v>
      </c>
      <c r="E37" s="20">
        <f t="shared" si="36"/>
        <v>14.92605045712096</v>
      </c>
      <c r="F37" s="20">
        <f t="shared" si="36"/>
        <v>17.694147061576217</v>
      </c>
      <c r="G37" s="20">
        <f t="shared" si="36"/>
        <v>19.558640901786845</v>
      </c>
      <c r="H37" s="20">
        <f t="shared" si="36"/>
        <v>19.56272468851563</v>
      </c>
      <c r="I37" s="20">
        <f t="shared" si="36"/>
        <v>24.694843707136943</v>
      </c>
      <c r="J37" s="5">
        <f t="shared" si="36"/>
        <v>24.660295568277217</v>
      </c>
      <c r="L37" s="34">
        <v>2</v>
      </c>
      <c r="M37" s="8">
        <v>180</v>
      </c>
      <c r="N37" s="8">
        <v>180</v>
      </c>
      <c r="O37" s="8">
        <v>180</v>
      </c>
      <c r="P37" s="8">
        <v>180</v>
      </c>
      <c r="Q37" s="8">
        <v>180</v>
      </c>
      <c r="R37" s="8">
        <v>180</v>
      </c>
      <c r="S37" s="8">
        <v>180</v>
      </c>
      <c r="T37" s="8">
        <v>180</v>
      </c>
      <c r="U37" s="8">
        <v>180</v>
      </c>
      <c r="V37" s="8">
        <v>180</v>
      </c>
      <c r="W37" s="8">
        <v>180</v>
      </c>
      <c r="X37" s="8">
        <v>180</v>
      </c>
      <c r="Y37" s="8">
        <v>180</v>
      </c>
      <c r="Z37" s="8">
        <v>180</v>
      </c>
      <c r="AA37" s="8">
        <v>180</v>
      </c>
      <c r="AB37" s="8">
        <v>180</v>
      </c>
      <c r="AC37" s="8">
        <v>180</v>
      </c>
      <c r="AD37" s="8">
        <v>180</v>
      </c>
      <c r="AE37" s="8">
        <v>180</v>
      </c>
      <c r="AF37" s="8">
        <v>180</v>
      </c>
      <c r="AG37" s="8">
        <v>180</v>
      </c>
      <c r="AH37" s="12">
        <v>180</v>
      </c>
      <c r="AJ37" s="10">
        <v>5</v>
      </c>
      <c r="AK37" s="8">
        <v>180</v>
      </c>
      <c r="AL37" s="8">
        <v>180</v>
      </c>
      <c r="AM37" s="8">
        <v>180</v>
      </c>
      <c r="AN37" s="8">
        <v>180</v>
      </c>
      <c r="AO37" s="8">
        <v>180</v>
      </c>
      <c r="AP37">
        <v>180</v>
      </c>
      <c r="AQ37">
        <v>180</v>
      </c>
      <c r="AR37">
        <v>180</v>
      </c>
      <c r="AS37">
        <v>180</v>
      </c>
      <c r="AT37">
        <v>180</v>
      </c>
      <c r="AU37">
        <v>180</v>
      </c>
      <c r="AV37">
        <v>180</v>
      </c>
      <c r="AW37">
        <v>180</v>
      </c>
      <c r="AX37">
        <v>180</v>
      </c>
      <c r="AY37">
        <v>180</v>
      </c>
      <c r="AZ37">
        <v>180</v>
      </c>
      <c r="BA37">
        <v>125</v>
      </c>
      <c r="BB37">
        <v>180</v>
      </c>
      <c r="BC37">
        <v>180</v>
      </c>
      <c r="BD37">
        <v>180</v>
      </c>
      <c r="BE37">
        <v>180</v>
      </c>
      <c r="BF37">
        <v>180</v>
      </c>
      <c r="BG37">
        <v>180</v>
      </c>
      <c r="BH37">
        <v>180</v>
      </c>
      <c r="BI37">
        <v>180</v>
      </c>
      <c r="BJ37">
        <v>180</v>
      </c>
      <c r="BK37">
        <v>180</v>
      </c>
      <c r="BL37">
        <v>180</v>
      </c>
      <c r="BM37">
        <v>180</v>
      </c>
      <c r="BN37">
        <v>180</v>
      </c>
      <c r="BO37">
        <v>180</v>
      </c>
      <c r="BP37" s="3">
        <v>180</v>
      </c>
      <c r="BR37" s="2" t="s">
        <v>46</v>
      </c>
      <c r="BS37">
        <f>STDEV(BS28:BS35)</f>
        <v>0</v>
      </c>
      <c r="BT37">
        <f t="shared" ref="BT37:CX37" si="37">STDEV(BT28:BT35)</f>
        <v>0</v>
      </c>
      <c r="BU37">
        <f t="shared" si="37"/>
        <v>0</v>
      </c>
      <c r="BV37">
        <f t="shared" si="37"/>
        <v>0</v>
      </c>
      <c r="BW37">
        <f t="shared" si="37"/>
        <v>0</v>
      </c>
      <c r="BX37">
        <f t="shared" si="37"/>
        <v>0</v>
      </c>
      <c r="BY37">
        <f t="shared" si="37"/>
        <v>0</v>
      </c>
      <c r="BZ37">
        <f t="shared" si="37"/>
        <v>0</v>
      </c>
      <c r="CA37">
        <f t="shared" si="37"/>
        <v>0</v>
      </c>
      <c r="CB37">
        <f t="shared" si="37"/>
        <v>0</v>
      </c>
      <c r="CC37">
        <f t="shared" si="37"/>
        <v>0</v>
      </c>
      <c r="CD37">
        <f t="shared" si="37"/>
        <v>0</v>
      </c>
      <c r="CE37">
        <f t="shared" si="37"/>
        <v>0</v>
      </c>
      <c r="CF37">
        <f t="shared" si="37"/>
        <v>0</v>
      </c>
      <c r="CG37">
        <f t="shared" si="37"/>
        <v>0</v>
      </c>
      <c r="CH37">
        <f t="shared" si="37"/>
        <v>7.7781745930520225</v>
      </c>
      <c r="CI37">
        <f t="shared" si="37"/>
        <v>0</v>
      </c>
      <c r="CJ37">
        <f t="shared" si="37"/>
        <v>0</v>
      </c>
      <c r="CK37">
        <f t="shared" si="37"/>
        <v>0</v>
      </c>
      <c r="CL37">
        <f t="shared" si="37"/>
        <v>0</v>
      </c>
      <c r="CM37">
        <f t="shared" si="37"/>
        <v>0</v>
      </c>
      <c r="CN37">
        <f t="shared" si="37"/>
        <v>0</v>
      </c>
      <c r="CO37">
        <f t="shared" si="37"/>
        <v>0</v>
      </c>
      <c r="CP37">
        <f t="shared" si="37"/>
        <v>0</v>
      </c>
      <c r="CQ37">
        <f t="shared" si="37"/>
        <v>0</v>
      </c>
      <c r="CR37">
        <f t="shared" si="37"/>
        <v>0</v>
      </c>
      <c r="CS37">
        <f t="shared" si="37"/>
        <v>0</v>
      </c>
      <c r="CT37">
        <f t="shared" si="37"/>
        <v>0</v>
      </c>
      <c r="CU37">
        <f t="shared" si="37"/>
        <v>0</v>
      </c>
      <c r="CV37">
        <f t="shared" si="37"/>
        <v>0</v>
      </c>
      <c r="CW37">
        <f t="shared" si="37"/>
        <v>0</v>
      </c>
      <c r="CX37" s="3">
        <f t="shared" si="37"/>
        <v>0</v>
      </c>
    </row>
    <row r="38" spans="1:102">
      <c r="L38" s="34">
        <v>3</v>
      </c>
      <c r="M38" s="8">
        <v>180</v>
      </c>
      <c r="N38" s="8">
        <v>180</v>
      </c>
      <c r="O38" s="8">
        <v>180</v>
      </c>
      <c r="P38" s="8">
        <v>180</v>
      </c>
      <c r="Q38" s="8">
        <v>180</v>
      </c>
      <c r="R38" s="8">
        <v>180</v>
      </c>
      <c r="S38" s="8">
        <v>180</v>
      </c>
      <c r="T38" s="8">
        <v>180</v>
      </c>
      <c r="U38" s="8">
        <v>180</v>
      </c>
      <c r="V38" s="8">
        <v>180</v>
      </c>
      <c r="W38" s="8">
        <v>180</v>
      </c>
      <c r="X38" s="8">
        <v>180</v>
      </c>
      <c r="Y38" s="8">
        <v>180</v>
      </c>
      <c r="Z38" s="8">
        <v>180</v>
      </c>
      <c r="AA38" s="8">
        <v>180</v>
      </c>
      <c r="AB38" s="8">
        <v>180</v>
      </c>
      <c r="AC38" s="8">
        <v>180</v>
      </c>
      <c r="AD38" s="8">
        <v>180</v>
      </c>
      <c r="AE38" s="8">
        <v>180</v>
      </c>
      <c r="AF38" s="8">
        <v>180</v>
      </c>
      <c r="AG38" s="8">
        <v>180</v>
      </c>
      <c r="AH38" s="12">
        <v>180</v>
      </c>
      <c r="AJ38" s="10">
        <v>6</v>
      </c>
      <c r="AK38" s="8">
        <v>180</v>
      </c>
      <c r="AL38" s="8">
        <v>180</v>
      </c>
      <c r="AM38" s="8">
        <v>180</v>
      </c>
      <c r="AN38" s="8">
        <v>180</v>
      </c>
      <c r="AO38" s="8">
        <v>180</v>
      </c>
      <c r="AP38">
        <v>180</v>
      </c>
      <c r="AQ38">
        <v>180</v>
      </c>
      <c r="AR38">
        <v>180</v>
      </c>
      <c r="AS38">
        <v>180</v>
      </c>
      <c r="AT38">
        <v>180</v>
      </c>
      <c r="AU38">
        <v>180</v>
      </c>
      <c r="AV38">
        <v>180</v>
      </c>
      <c r="AW38">
        <v>180</v>
      </c>
      <c r="AX38">
        <v>180</v>
      </c>
      <c r="AY38">
        <v>180</v>
      </c>
      <c r="AZ38">
        <v>180</v>
      </c>
      <c r="BA38">
        <v>180</v>
      </c>
      <c r="BB38">
        <v>180</v>
      </c>
      <c r="BC38">
        <v>180</v>
      </c>
      <c r="BD38">
        <v>180</v>
      </c>
      <c r="BE38">
        <v>180</v>
      </c>
      <c r="BF38">
        <v>180</v>
      </c>
      <c r="BG38">
        <v>180</v>
      </c>
      <c r="BH38">
        <v>180</v>
      </c>
      <c r="BI38">
        <v>180</v>
      </c>
      <c r="BJ38">
        <v>180</v>
      </c>
      <c r="BK38">
        <v>180</v>
      </c>
      <c r="BL38">
        <v>180</v>
      </c>
      <c r="BM38">
        <v>180</v>
      </c>
      <c r="BN38">
        <v>180</v>
      </c>
      <c r="BO38">
        <v>180</v>
      </c>
      <c r="BP38" s="3">
        <v>180</v>
      </c>
      <c r="BR38" s="4" t="s">
        <v>44</v>
      </c>
      <c r="BS38" s="20">
        <f>BS37/SQRT(8)</f>
        <v>0</v>
      </c>
      <c r="BT38" s="20">
        <f t="shared" ref="BT38:CX38" si="38">BT37/SQRT(8)</f>
        <v>0</v>
      </c>
      <c r="BU38" s="20">
        <f t="shared" si="38"/>
        <v>0</v>
      </c>
      <c r="BV38" s="20">
        <f t="shared" si="38"/>
        <v>0</v>
      </c>
      <c r="BW38" s="20">
        <f t="shared" si="38"/>
        <v>0</v>
      </c>
      <c r="BX38" s="20">
        <f t="shared" si="38"/>
        <v>0</v>
      </c>
      <c r="BY38" s="20">
        <f t="shared" si="38"/>
        <v>0</v>
      </c>
      <c r="BZ38" s="20">
        <f t="shared" si="38"/>
        <v>0</v>
      </c>
      <c r="CA38" s="20">
        <f t="shared" si="38"/>
        <v>0</v>
      </c>
      <c r="CB38" s="20">
        <f t="shared" si="38"/>
        <v>0</v>
      </c>
      <c r="CC38" s="20">
        <f t="shared" si="38"/>
        <v>0</v>
      </c>
      <c r="CD38" s="20">
        <f t="shared" si="38"/>
        <v>0</v>
      </c>
      <c r="CE38" s="20">
        <f t="shared" si="38"/>
        <v>0</v>
      </c>
      <c r="CF38" s="20">
        <f t="shared" si="38"/>
        <v>0</v>
      </c>
      <c r="CG38" s="20">
        <f t="shared" si="38"/>
        <v>0</v>
      </c>
      <c r="CH38" s="20">
        <f t="shared" si="38"/>
        <v>2.7499999999999996</v>
      </c>
      <c r="CI38" s="20">
        <f t="shared" si="38"/>
        <v>0</v>
      </c>
      <c r="CJ38" s="20">
        <f t="shared" si="38"/>
        <v>0</v>
      </c>
      <c r="CK38" s="20">
        <f t="shared" si="38"/>
        <v>0</v>
      </c>
      <c r="CL38" s="20">
        <f t="shared" si="38"/>
        <v>0</v>
      </c>
      <c r="CM38" s="20">
        <f t="shared" si="38"/>
        <v>0</v>
      </c>
      <c r="CN38" s="20">
        <f t="shared" si="38"/>
        <v>0</v>
      </c>
      <c r="CO38" s="20">
        <f t="shared" si="38"/>
        <v>0</v>
      </c>
      <c r="CP38" s="20">
        <f t="shared" si="38"/>
        <v>0</v>
      </c>
      <c r="CQ38" s="20">
        <f t="shared" si="38"/>
        <v>0</v>
      </c>
      <c r="CR38" s="20">
        <f t="shared" si="38"/>
        <v>0</v>
      </c>
      <c r="CS38" s="20">
        <f t="shared" si="38"/>
        <v>0</v>
      </c>
      <c r="CT38" s="20">
        <f t="shared" si="38"/>
        <v>0</v>
      </c>
      <c r="CU38" s="20">
        <f t="shared" si="38"/>
        <v>0</v>
      </c>
      <c r="CV38" s="20">
        <f t="shared" si="38"/>
        <v>0</v>
      </c>
      <c r="CW38" s="20">
        <f t="shared" si="38"/>
        <v>0</v>
      </c>
      <c r="CX38" s="5">
        <f t="shared" si="38"/>
        <v>0</v>
      </c>
    </row>
    <row r="39" spans="1:102">
      <c r="A39" s="9" t="s">
        <v>270</v>
      </c>
      <c r="B39" s="15" t="s">
        <v>21</v>
      </c>
      <c r="C39" s="15" t="s">
        <v>22</v>
      </c>
      <c r="D39" s="15" t="s">
        <v>23</v>
      </c>
      <c r="E39" s="15" t="s">
        <v>24</v>
      </c>
      <c r="F39" s="15" t="s">
        <v>25</v>
      </c>
      <c r="G39" s="15" t="s">
        <v>26</v>
      </c>
      <c r="H39" s="15" t="s">
        <v>27</v>
      </c>
      <c r="I39" s="15" t="s">
        <v>28</v>
      </c>
      <c r="J39" s="16" t="s">
        <v>29</v>
      </c>
      <c r="L39" s="34">
        <v>4</v>
      </c>
      <c r="M39" s="8">
        <v>180</v>
      </c>
      <c r="N39" s="8">
        <v>180</v>
      </c>
      <c r="O39" s="8">
        <v>180</v>
      </c>
      <c r="P39" s="8">
        <v>180</v>
      </c>
      <c r="Q39" s="8">
        <v>180</v>
      </c>
      <c r="R39" s="8">
        <v>180</v>
      </c>
      <c r="S39" s="8">
        <v>180</v>
      </c>
      <c r="T39" s="8">
        <v>180</v>
      </c>
      <c r="U39" s="8">
        <v>180</v>
      </c>
      <c r="V39" s="8">
        <v>180</v>
      </c>
      <c r="W39" s="8">
        <v>180</v>
      </c>
      <c r="X39" s="8">
        <v>180</v>
      </c>
      <c r="Y39" s="8">
        <v>180</v>
      </c>
      <c r="Z39" s="8">
        <v>180</v>
      </c>
      <c r="AA39" s="8">
        <v>180</v>
      </c>
      <c r="AB39" s="8">
        <v>180</v>
      </c>
      <c r="AC39" s="8">
        <v>180</v>
      </c>
      <c r="AD39" s="8">
        <v>180</v>
      </c>
      <c r="AE39" s="8">
        <v>180</v>
      </c>
      <c r="AF39" s="8">
        <v>180</v>
      </c>
      <c r="AG39" s="8">
        <v>180</v>
      </c>
      <c r="AH39" s="12">
        <v>180</v>
      </c>
      <c r="AJ39" s="10">
        <v>7</v>
      </c>
      <c r="AK39" s="8">
        <v>180</v>
      </c>
      <c r="AL39" s="8">
        <v>180</v>
      </c>
      <c r="AM39" s="8">
        <v>180</v>
      </c>
      <c r="AN39" s="8">
        <v>180</v>
      </c>
      <c r="AO39" s="8">
        <v>180</v>
      </c>
      <c r="AP39">
        <v>180</v>
      </c>
      <c r="AQ39">
        <v>180</v>
      </c>
      <c r="AR39">
        <v>180</v>
      </c>
      <c r="AS39">
        <v>180</v>
      </c>
      <c r="AT39">
        <v>180</v>
      </c>
      <c r="AU39">
        <v>180</v>
      </c>
      <c r="AV39">
        <v>180</v>
      </c>
      <c r="AW39">
        <v>180</v>
      </c>
      <c r="AX39">
        <v>180</v>
      </c>
      <c r="AY39">
        <v>180</v>
      </c>
      <c r="AZ39">
        <v>180</v>
      </c>
      <c r="BA39">
        <v>180</v>
      </c>
      <c r="BB39">
        <v>180</v>
      </c>
      <c r="BC39">
        <v>180</v>
      </c>
      <c r="BD39">
        <v>180</v>
      </c>
      <c r="BE39">
        <v>180</v>
      </c>
      <c r="BF39">
        <v>180</v>
      </c>
      <c r="BG39">
        <v>180</v>
      </c>
      <c r="BH39">
        <v>180</v>
      </c>
      <c r="BI39">
        <v>180</v>
      </c>
      <c r="BJ39">
        <v>180</v>
      </c>
      <c r="BK39">
        <v>180</v>
      </c>
      <c r="BL39">
        <v>180</v>
      </c>
      <c r="BM39">
        <v>180</v>
      </c>
      <c r="BN39">
        <v>180</v>
      </c>
      <c r="BO39">
        <v>180</v>
      </c>
      <c r="BP39" s="3">
        <v>180</v>
      </c>
    </row>
    <row r="40" spans="1:102">
      <c r="A40" s="10">
        <v>1</v>
      </c>
      <c r="B40" s="8">
        <v>180</v>
      </c>
      <c r="C40" s="8">
        <v>180</v>
      </c>
      <c r="D40" s="8">
        <v>180</v>
      </c>
      <c r="E40" s="8">
        <v>180</v>
      </c>
      <c r="F40" s="8">
        <v>180</v>
      </c>
      <c r="G40" s="8">
        <v>180</v>
      </c>
      <c r="H40" s="8">
        <v>180</v>
      </c>
      <c r="I40" s="8">
        <v>19</v>
      </c>
      <c r="J40" s="12">
        <v>41</v>
      </c>
      <c r="L40" s="34">
        <v>5</v>
      </c>
      <c r="M40" s="8">
        <v>180</v>
      </c>
      <c r="N40" s="8">
        <v>180</v>
      </c>
      <c r="O40" s="8">
        <v>180</v>
      </c>
      <c r="P40" s="8">
        <v>180</v>
      </c>
      <c r="Q40" s="8">
        <v>111</v>
      </c>
      <c r="R40" s="8">
        <v>180</v>
      </c>
      <c r="S40" s="8">
        <v>180</v>
      </c>
      <c r="T40" s="8">
        <v>180</v>
      </c>
      <c r="U40" s="8">
        <v>180</v>
      </c>
      <c r="V40" s="8">
        <v>180</v>
      </c>
      <c r="W40" s="8">
        <v>180</v>
      </c>
      <c r="X40" s="8">
        <v>180</v>
      </c>
      <c r="Y40" s="8">
        <v>180</v>
      </c>
      <c r="Z40" s="8">
        <v>180</v>
      </c>
      <c r="AA40" s="8">
        <v>180</v>
      </c>
      <c r="AB40" s="8">
        <v>180</v>
      </c>
      <c r="AC40" s="8">
        <v>180</v>
      </c>
      <c r="AD40" s="8">
        <v>180</v>
      </c>
      <c r="AE40" s="8">
        <v>180</v>
      </c>
      <c r="AF40" s="8">
        <v>180</v>
      </c>
      <c r="AG40" s="8">
        <v>180</v>
      </c>
      <c r="AH40" s="12">
        <v>180</v>
      </c>
      <c r="AJ40" s="10">
        <v>8</v>
      </c>
      <c r="AK40" s="8">
        <v>180</v>
      </c>
      <c r="AL40" s="8">
        <v>180</v>
      </c>
      <c r="AM40" s="8">
        <v>180</v>
      </c>
      <c r="AN40" s="8">
        <v>180</v>
      </c>
      <c r="AO40" s="8">
        <v>180</v>
      </c>
      <c r="AP40">
        <v>180</v>
      </c>
      <c r="AQ40">
        <v>180</v>
      </c>
      <c r="AR40">
        <v>180</v>
      </c>
      <c r="AS40">
        <v>180</v>
      </c>
      <c r="AT40">
        <v>180</v>
      </c>
      <c r="AU40">
        <v>180</v>
      </c>
      <c r="AV40">
        <v>51</v>
      </c>
      <c r="AW40">
        <v>180</v>
      </c>
      <c r="AX40">
        <v>180</v>
      </c>
      <c r="AY40">
        <v>180</v>
      </c>
      <c r="AZ40">
        <v>180</v>
      </c>
      <c r="BA40">
        <v>180</v>
      </c>
      <c r="BB40">
        <v>180</v>
      </c>
      <c r="BC40">
        <v>180</v>
      </c>
      <c r="BD40">
        <v>180</v>
      </c>
      <c r="BE40">
        <v>180</v>
      </c>
      <c r="BF40">
        <v>180</v>
      </c>
      <c r="BG40">
        <v>180</v>
      </c>
      <c r="BH40">
        <v>180</v>
      </c>
      <c r="BI40">
        <v>180</v>
      </c>
      <c r="BJ40">
        <v>180</v>
      </c>
      <c r="BK40">
        <v>180</v>
      </c>
      <c r="BL40">
        <v>180</v>
      </c>
      <c r="BM40">
        <v>180</v>
      </c>
      <c r="BN40">
        <v>180</v>
      </c>
      <c r="BO40">
        <v>180</v>
      </c>
      <c r="BP40" s="3">
        <v>180</v>
      </c>
      <c r="BR40" t="s">
        <v>39</v>
      </c>
    </row>
    <row r="41" spans="1:102">
      <c r="A41" s="10">
        <v>2</v>
      </c>
      <c r="B41" s="8">
        <v>180</v>
      </c>
      <c r="C41" s="8">
        <v>180</v>
      </c>
      <c r="D41" s="8">
        <v>180</v>
      </c>
      <c r="E41" s="8">
        <v>180</v>
      </c>
      <c r="F41" s="8">
        <v>180</v>
      </c>
      <c r="G41" s="8">
        <v>180</v>
      </c>
      <c r="H41" s="8">
        <v>180</v>
      </c>
      <c r="I41" s="8">
        <v>180</v>
      </c>
      <c r="J41" s="12">
        <v>180</v>
      </c>
      <c r="L41" s="34">
        <v>6</v>
      </c>
      <c r="M41" s="8">
        <v>180</v>
      </c>
      <c r="N41" s="8">
        <v>180</v>
      </c>
      <c r="O41" s="8">
        <v>180</v>
      </c>
      <c r="P41" s="8">
        <v>180</v>
      </c>
      <c r="Q41" s="8">
        <v>180</v>
      </c>
      <c r="R41" s="8">
        <v>180</v>
      </c>
      <c r="S41" s="8">
        <v>180</v>
      </c>
      <c r="T41" s="8">
        <v>180</v>
      </c>
      <c r="U41" s="8">
        <v>180</v>
      </c>
      <c r="V41" s="8">
        <v>180</v>
      </c>
      <c r="W41" s="8">
        <v>180</v>
      </c>
      <c r="X41" s="8">
        <v>180</v>
      </c>
      <c r="Y41" s="8">
        <v>180</v>
      </c>
      <c r="Z41" s="8">
        <v>180</v>
      </c>
      <c r="AA41" s="8">
        <v>180</v>
      </c>
      <c r="AB41" s="8">
        <v>180</v>
      </c>
      <c r="AC41" s="8">
        <v>180</v>
      </c>
      <c r="AD41" s="8">
        <v>180</v>
      </c>
      <c r="AE41" s="8">
        <v>180</v>
      </c>
      <c r="AF41" s="8">
        <v>180</v>
      </c>
      <c r="AG41" s="8">
        <v>180</v>
      </c>
      <c r="AH41" s="12">
        <v>180</v>
      </c>
      <c r="AJ41" s="10">
        <v>9</v>
      </c>
      <c r="AK41" s="8">
        <v>180</v>
      </c>
      <c r="AL41" s="8">
        <v>180</v>
      </c>
      <c r="AM41" s="8">
        <v>180</v>
      </c>
      <c r="AN41" s="8">
        <v>180</v>
      </c>
      <c r="AO41" s="8">
        <v>180</v>
      </c>
      <c r="AP41">
        <v>180</v>
      </c>
      <c r="AQ41">
        <v>180</v>
      </c>
      <c r="AR41">
        <v>180</v>
      </c>
      <c r="AS41">
        <v>180</v>
      </c>
      <c r="AT41">
        <v>180</v>
      </c>
      <c r="AU41">
        <v>180</v>
      </c>
      <c r="AV41">
        <v>180</v>
      </c>
      <c r="AW41">
        <v>180</v>
      </c>
      <c r="AX41">
        <v>180</v>
      </c>
      <c r="AY41">
        <v>180</v>
      </c>
      <c r="AZ41">
        <v>180</v>
      </c>
      <c r="BA41">
        <v>180</v>
      </c>
      <c r="BB41">
        <v>180</v>
      </c>
      <c r="BC41">
        <v>180</v>
      </c>
      <c r="BD41">
        <v>180</v>
      </c>
      <c r="BE41">
        <v>180</v>
      </c>
      <c r="BF41">
        <v>180</v>
      </c>
      <c r="BG41">
        <v>180</v>
      </c>
      <c r="BH41">
        <v>180</v>
      </c>
      <c r="BI41">
        <v>180</v>
      </c>
      <c r="BJ41">
        <v>180</v>
      </c>
      <c r="BK41">
        <v>180</v>
      </c>
      <c r="BL41">
        <v>180</v>
      </c>
      <c r="BM41">
        <v>180</v>
      </c>
      <c r="BN41">
        <v>180</v>
      </c>
      <c r="BO41">
        <v>180</v>
      </c>
      <c r="BP41" s="3">
        <v>180</v>
      </c>
      <c r="BR41" s="9" t="s">
        <v>269</v>
      </c>
      <c r="BS41" s="15" t="s">
        <v>21</v>
      </c>
      <c r="BT41" s="15" t="s">
        <v>271</v>
      </c>
      <c r="BU41" s="15" t="s">
        <v>272</v>
      </c>
      <c r="BV41" s="15" t="s">
        <v>273</v>
      </c>
      <c r="BW41" s="15" t="s">
        <v>274</v>
      </c>
      <c r="BX41" s="15" t="s">
        <v>275</v>
      </c>
      <c r="BY41" s="15" t="s">
        <v>276</v>
      </c>
      <c r="BZ41" s="15" t="s">
        <v>277</v>
      </c>
      <c r="CA41" s="15" t="s">
        <v>278</v>
      </c>
      <c r="CB41" s="15" t="s">
        <v>279</v>
      </c>
      <c r="CC41" s="15" t="s">
        <v>280</v>
      </c>
      <c r="CD41" s="15" t="s">
        <v>281</v>
      </c>
      <c r="CE41" s="15" t="s">
        <v>33</v>
      </c>
      <c r="CF41" s="15" t="s">
        <v>283</v>
      </c>
      <c r="CG41" s="15" t="s">
        <v>284</v>
      </c>
      <c r="CH41" s="15" t="s">
        <v>285</v>
      </c>
      <c r="CI41" s="15" t="s">
        <v>286</v>
      </c>
      <c r="CJ41" s="15" t="s">
        <v>287</v>
      </c>
      <c r="CK41" s="15" t="s">
        <v>288</v>
      </c>
      <c r="CL41" s="15" t="s">
        <v>289</v>
      </c>
      <c r="CM41" s="15" t="s">
        <v>290</v>
      </c>
      <c r="CN41" s="15" t="s">
        <v>291</v>
      </c>
      <c r="CO41" s="15" t="s">
        <v>295</v>
      </c>
      <c r="CP41" s="15" t="s">
        <v>296</v>
      </c>
      <c r="CQ41" s="15" t="s">
        <v>297</v>
      </c>
      <c r="CR41" s="15" t="s">
        <v>298</v>
      </c>
      <c r="CS41" s="15" t="s">
        <v>299</v>
      </c>
      <c r="CT41" s="15" t="s">
        <v>300</v>
      </c>
      <c r="CU41" s="15" t="s">
        <v>301</v>
      </c>
      <c r="CV41" s="15" t="s">
        <v>302</v>
      </c>
      <c r="CW41" s="15" t="s">
        <v>303</v>
      </c>
      <c r="CX41" s="16" t="s">
        <v>304</v>
      </c>
    </row>
    <row r="42" spans="1:102">
      <c r="A42" s="10">
        <v>3</v>
      </c>
      <c r="B42" s="8">
        <v>180</v>
      </c>
      <c r="C42" s="8">
        <v>180</v>
      </c>
      <c r="D42" s="8">
        <v>180</v>
      </c>
      <c r="E42" s="8">
        <v>180</v>
      </c>
      <c r="F42" s="8">
        <v>180</v>
      </c>
      <c r="G42" s="8">
        <v>180</v>
      </c>
      <c r="H42" s="8">
        <v>180</v>
      </c>
      <c r="I42" s="8">
        <v>180</v>
      </c>
      <c r="J42" s="12">
        <v>180</v>
      </c>
      <c r="L42" s="34">
        <v>7</v>
      </c>
      <c r="M42" s="8">
        <v>180</v>
      </c>
      <c r="N42" s="8">
        <v>180</v>
      </c>
      <c r="O42" s="8">
        <v>180</v>
      </c>
      <c r="P42" s="8">
        <v>180</v>
      </c>
      <c r="Q42" s="8">
        <v>180</v>
      </c>
      <c r="R42" s="8">
        <v>180</v>
      </c>
      <c r="S42" s="8">
        <v>180</v>
      </c>
      <c r="T42" s="8">
        <v>180</v>
      </c>
      <c r="U42" s="8">
        <v>180</v>
      </c>
      <c r="V42" s="8">
        <v>180</v>
      </c>
      <c r="W42" s="8">
        <v>180</v>
      </c>
      <c r="X42" s="8">
        <v>180</v>
      </c>
      <c r="Y42" s="8">
        <v>180</v>
      </c>
      <c r="Z42" s="8">
        <v>180</v>
      </c>
      <c r="AA42" s="8">
        <v>180</v>
      </c>
      <c r="AB42" s="8">
        <v>180</v>
      </c>
      <c r="AC42" s="8">
        <v>180</v>
      </c>
      <c r="AD42" s="8">
        <v>180</v>
      </c>
      <c r="AE42" s="8">
        <v>180</v>
      </c>
      <c r="AF42" s="8">
        <v>180</v>
      </c>
      <c r="AG42" s="8">
        <v>180</v>
      </c>
      <c r="AH42" s="12">
        <v>180</v>
      </c>
      <c r="AJ42" s="10">
        <v>10</v>
      </c>
      <c r="AK42" s="8">
        <v>180</v>
      </c>
      <c r="AL42" s="8">
        <v>180</v>
      </c>
      <c r="AM42" s="8">
        <v>180</v>
      </c>
      <c r="AN42" s="8">
        <v>180</v>
      </c>
      <c r="AO42" s="8">
        <v>180</v>
      </c>
      <c r="AP42">
        <v>180</v>
      </c>
      <c r="AQ42">
        <v>180</v>
      </c>
      <c r="AR42">
        <v>180</v>
      </c>
      <c r="AS42">
        <v>180</v>
      </c>
      <c r="AT42">
        <v>180</v>
      </c>
      <c r="AU42">
        <v>180</v>
      </c>
      <c r="AV42">
        <v>123</v>
      </c>
      <c r="AW42">
        <v>180</v>
      </c>
      <c r="AX42">
        <v>180</v>
      </c>
      <c r="AY42">
        <v>180</v>
      </c>
      <c r="AZ42">
        <v>180</v>
      </c>
      <c r="BA42">
        <v>180</v>
      </c>
      <c r="BB42">
        <v>180</v>
      </c>
      <c r="BC42">
        <v>180</v>
      </c>
      <c r="BD42">
        <v>180</v>
      </c>
      <c r="BE42">
        <v>180</v>
      </c>
      <c r="BF42">
        <v>180</v>
      </c>
      <c r="BG42">
        <v>180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 s="3">
        <v>0</v>
      </c>
      <c r="BR42" s="34">
        <v>1</v>
      </c>
      <c r="BS42" s="8">
        <v>19.5</v>
      </c>
      <c r="BT42" s="8">
        <v>21.8</v>
      </c>
      <c r="BU42" s="8">
        <v>22.5</v>
      </c>
      <c r="BV42" s="8">
        <v>23.8</v>
      </c>
      <c r="BW42" s="8">
        <v>23.8</v>
      </c>
      <c r="BX42" s="8">
        <v>24.4</v>
      </c>
      <c r="BY42" s="8">
        <v>25.3</v>
      </c>
      <c r="BZ42" s="8">
        <v>25.5</v>
      </c>
      <c r="CA42" s="8">
        <v>26.7</v>
      </c>
      <c r="CB42" s="8">
        <v>25.4</v>
      </c>
      <c r="CC42" s="8">
        <v>26.5</v>
      </c>
      <c r="CD42" s="8">
        <v>27</v>
      </c>
      <c r="CE42" s="8">
        <v>28.1</v>
      </c>
      <c r="CF42" s="8">
        <v>29.3</v>
      </c>
      <c r="CG42" s="8">
        <v>28.2</v>
      </c>
      <c r="CH42" s="8">
        <v>28.9</v>
      </c>
      <c r="CI42" s="8">
        <v>27.7</v>
      </c>
      <c r="CJ42" s="8">
        <v>28.4</v>
      </c>
      <c r="CK42" s="8">
        <v>29.6</v>
      </c>
      <c r="CL42" s="8">
        <v>29.3</v>
      </c>
      <c r="CM42" s="8">
        <v>28.9</v>
      </c>
      <c r="CN42" s="8">
        <v>29.9</v>
      </c>
      <c r="CO42" s="8">
        <v>30.1</v>
      </c>
      <c r="CP42" s="8">
        <v>30.1</v>
      </c>
      <c r="CQ42" s="8">
        <v>29.9</v>
      </c>
      <c r="CR42" s="8">
        <v>29.8</v>
      </c>
      <c r="CS42" s="8">
        <v>30</v>
      </c>
      <c r="CT42" s="8">
        <v>29.9</v>
      </c>
      <c r="CU42" s="8">
        <v>30.5</v>
      </c>
      <c r="CV42" s="8">
        <v>30</v>
      </c>
      <c r="CW42" s="8">
        <v>30.7</v>
      </c>
      <c r="CX42" s="12">
        <v>31.3</v>
      </c>
    </row>
    <row r="43" spans="1:102">
      <c r="A43" s="10">
        <v>4</v>
      </c>
      <c r="B43" s="8">
        <v>180</v>
      </c>
      <c r="C43" s="8">
        <v>180</v>
      </c>
      <c r="D43" s="8">
        <v>180</v>
      </c>
      <c r="E43" s="8">
        <v>180</v>
      </c>
      <c r="F43" s="8">
        <v>180</v>
      </c>
      <c r="G43" s="8">
        <v>180</v>
      </c>
      <c r="H43" s="8">
        <v>180</v>
      </c>
      <c r="I43" s="8">
        <v>115</v>
      </c>
      <c r="J43" s="12">
        <v>180</v>
      </c>
      <c r="L43" s="34">
        <v>8</v>
      </c>
      <c r="M43" s="8">
        <v>180</v>
      </c>
      <c r="N43" s="8">
        <v>180</v>
      </c>
      <c r="O43" s="8">
        <v>180</v>
      </c>
      <c r="P43" s="8">
        <v>180</v>
      </c>
      <c r="Q43" s="8">
        <v>180</v>
      </c>
      <c r="R43" s="8">
        <v>180</v>
      </c>
      <c r="S43" s="8">
        <v>180</v>
      </c>
      <c r="T43" s="8">
        <v>180</v>
      </c>
      <c r="U43" s="8">
        <v>180</v>
      </c>
      <c r="V43" s="8">
        <v>180</v>
      </c>
      <c r="W43" s="8">
        <v>180</v>
      </c>
      <c r="X43" s="8">
        <v>180</v>
      </c>
      <c r="Y43" s="8">
        <v>180</v>
      </c>
      <c r="Z43" s="8">
        <v>180</v>
      </c>
      <c r="AA43" s="8">
        <v>180</v>
      </c>
      <c r="AB43" s="8">
        <v>180</v>
      </c>
      <c r="AC43" s="8">
        <v>180</v>
      </c>
      <c r="AD43" s="8">
        <v>180</v>
      </c>
      <c r="AE43" s="8">
        <v>180</v>
      </c>
      <c r="AF43" s="8">
        <v>180</v>
      </c>
      <c r="AG43" s="8">
        <v>180</v>
      </c>
      <c r="AH43" s="12">
        <v>61</v>
      </c>
      <c r="AJ43" s="21" t="s">
        <v>42</v>
      </c>
      <c r="AK43" s="22">
        <f>AVERAGE(AK33:AK42)</f>
        <v>180</v>
      </c>
      <c r="AL43" s="22">
        <f t="shared" ref="AL43:BP43" si="39">AVERAGE(AL33:AL42)</f>
        <v>180</v>
      </c>
      <c r="AM43" s="22">
        <f t="shared" si="39"/>
        <v>180</v>
      </c>
      <c r="AN43" s="22">
        <f t="shared" si="39"/>
        <v>180</v>
      </c>
      <c r="AO43" s="22">
        <f t="shared" si="39"/>
        <v>180</v>
      </c>
      <c r="AP43" s="22">
        <f t="shared" si="39"/>
        <v>180</v>
      </c>
      <c r="AQ43" s="22">
        <f t="shared" si="39"/>
        <v>180</v>
      </c>
      <c r="AR43" s="22">
        <f t="shared" si="39"/>
        <v>180</v>
      </c>
      <c r="AS43" s="22">
        <f t="shared" si="39"/>
        <v>180</v>
      </c>
      <c r="AT43" s="22">
        <f t="shared" si="39"/>
        <v>180</v>
      </c>
      <c r="AU43" s="22">
        <f t="shared" si="39"/>
        <v>180</v>
      </c>
      <c r="AV43" s="22">
        <f t="shared" si="39"/>
        <v>161.4</v>
      </c>
      <c r="AW43" s="22">
        <f t="shared" si="39"/>
        <v>180</v>
      </c>
      <c r="AX43" s="22">
        <f t="shared" si="39"/>
        <v>180</v>
      </c>
      <c r="AY43" s="22">
        <f t="shared" si="39"/>
        <v>180</v>
      </c>
      <c r="AZ43" s="22">
        <f t="shared" si="39"/>
        <v>180</v>
      </c>
      <c r="BA43" s="22">
        <f t="shared" si="39"/>
        <v>174.5</v>
      </c>
      <c r="BB43" s="22">
        <f t="shared" si="39"/>
        <v>180</v>
      </c>
      <c r="BC43" s="22">
        <f t="shared" si="39"/>
        <v>180</v>
      </c>
      <c r="BD43" s="22">
        <f t="shared" si="39"/>
        <v>180</v>
      </c>
      <c r="BE43" s="22">
        <f t="shared" si="39"/>
        <v>180</v>
      </c>
      <c r="BF43" s="22">
        <f t="shared" si="39"/>
        <v>180</v>
      </c>
      <c r="BG43" s="22">
        <f t="shared" si="39"/>
        <v>180</v>
      </c>
      <c r="BH43" s="22">
        <f t="shared" si="39"/>
        <v>162</v>
      </c>
      <c r="BI43" s="22">
        <f t="shared" si="39"/>
        <v>162</v>
      </c>
      <c r="BJ43" s="22">
        <f t="shared" si="39"/>
        <v>157.30000000000001</v>
      </c>
      <c r="BK43" s="22">
        <f t="shared" si="39"/>
        <v>162</v>
      </c>
      <c r="BL43" s="22">
        <f t="shared" si="39"/>
        <v>162</v>
      </c>
      <c r="BM43" s="22">
        <f t="shared" si="39"/>
        <v>144.19999999999999</v>
      </c>
      <c r="BN43" s="22">
        <f t="shared" si="39"/>
        <v>144</v>
      </c>
      <c r="BO43" s="22">
        <f t="shared" si="39"/>
        <v>144</v>
      </c>
      <c r="BP43" s="23">
        <f t="shared" si="39"/>
        <v>129.30000000000001</v>
      </c>
      <c r="BR43" s="34">
        <v>2</v>
      </c>
      <c r="BS43" s="8">
        <v>19</v>
      </c>
      <c r="BT43" s="8">
        <v>20.100000000000001</v>
      </c>
      <c r="BU43" s="8">
        <v>22.4</v>
      </c>
      <c r="BV43" s="8">
        <v>24</v>
      </c>
      <c r="BW43" s="8">
        <v>23.8</v>
      </c>
      <c r="BX43" s="8">
        <v>24.4</v>
      </c>
      <c r="BY43" s="8">
        <v>25.8</v>
      </c>
      <c r="BZ43" s="8">
        <v>25.8</v>
      </c>
      <c r="CA43" s="8">
        <v>25.8</v>
      </c>
      <c r="CB43" s="8">
        <v>26</v>
      </c>
      <c r="CC43" s="8">
        <v>26.1</v>
      </c>
      <c r="CD43" s="8">
        <v>25</v>
      </c>
      <c r="CE43" s="8">
        <v>26.4</v>
      </c>
      <c r="CF43" s="8">
        <v>28.4</v>
      </c>
      <c r="CG43" s="8">
        <v>29.9</v>
      </c>
      <c r="CH43" s="8">
        <v>29.4</v>
      </c>
      <c r="CI43" s="8">
        <v>29.8</v>
      </c>
      <c r="CJ43" s="8">
        <v>28.4</v>
      </c>
      <c r="CK43" s="8">
        <v>28.3</v>
      </c>
      <c r="CL43" s="8">
        <v>28.9</v>
      </c>
      <c r="CM43" s="8">
        <v>28.4</v>
      </c>
      <c r="CN43" s="8">
        <v>27.1</v>
      </c>
      <c r="CO43" s="8">
        <v>26.7</v>
      </c>
      <c r="CP43" s="8">
        <v>26</v>
      </c>
      <c r="CQ43" s="8">
        <v>26.5</v>
      </c>
      <c r="CR43" s="8">
        <v>24.5</v>
      </c>
      <c r="CS43" s="8">
        <v>26.8</v>
      </c>
      <c r="CT43" s="8">
        <v>25.9</v>
      </c>
      <c r="CU43" s="8">
        <v>26.3</v>
      </c>
      <c r="CV43" s="8">
        <v>25.3</v>
      </c>
      <c r="CW43" s="8">
        <v>26.2</v>
      </c>
      <c r="CX43" s="12">
        <v>27.3</v>
      </c>
    </row>
    <row r="44" spans="1:102">
      <c r="A44" s="10">
        <v>5</v>
      </c>
      <c r="B44" s="8">
        <v>180</v>
      </c>
      <c r="C44" s="8">
        <v>180</v>
      </c>
      <c r="D44" s="8">
        <v>180</v>
      </c>
      <c r="E44" s="8">
        <v>180</v>
      </c>
      <c r="F44" s="8">
        <v>180</v>
      </c>
      <c r="G44" s="8">
        <v>180</v>
      </c>
      <c r="H44" s="8">
        <v>180</v>
      </c>
      <c r="I44" s="8">
        <v>180</v>
      </c>
      <c r="J44" s="12">
        <v>180</v>
      </c>
      <c r="L44" s="21" t="s">
        <v>42</v>
      </c>
      <c r="M44" s="22">
        <f>AVERAGE(M36:M43)</f>
        <v>180</v>
      </c>
      <c r="N44" s="22">
        <f t="shared" ref="N44:AH44" si="40">AVERAGE(N36:N43)</f>
        <v>180</v>
      </c>
      <c r="O44" s="22">
        <f t="shared" si="40"/>
        <v>180</v>
      </c>
      <c r="P44" s="22">
        <f t="shared" si="40"/>
        <v>180</v>
      </c>
      <c r="Q44" s="22">
        <f t="shared" si="40"/>
        <v>171.375</v>
      </c>
      <c r="R44" s="22">
        <f t="shared" si="40"/>
        <v>180</v>
      </c>
      <c r="S44" s="22">
        <f t="shared" si="40"/>
        <v>180</v>
      </c>
      <c r="T44" s="22">
        <f t="shared" si="40"/>
        <v>180</v>
      </c>
      <c r="U44" s="22">
        <f t="shared" si="40"/>
        <v>180</v>
      </c>
      <c r="V44" s="22">
        <f t="shared" si="40"/>
        <v>180</v>
      </c>
      <c r="W44" s="22">
        <f t="shared" si="40"/>
        <v>180</v>
      </c>
      <c r="X44" s="22">
        <f t="shared" si="40"/>
        <v>180</v>
      </c>
      <c r="Y44" s="22">
        <f t="shared" si="40"/>
        <v>180</v>
      </c>
      <c r="Z44" s="22">
        <f t="shared" si="40"/>
        <v>180</v>
      </c>
      <c r="AA44" s="22">
        <f t="shared" si="40"/>
        <v>180</v>
      </c>
      <c r="AB44" s="22">
        <f t="shared" si="40"/>
        <v>180</v>
      </c>
      <c r="AC44" s="22">
        <f t="shared" si="40"/>
        <v>180</v>
      </c>
      <c r="AD44" s="22">
        <f t="shared" si="40"/>
        <v>180</v>
      </c>
      <c r="AE44" s="22">
        <f t="shared" si="40"/>
        <v>171.25</v>
      </c>
      <c r="AF44" s="22">
        <f t="shared" si="40"/>
        <v>166</v>
      </c>
      <c r="AG44" s="22">
        <f t="shared" si="40"/>
        <v>171</v>
      </c>
      <c r="AH44" s="23">
        <f t="shared" si="40"/>
        <v>165.125</v>
      </c>
      <c r="AJ44" s="2" t="s">
        <v>46</v>
      </c>
      <c r="AK44">
        <f>STDEV(AK33:AK42)</f>
        <v>0</v>
      </c>
      <c r="AL44">
        <f t="shared" ref="AL44:BP44" si="41">STDEV(AL33:AL42)</f>
        <v>0</v>
      </c>
      <c r="AM44">
        <f t="shared" si="41"/>
        <v>0</v>
      </c>
      <c r="AN44">
        <f t="shared" si="41"/>
        <v>0</v>
      </c>
      <c r="AO44">
        <f t="shared" si="41"/>
        <v>0</v>
      </c>
      <c r="AP44">
        <f t="shared" si="41"/>
        <v>0</v>
      </c>
      <c r="AQ44">
        <f t="shared" si="41"/>
        <v>0</v>
      </c>
      <c r="AR44">
        <f t="shared" si="41"/>
        <v>0</v>
      </c>
      <c r="AS44">
        <f t="shared" si="41"/>
        <v>0</v>
      </c>
      <c r="AT44">
        <f t="shared" si="41"/>
        <v>0</v>
      </c>
      <c r="AU44">
        <f t="shared" si="41"/>
        <v>0</v>
      </c>
      <c r="AV44">
        <f t="shared" si="41"/>
        <v>42.727040618325056</v>
      </c>
      <c r="AW44">
        <f t="shared" si="41"/>
        <v>0</v>
      </c>
      <c r="AX44">
        <f t="shared" si="41"/>
        <v>0</v>
      </c>
      <c r="AY44">
        <f t="shared" si="41"/>
        <v>0</v>
      </c>
      <c r="AZ44">
        <f t="shared" si="41"/>
        <v>0</v>
      </c>
      <c r="BA44">
        <f t="shared" si="41"/>
        <v>17.392527130926087</v>
      </c>
      <c r="BB44">
        <f t="shared" si="41"/>
        <v>0</v>
      </c>
      <c r="BC44">
        <f t="shared" si="41"/>
        <v>0</v>
      </c>
      <c r="BD44">
        <f t="shared" si="41"/>
        <v>0</v>
      </c>
      <c r="BE44">
        <f t="shared" si="41"/>
        <v>0</v>
      </c>
      <c r="BF44">
        <f t="shared" si="41"/>
        <v>0</v>
      </c>
      <c r="BG44">
        <f t="shared" si="41"/>
        <v>0</v>
      </c>
      <c r="BH44">
        <f t="shared" si="41"/>
        <v>56.920997883030829</v>
      </c>
      <c r="BI44">
        <f t="shared" si="41"/>
        <v>56.920997883030829</v>
      </c>
      <c r="BJ44">
        <f t="shared" si="41"/>
        <v>57.209264983916725</v>
      </c>
      <c r="BK44">
        <f t="shared" si="41"/>
        <v>56.920997883030829</v>
      </c>
      <c r="BL44">
        <f t="shared" si="41"/>
        <v>56.920997883030829</v>
      </c>
      <c r="BM44">
        <f t="shared" si="41"/>
        <v>75.474499004630701</v>
      </c>
      <c r="BN44">
        <f t="shared" si="41"/>
        <v>75.894663844041105</v>
      </c>
      <c r="BO44">
        <f t="shared" si="41"/>
        <v>75.894663844041105</v>
      </c>
      <c r="BP44" s="3">
        <f t="shared" si="41"/>
        <v>82.127340149307159</v>
      </c>
      <c r="BR44" s="34">
        <v>3</v>
      </c>
      <c r="BS44" s="8">
        <v>9.5</v>
      </c>
      <c r="BT44" s="8">
        <v>16.2</v>
      </c>
      <c r="BU44" s="8">
        <v>18.100000000000001</v>
      </c>
      <c r="BV44" s="8">
        <v>20</v>
      </c>
      <c r="BW44" s="8">
        <v>22.3</v>
      </c>
      <c r="BX44" s="8">
        <v>23.7</v>
      </c>
      <c r="BY44" s="8">
        <v>23.2</v>
      </c>
      <c r="BZ44" s="8">
        <v>24</v>
      </c>
      <c r="CA44" s="8">
        <v>24.1</v>
      </c>
      <c r="CB44" s="8">
        <v>25.1</v>
      </c>
      <c r="CC44" s="8">
        <v>25.6</v>
      </c>
      <c r="CD44" s="8">
        <v>25.4</v>
      </c>
      <c r="CE44" s="8">
        <v>25.6</v>
      </c>
      <c r="CF44" s="8">
        <v>25</v>
      </c>
      <c r="CG44" s="8">
        <v>26.7</v>
      </c>
      <c r="CH44" s="8">
        <v>26.1</v>
      </c>
      <c r="CI44" s="8">
        <v>26.4</v>
      </c>
      <c r="CJ44" s="8">
        <v>26.4</v>
      </c>
      <c r="CK44" s="8">
        <v>27.4</v>
      </c>
      <c r="CL44" s="8">
        <v>27.2</v>
      </c>
      <c r="CM44" s="8">
        <v>27.3</v>
      </c>
      <c r="CN44" s="8">
        <v>27.1</v>
      </c>
      <c r="CO44" s="8">
        <v>25.8</v>
      </c>
      <c r="CP44" s="8">
        <v>28.1</v>
      </c>
      <c r="CQ44" s="8">
        <v>26.1</v>
      </c>
      <c r="CR44" s="8">
        <v>24.5</v>
      </c>
      <c r="CS44" s="8">
        <v>25.6</v>
      </c>
      <c r="CT44" s="8">
        <v>26.6</v>
      </c>
      <c r="CU44" s="8">
        <v>25.3</v>
      </c>
      <c r="CV44" s="8">
        <v>24.8</v>
      </c>
      <c r="CW44" s="8">
        <v>24.4</v>
      </c>
      <c r="CX44" s="12">
        <v>24.2</v>
      </c>
    </row>
    <row r="45" spans="1:102">
      <c r="A45" s="10">
        <v>6</v>
      </c>
      <c r="B45" s="8">
        <v>180</v>
      </c>
      <c r="C45" s="8">
        <v>180</v>
      </c>
      <c r="D45" s="8">
        <v>180</v>
      </c>
      <c r="E45" s="8">
        <v>180</v>
      </c>
      <c r="F45" s="8">
        <v>180</v>
      </c>
      <c r="G45" s="8">
        <v>176</v>
      </c>
      <c r="H45" s="8">
        <v>116</v>
      </c>
      <c r="I45" s="8">
        <v>150</v>
      </c>
      <c r="J45" s="12">
        <v>180</v>
      </c>
      <c r="L45" s="2" t="s">
        <v>46</v>
      </c>
      <c r="M45">
        <f>STDEV(M36:M43)</f>
        <v>0</v>
      </c>
      <c r="N45">
        <f t="shared" ref="N45:AH45" si="42">STDEV(N36:N43)</f>
        <v>0</v>
      </c>
      <c r="O45">
        <f t="shared" si="42"/>
        <v>0</v>
      </c>
      <c r="P45">
        <f t="shared" si="42"/>
        <v>0</v>
      </c>
      <c r="Q45">
        <f t="shared" si="42"/>
        <v>24.395183950935891</v>
      </c>
      <c r="R45">
        <f t="shared" si="42"/>
        <v>0</v>
      </c>
      <c r="S45">
        <f t="shared" si="42"/>
        <v>0</v>
      </c>
      <c r="T45">
        <f t="shared" si="42"/>
        <v>0</v>
      </c>
      <c r="U45">
        <f t="shared" si="42"/>
        <v>0</v>
      </c>
      <c r="V45">
        <f t="shared" si="42"/>
        <v>0</v>
      </c>
      <c r="W45">
        <f t="shared" si="42"/>
        <v>0</v>
      </c>
      <c r="X45">
        <f t="shared" si="42"/>
        <v>0</v>
      </c>
      <c r="Y45">
        <f t="shared" si="42"/>
        <v>0</v>
      </c>
      <c r="Z45">
        <f t="shared" si="42"/>
        <v>0</v>
      </c>
      <c r="AA45">
        <f t="shared" si="42"/>
        <v>0</v>
      </c>
      <c r="AB45">
        <f t="shared" si="42"/>
        <v>0</v>
      </c>
      <c r="AC45">
        <f t="shared" si="42"/>
        <v>0</v>
      </c>
      <c r="AD45">
        <f t="shared" si="42"/>
        <v>0</v>
      </c>
      <c r="AE45">
        <f t="shared" si="42"/>
        <v>24.748737341529164</v>
      </c>
      <c r="AF45">
        <f t="shared" si="42"/>
        <v>39.597979746446661</v>
      </c>
      <c r="AG45">
        <f t="shared" si="42"/>
        <v>25.45584412271571</v>
      </c>
      <c r="AH45" s="3">
        <f t="shared" si="42"/>
        <v>42.072853480599576</v>
      </c>
      <c r="AJ45" s="4" t="s">
        <v>44</v>
      </c>
      <c r="AK45" s="20">
        <f>AK44/SQRT(10)</f>
        <v>0</v>
      </c>
      <c r="AL45" s="20">
        <f t="shared" ref="AL45:BP45" si="43">AL44/SQRT(10)</f>
        <v>0</v>
      </c>
      <c r="AM45" s="20">
        <f t="shared" si="43"/>
        <v>0</v>
      </c>
      <c r="AN45" s="20">
        <f t="shared" si="43"/>
        <v>0</v>
      </c>
      <c r="AO45" s="20">
        <f t="shared" si="43"/>
        <v>0</v>
      </c>
      <c r="AP45" s="20">
        <f t="shared" si="43"/>
        <v>0</v>
      </c>
      <c r="AQ45" s="20">
        <f t="shared" si="43"/>
        <v>0</v>
      </c>
      <c r="AR45" s="20">
        <f t="shared" si="43"/>
        <v>0</v>
      </c>
      <c r="AS45" s="20">
        <f t="shared" si="43"/>
        <v>0</v>
      </c>
      <c r="AT45" s="20">
        <f t="shared" si="43"/>
        <v>0</v>
      </c>
      <c r="AU45" s="20">
        <f t="shared" si="43"/>
        <v>0</v>
      </c>
      <c r="AV45" s="20">
        <f t="shared" si="43"/>
        <v>13.511476603243626</v>
      </c>
      <c r="AW45" s="20">
        <f t="shared" si="43"/>
        <v>0</v>
      </c>
      <c r="AX45" s="20">
        <f t="shared" si="43"/>
        <v>0</v>
      </c>
      <c r="AY45" s="20">
        <f t="shared" si="43"/>
        <v>0</v>
      </c>
      <c r="AZ45" s="20">
        <f t="shared" si="43"/>
        <v>0</v>
      </c>
      <c r="BA45" s="20">
        <f t="shared" si="43"/>
        <v>5.5</v>
      </c>
      <c r="BB45" s="20">
        <f t="shared" si="43"/>
        <v>0</v>
      </c>
      <c r="BC45" s="20">
        <f t="shared" si="43"/>
        <v>0</v>
      </c>
      <c r="BD45" s="20">
        <f t="shared" si="43"/>
        <v>0</v>
      </c>
      <c r="BE45" s="20">
        <f t="shared" si="43"/>
        <v>0</v>
      </c>
      <c r="BF45" s="20">
        <f t="shared" si="43"/>
        <v>0</v>
      </c>
      <c r="BG45" s="20">
        <f t="shared" si="43"/>
        <v>0</v>
      </c>
      <c r="BH45" s="20">
        <f t="shared" si="43"/>
        <v>18</v>
      </c>
      <c r="BI45" s="20">
        <f t="shared" si="43"/>
        <v>18</v>
      </c>
      <c r="BJ45" s="20">
        <f t="shared" si="43"/>
        <v>18.091158061329295</v>
      </c>
      <c r="BK45" s="20">
        <f t="shared" si="43"/>
        <v>18</v>
      </c>
      <c r="BL45" s="20">
        <f t="shared" si="43"/>
        <v>18</v>
      </c>
      <c r="BM45" s="20">
        <f t="shared" si="43"/>
        <v>23.867132211474424</v>
      </c>
      <c r="BN45" s="20">
        <f t="shared" si="43"/>
        <v>24</v>
      </c>
      <c r="BO45" s="20">
        <f t="shared" si="43"/>
        <v>24</v>
      </c>
      <c r="BP45" s="5">
        <f t="shared" si="43"/>
        <v>25.970945304320363</v>
      </c>
      <c r="BR45" s="34">
        <v>4</v>
      </c>
      <c r="BS45" s="35">
        <v>17.7</v>
      </c>
      <c r="BT45" s="35">
        <v>19.100000000000001</v>
      </c>
      <c r="BU45" s="35">
        <v>20.5</v>
      </c>
      <c r="BV45" s="35">
        <v>22.2</v>
      </c>
      <c r="BW45" s="35">
        <v>23.5</v>
      </c>
      <c r="BX45" s="35">
        <v>23.3</v>
      </c>
      <c r="BY45" s="35">
        <v>23.2</v>
      </c>
      <c r="BZ45" s="35">
        <v>23.8</v>
      </c>
      <c r="CA45" s="35">
        <v>24.6</v>
      </c>
      <c r="CB45" s="35">
        <v>24.1</v>
      </c>
      <c r="CC45" s="35">
        <v>24.5</v>
      </c>
      <c r="CD45" s="35">
        <v>24.7</v>
      </c>
      <c r="CE45" s="35">
        <v>26.3</v>
      </c>
      <c r="CF45" s="35">
        <v>25.4</v>
      </c>
      <c r="CG45" s="35">
        <v>25.7</v>
      </c>
      <c r="CH45" s="35">
        <v>26.3</v>
      </c>
      <c r="CI45" s="35">
        <v>25.8</v>
      </c>
      <c r="CJ45" s="35">
        <v>26.8</v>
      </c>
      <c r="CK45" s="35">
        <v>27.1</v>
      </c>
      <c r="CL45" s="35">
        <v>27.3</v>
      </c>
      <c r="CM45" s="35">
        <v>27.4</v>
      </c>
      <c r="CN45" s="35">
        <v>27.9</v>
      </c>
      <c r="CO45" s="35">
        <v>27.9</v>
      </c>
      <c r="CP45" s="35">
        <v>28.4</v>
      </c>
      <c r="CQ45" s="35">
        <v>28.8</v>
      </c>
      <c r="CR45" s="35">
        <v>28.7</v>
      </c>
      <c r="CS45" s="35">
        <v>29.9</v>
      </c>
      <c r="CT45" s="35">
        <v>29.9</v>
      </c>
      <c r="CU45" s="35">
        <v>30.5</v>
      </c>
      <c r="CV45" s="35">
        <v>30.5</v>
      </c>
      <c r="CW45" s="35">
        <v>30.6</v>
      </c>
      <c r="CX45" s="36">
        <v>31.4</v>
      </c>
    </row>
    <row r="46" spans="1:102">
      <c r="A46" s="10">
        <v>7</v>
      </c>
      <c r="B46" s="8">
        <v>180</v>
      </c>
      <c r="C46" s="8">
        <v>180</v>
      </c>
      <c r="D46" s="8">
        <v>180</v>
      </c>
      <c r="E46" s="8">
        <v>180</v>
      </c>
      <c r="F46" s="8">
        <v>180</v>
      </c>
      <c r="G46" s="8">
        <v>180</v>
      </c>
      <c r="H46" s="8">
        <v>180</v>
      </c>
      <c r="I46" s="8">
        <v>180</v>
      </c>
      <c r="J46" s="12">
        <v>180</v>
      </c>
      <c r="L46" s="4" t="s">
        <v>44</v>
      </c>
      <c r="M46" s="20">
        <f>M45/SQRT(8)</f>
        <v>0</v>
      </c>
      <c r="N46" s="20">
        <f t="shared" ref="N46:AE46" si="44">N45/SQRT(8)</f>
        <v>0</v>
      </c>
      <c r="O46" s="20">
        <f t="shared" si="44"/>
        <v>0</v>
      </c>
      <c r="P46" s="20">
        <f t="shared" si="44"/>
        <v>0</v>
      </c>
      <c r="Q46" s="20">
        <f t="shared" si="44"/>
        <v>8.625</v>
      </c>
      <c r="R46" s="20">
        <f t="shared" si="44"/>
        <v>0</v>
      </c>
      <c r="S46" s="20">
        <f t="shared" si="44"/>
        <v>0</v>
      </c>
      <c r="T46" s="20">
        <f t="shared" si="44"/>
        <v>0</v>
      </c>
      <c r="U46" s="20">
        <f t="shared" si="44"/>
        <v>0</v>
      </c>
      <c r="V46" s="20">
        <f t="shared" si="44"/>
        <v>0</v>
      </c>
      <c r="W46" s="20">
        <f t="shared" si="44"/>
        <v>0</v>
      </c>
      <c r="X46" s="20">
        <f t="shared" si="44"/>
        <v>0</v>
      </c>
      <c r="Y46" s="20">
        <f t="shared" si="44"/>
        <v>0</v>
      </c>
      <c r="Z46" s="20">
        <f t="shared" si="44"/>
        <v>0</v>
      </c>
      <c r="AA46" s="20">
        <f t="shared" si="44"/>
        <v>0</v>
      </c>
      <c r="AB46" s="20">
        <f t="shared" si="44"/>
        <v>0</v>
      </c>
      <c r="AC46" s="20">
        <f t="shared" si="44"/>
        <v>0</v>
      </c>
      <c r="AD46" s="20">
        <f t="shared" si="44"/>
        <v>0</v>
      </c>
      <c r="AE46" s="20">
        <f t="shared" si="44"/>
        <v>8.75</v>
      </c>
      <c r="AF46" s="20">
        <f>AF45/SQRT(8)</f>
        <v>13.999999999999998</v>
      </c>
      <c r="AG46" s="20">
        <f t="shared" ref="AG46" si="45">AG45/SQRT(8)</f>
        <v>9</v>
      </c>
      <c r="AH46" s="5">
        <f t="shared" ref="AH46" si="46">AH45/SQRT(8)</f>
        <v>14.874999999999998</v>
      </c>
      <c r="BR46" s="34">
        <v>5</v>
      </c>
      <c r="BS46" s="8">
        <v>14.3</v>
      </c>
      <c r="BT46" s="8">
        <v>18.399999999999999</v>
      </c>
      <c r="BU46" s="8">
        <v>19.399999999999999</v>
      </c>
      <c r="BV46" s="8">
        <v>22.4</v>
      </c>
      <c r="BW46" s="8">
        <v>22.1</v>
      </c>
      <c r="BX46" s="8">
        <v>23.7</v>
      </c>
      <c r="BY46" s="8">
        <v>23.7</v>
      </c>
      <c r="BZ46" s="8">
        <v>24.4</v>
      </c>
      <c r="CA46" s="8">
        <v>25.4</v>
      </c>
      <c r="CB46" s="8">
        <v>26.8</v>
      </c>
      <c r="CC46" s="8">
        <v>27.1</v>
      </c>
      <c r="CD46" s="8">
        <v>27.3</v>
      </c>
      <c r="CE46" s="8">
        <v>28.1</v>
      </c>
      <c r="CF46" s="8">
        <v>28.2</v>
      </c>
      <c r="CG46" s="8">
        <v>28.3</v>
      </c>
      <c r="CH46" s="8">
        <v>28.7</v>
      </c>
      <c r="CI46" s="8">
        <v>29.1</v>
      </c>
      <c r="CJ46" s="8">
        <v>28.9</v>
      </c>
      <c r="CK46" s="8">
        <v>29.2</v>
      </c>
      <c r="CL46" s="8">
        <v>29.7</v>
      </c>
      <c r="CM46" s="8">
        <v>28.7</v>
      </c>
      <c r="CN46" s="8">
        <v>29.8</v>
      </c>
      <c r="CO46" s="8">
        <v>29.3</v>
      </c>
      <c r="CP46" s="8">
        <v>29.9</v>
      </c>
      <c r="CQ46" s="8">
        <v>29.9</v>
      </c>
      <c r="CR46" s="8">
        <v>30.2</v>
      </c>
      <c r="CS46" s="8">
        <v>28.9</v>
      </c>
      <c r="CT46" s="8">
        <v>30.2</v>
      </c>
      <c r="CU46" s="8">
        <v>31.1</v>
      </c>
      <c r="CV46" s="8">
        <v>31</v>
      </c>
      <c r="CW46" s="8">
        <v>31.9</v>
      </c>
      <c r="CX46" s="12">
        <v>30.4</v>
      </c>
    </row>
    <row r="47" spans="1:102">
      <c r="A47" s="10">
        <v>8</v>
      </c>
      <c r="B47" s="8">
        <v>180</v>
      </c>
      <c r="C47" s="8">
        <v>180</v>
      </c>
      <c r="D47" s="8">
        <v>180</v>
      </c>
      <c r="E47" s="8">
        <v>180</v>
      </c>
      <c r="F47" s="8">
        <v>180</v>
      </c>
      <c r="G47" s="8">
        <v>180</v>
      </c>
      <c r="H47" s="8">
        <v>180</v>
      </c>
      <c r="I47" s="8">
        <v>180</v>
      </c>
      <c r="J47" s="12">
        <v>180</v>
      </c>
      <c r="AJ47" t="s">
        <v>39</v>
      </c>
      <c r="BR47" s="34">
        <v>6</v>
      </c>
      <c r="BS47" s="8">
        <v>14.9</v>
      </c>
      <c r="BT47" s="8">
        <v>20.399999999999999</v>
      </c>
      <c r="BU47" s="8">
        <v>21.4</v>
      </c>
      <c r="BV47" s="8">
        <v>23.7</v>
      </c>
      <c r="BW47" s="8">
        <v>25</v>
      </c>
      <c r="BX47" s="8">
        <v>25</v>
      </c>
      <c r="BY47" s="8">
        <v>25.7</v>
      </c>
      <c r="BZ47" s="8">
        <v>26.9</v>
      </c>
      <c r="CA47" s="8">
        <v>27.4</v>
      </c>
      <c r="CB47" s="8">
        <v>27.7</v>
      </c>
      <c r="CC47" s="8">
        <v>28.5</v>
      </c>
      <c r="CD47" s="8">
        <v>28.6</v>
      </c>
      <c r="CE47" s="8">
        <v>27.2</v>
      </c>
      <c r="CF47" s="8">
        <v>29.1</v>
      </c>
      <c r="CG47" s="8">
        <v>30.2</v>
      </c>
      <c r="CH47" s="8">
        <v>30.7</v>
      </c>
      <c r="CI47" s="8">
        <v>31.9</v>
      </c>
      <c r="CJ47" s="8">
        <v>32.799999999999997</v>
      </c>
      <c r="CK47" s="8">
        <v>32.200000000000003</v>
      </c>
      <c r="CL47" s="8">
        <v>32.200000000000003</v>
      </c>
      <c r="CM47" s="8">
        <v>33.299999999999997</v>
      </c>
      <c r="CN47" s="8">
        <v>34.1</v>
      </c>
      <c r="CO47" s="8">
        <v>31.5</v>
      </c>
      <c r="CP47" s="8">
        <v>25.3</v>
      </c>
      <c r="CQ47" s="8">
        <v>28.5</v>
      </c>
      <c r="CR47" s="8">
        <v>31.1</v>
      </c>
      <c r="CS47" s="8">
        <v>31.1</v>
      </c>
      <c r="CT47" s="8">
        <v>32.299999999999997</v>
      </c>
      <c r="CU47" s="8">
        <v>33</v>
      </c>
      <c r="CV47" s="8">
        <v>29.8</v>
      </c>
      <c r="CW47" s="8">
        <v>30.2</v>
      </c>
      <c r="CX47" s="12">
        <v>30.4</v>
      </c>
    </row>
    <row r="48" spans="1:102">
      <c r="A48" s="10">
        <v>9</v>
      </c>
      <c r="B48" s="8">
        <v>180</v>
      </c>
      <c r="C48" s="8">
        <v>180</v>
      </c>
      <c r="D48" s="8">
        <v>180</v>
      </c>
      <c r="E48" s="8">
        <v>180</v>
      </c>
      <c r="F48" s="8">
        <v>180</v>
      </c>
      <c r="G48" s="8">
        <v>180</v>
      </c>
      <c r="H48" s="8">
        <v>180</v>
      </c>
      <c r="I48" s="8">
        <v>180</v>
      </c>
      <c r="J48" s="12">
        <v>180</v>
      </c>
      <c r="L48" t="s">
        <v>39</v>
      </c>
      <c r="AJ48" s="9" t="s">
        <v>269</v>
      </c>
      <c r="AK48" s="15" t="s">
        <v>21</v>
      </c>
      <c r="AL48" s="15" t="s">
        <v>271</v>
      </c>
      <c r="AM48" s="15" t="s">
        <v>272</v>
      </c>
      <c r="AN48" s="15" t="s">
        <v>273</v>
      </c>
      <c r="AO48" s="15" t="s">
        <v>274</v>
      </c>
      <c r="AP48" s="15" t="s">
        <v>275</v>
      </c>
      <c r="AQ48" s="15" t="s">
        <v>276</v>
      </c>
      <c r="AR48" s="15" t="s">
        <v>277</v>
      </c>
      <c r="AS48" s="15" t="s">
        <v>278</v>
      </c>
      <c r="AT48" s="15" t="s">
        <v>279</v>
      </c>
      <c r="AU48" s="15" t="s">
        <v>280</v>
      </c>
      <c r="AV48" s="15" t="s">
        <v>281</v>
      </c>
      <c r="AW48" s="15" t="s">
        <v>33</v>
      </c>
      <c r="AX48" s="15" t="s">
        <v>283</v>
      </c>
      <c r="AY48" s="15" t="s">
        <v>284</v>
      </c>
      <c r="AZ48" s="15" t="s">
        <v>285</v>
      </c>
      <c r="BA48" s="15" t="s">
        <v>286</v>
      </c>
      <c r="BB48" s="15" t="s">
        <v>287</v>
      </c>
      <c r="BC48" s="15" t="s">
        <v>288</v>
      </c>
      <c r="BD48" s="15" t="s">
        <v>289</v>
      </c>
      <c r="BE48" s="15" t="s">
        <v>290</v>
      </c>
      <c r="BF48" s="15" t="s">
        <v>291</v>
      </c>
      <c r="BG48" s="15" t="s">
        <v>295</v>
      </c>
      <c r="BH48" s="15" t="s">
        <v>296</v>
      </c>
      <c r="BI48" s="15" t="s">
        <v>297</v>
      </c>
      <c r="BJ48" s="15" t="s">
        <v>298</v>
      </c>
      <c r="BK48" s="15" t="s">
        <v>299</v>
      </c>
      <c r="BL48" s="15" t="s">
        <v>300</v>
      </c>
      <c r="BM48" s="15" t="s">
        <v>301</v>
      </c>
      <c r="BN48" s="15" t="s">
        <v>302</v>
      </c>
      <c r="BO48" s="15" t="s">
        <v>303</v>
      </c>
      <c r="BP48" s="16" t="s">
        <v>304</v>
      </c>
      <c r="BR48" s="21" t="s">
        <v>42</v>
      </c>
      <c r="BS48" s="22">
        <f>AVERAGE(BS42:BS47)</f>
        <v>15.816666666666668</v>
      </c>
      <c r="BT48" s="22">
        <f t="shared" ref="BT48" si="47">AVERAGE(BT42:BT47)</f>
        <v>19.333333333333339</v>
      </c>
      <c r="BU48" s="22">
        <f t="shared" ref="BU48" si="48">AVERAGE(BU42:BU47)</f>
        <v>20.716666666666669</v>
      </c>
      <c r="BV48" s="22">
        <f t="shared" ref="BV48" si="49">AVERAGE(BV42:BV47)</f>
        <v>22.683333333333334</v>
      </c>
      <c r="BW48" s="22">
        <f t="shared" ref="BW48" si="50">AVERAGE(BW42:BW47)</f>
        <v>23.416666666666668</v>
      </c>
      <c r="BX48" s="22">
        <f t="shared" ref="BX48" si="51">AVERAGE(BX42:BX47)</f>
        <v>24.083333333333332</v>
      </c>
      <c r="BY48" s="22">
        <f t="shared" ref="BY48" si="52">AVERAGE(BY42:BY47)</f>
        <v>24.483333333333334</v>
      </c>
      <c r="BZ48" s="22">
        <f t="shared" ref="BZ48" si="53">AVERAGE(BZ42:BZ47)</f>
        <v>25.066666666666666</v>
      </c>
      <c r="CA48" s="22">
        <f t="shared" ref="CA48" si="54">AVERAGE(CA42:CA47)</f>
        <v>25.666666666666668</v>
      </c>
      <c r="CB48" s="22">
        <f t="shared" ref="CB48" si="55">AVERAGE(CB42:CB47)</f>
        <v>25.849999999999998</v>
      </c>
      <c r="CC48" s="22">
        <f t="shared" ref="CC48" si="56">AVERAGE(CC42:CC47)</f>
        <v>26.383333333333336</v>
      </c>
      <c r="CD48" s="22">
        <f t="shared" ref="CD48" si="57">AVERAGE(CD42:CD47)</f>
        <v>26.333333333333332</v>
      </c>
      <c r="CE48" s="22">
        <f t="shared" ref="CE48" si="58">AVERAGE(CE42:CE47)</f>
        <v>26.95</v>
      </c>
      <c r="CF48" s="22">
        <f t="shared" ref="CF48" si="59">AVERAGE(CF42:CF47)</f>
        <v>27.566666666666663</v>
      </c>
      <c r="CG48" s="22">
        <f t="shared" ref="CG48" si="60">AVERAGE(CG42:CG47)</f>
        <v>28.166666666666668</v>
      </c>
      <c r="CH48" s="22">
        <f t="shared" ref="CH48" si="61">AVERAGE(CH42:CH47)</f>
        <v>28.349999999999998</v>
      </c>
      <c r="CI48" s="22">
        <f t="shared" ref="CI48" si="62">AVERAGE(CI42:CI47)</f>
        <v>28.450000000000003</v>
      </c>
      <c r="CJ48" s="22">
        <f t="shared" ref="CJ48" si="63">AVERAGE(CJ42:CJ47)</f>
        <v>28.616666666666664</v>
      </c>
      <c r="CK48" s="22">
        <f t="shared" ref="CK48" si="64">AVERAGE(CK42:CK47)</f>
        <v>28.966666666666669</v>
      </c>
      <c r="CL48" s="22">
        <f t="shared" ref="CL48" si="65">AVERAGE(CL42:CL47)</f>
        <v>29.100000000000005</v>
      </c>
      <c r="CM48" s="22">
        <f t="shared" ref="CM48" si="66">AVERAGE(CM42:CM47)</f>
        <v>29</v>
      </c>
      <c r="CN48" s="22">
        <f t="shared" ref="CN48" si="67">AVERAGE(CN42:CN47)</f>
        <v>29.316666666666666</v>
      </c>
      <c r="CO48" s="22">
        <f t="shared" ref="CO48" si="68">AVERAGE(CO42:CO47)</f>
        <v>28.55</v>
      </c>
      <c r="CP48" s="22">
        <f t="shared" ref="CP48" si="69">AVERAGE(CP42:CP47)</f>
        <v>27.966666666666669</v>
      </c>
      <c r="CQ48" s="22">
        <f t="shared" ref="CQ48" si="70">AVERAGE(CQ42:CQ47)</f>
        <v>28.283333333333331</v>
      </c>
      <c r="CR48" s="22">
        <f t="shared" ref="CR48" si="71">AVERAGE(CR42:CR47)</f>
        <v>28.133333333333329</v>
      </c>
      <c r="CS48" s="22">
        <f t="shared" ref="CS48" si="72">AVERAGE(CS42:CS47)</f>
        <v>28.716666666666669</v>
      </c>
      <c r="CT48" s="22">
        <f t="shared" ref="CT48" si="73">AVERAGE(CT42:CT47)</f>
        <v>29.133333333333336</v>
      </c>
      <c r="CU48" s="22">
        <f t="shared" ref="CU48" si="74">AVERAGE(CU42:CU47)</f>
        <v>29.45</v>
      </c>
      <c r="CV48" s="22">
        <f t="shared" ref="CV48" si="75">AVERAGE(CV42:CV47)</f>
        <v>28.566666666666666</v>
      </c>
      <c r="CW48" s="22">
        <f t="shared" ref="CW48" si="76">AVERAGE(CW42:CW47)</f>
        <v>29</v>
      </c>
      <c r="CX48" s="23">
        <f t="shared" ref="CX48" si="77">AVERAGE(CX42:CX47)</f>
        <v>29.166666666666668</v>
      </c>
    </row>
    <row r="49" spans="1:102">
      <c r="A49" s="10">
        <v>10</v>
      </c>
      <c r="B49" s="8">
        <v>180</v>
      </c>
      <c r="C49" s="8">
        <v>180</v>
      </c>
      <c r="D49" s="8">
        <v>180</v>
      </c>
      <c r="E49" s="8">
        <v>180</v>
      </c>
      <c r="F49" s="8">
        <v>180</v>
      </c>
      <c r="G49" s="8">
        <v>180</v>
      </c>
      <c r="H49" s="8">
        <v>180</v>
      </c>
      <c r="I49" s="8">
        <v>180</v>
      </c>
      <c r="J49" s="12">
        <v>180</v>
      </c>
      <c r="L49" s="9" t="s">
        <v>269</v>
      </c>
      <c r="M49" s="15" t="s">
        <v>21</v>
      </c>
      <c r="N49" s="15" t="s">
        <v>271</v>
      </c>
      <c r="O49" s="15" t="s">
        <v>272</v>
      </c>
      <c r="P49" s="15" t="s">
        <v>273</v>
      </c>
      <c r="Q49" s="15" t="s">
        <v>274</v>
      </c>
      <c r="R49" s="15" t="s">
        <v>275</v>
      </c>
      <c r="S49" s="15" t="s">
        <v>276</v>
      </c>
      <c r="T49" s="15" t="s">
        <v>277</v>
      </c>
      <c r="U49" s="15" t="s">
        <v>278</v>
      </c>
      <c r="V49" s="15" t="s">
        <v>279</v>
      </c>
      <c r="W49" s="15" t="s">
        <v>280</v>
      </c>
      <c r="X49" s="15" t="s">
        <v>281</v>
      </c>
      <c r="Y49" s="15" t="s">
        <v>282</v>
      </c>
      <c r="Z49" s="15" t="s">
        <v>283</v>
      </c>
      <c r="AA49" s="15" t="s">
        <v>284</v>
      </c>
      <c r="AB49" s="15" t="s">
        <v>285</v>
      </c>
      <c r="AC49" s="15" t="s">
        <v>286</v>
      </c>
      <c r="AD49" s="15" t="s">
        <v>287</v>
      </c>
      <c r="AE49" s="15" t="s">
        <v>288</v>
      </c>
      <c r="AF49" s="15" t="s">
        <v>289</v>
      </c>
      <c r="AG49" s="15" t="s">
        <v>290</v>
      </c>
      <c r="AH49" s="16" t="s">
        <v>291</v>
      </c>
      <c r="AJ49" s="34">
        <v>1</v>
      </c>
      <c r="AK49" s="8">
        <v>17.899999999999999</v>
      </c>
      <c r="AL49" s="8">
        <v>19.8</v>
      </c>
      <c r="AM49" s="8">
        <v>21.8</v>
      </c>
      <c r="AN49" s="8">
        <v>23.9</v>
      </c>
      <c r="AO49" s="8">
        <v>23.8</v>
      </c>
      <c r="AP49" s="8">
        <v>23.5</v>
      </c>
      <c r="AQ49" s="8">
        <v>23.7</v>
      </c>
      <c r="AR49" s="8">
        <v>24.9</v>
      </c>
      <c r="AS49" s="8">
        <v>25.1</v>
      </c>
      <c r="AT49" s="8">
        <v>23.5</v>
      </c>
      <c r="AU49" s="8">
        <v>24.9</v>
      </c>
      <c r="AV49" s="8">
        <v>24.3</v>
      </c>
      <c r="AW49" s="8">
        <v>24.5</v>
      </c>
      <c r="AX49" s="8">
        <v>24.6</v>
      </c>
      <c r="AY49" s="8">
        <v>24.6</v>
      </c>
      <c r="AZ49" s="8">
        <v>25</v>
      </c>
      <c r="BA49" s="8">
        <v>24.7</v>
      </c>
      <c r="BB49" s="8">
        <v>25.5</v>
      </c>
      <c r="BC49" s="8">
        <v>25.3</v>
      </c>
      <c r="BD49" s="8">
        <v>24.5</v>
      </c>
      <c r="BE49" s="8">
        <v>24.9</v>
      </c>
      <c r="BF49" s="8">
        <v>25.6</v>
      </c>
      <c r="BG49" s="8">
        <v>24.8</v>
      </c>
      <c r="BH49" s="8">
        <v>24.1</v>
      </c>
      <c r="BI49" s="8">
        <v>24.4</v>
      </c>
      <c r="BJ49" s="8">
        <v>24.7</v>
      </c>
      <c r="BK49" s="8">
        <v>24.3</v>
      </c>
      <c r="BL49" s="8">
        <v>24.2</v>
      </c>
      <c r="BM49" s="8">
        <v>24.7</v>
      </c>
      <c r="BN49" s="8">
        <v>24.1</v>
      </c>
      <c r="BO49" s="8">
        <v>23.8</v>
      </c>
      <c r="BP49" s="12">
        <v>23.1</v>
      </c>
      <c r="BR49" s="2" t="s">
        <v>46</v>
      </c>
      <c r="BS49">
        <f>STDEV(BS42:BS47)</f>
        <v>3.7493555001715477</v>
      </c>
      <c r="BT49">
        <f t="shared" ref="BT49:CX49" si="78">STDEV(BT42:BT47)</f>
        <v>1.9263090786960093</v>
      </c>
      <c r="BU49">
        <f t="shared" si="78"/>
        <v>1.7382941830043224</v>
      </c>
      <c r="BV49">
        <f t="shared" si="78"/>
        <v>1.5184421841699036</v>
      </c>
      <c r="BW49">
        <f t="shared" si="78"/>
        <v>1.0759491933482108</v>
      </c>
      <c r="BX49">
        <f t="shared" si="78"/>
        <v>0.62423286253341892</v>
      </c>
      <c r="BY49">
        <f t="shared" si="78"/>
        <v>1.2480651692386371</v>
      </c>
      <c r="BZ49">
        <f t="shared" si="78"/>
        <v>1.2060956291549463</v>
      </c>
      <c r="CA49">
        <f t="shared" si="78"/>
        <v>1.2452576707921394</v>
      </c>
      <c r="CB49">
        <f t="shared" si="78"/>
        <v>1.2786711852544417</v>
      </c>
      <c r="CC49">
        <f t="shared" si="78"/>
        <v>1.3600245095830688</v>
      </c>
      <c r="CD49">
        <f t="shared" si="78"/>
        <v>1.5383974345619111</v>
      </c>
      <c r="CE49">
        <f t="shared" si="78"/>
        <v>1.0251829105091446</v>
      </c>
      <c r="CF49">
        <f t="shared" si="78"/>
        <v>1.8832595855767382</v>
      </c>
      <c r="CG49">
        <f t="shared" si="78"/>
        <v>1.7546129677700053</v>
      </c>
      <c r="CH49">
        <f t="shared" si="78"/>
        <v>1.8063775906493074</v>
      </c>
      <c r="CI49">
        <f t="shared" si="78"/>
        <v>2.2774986278810356</v>
      </c>
      <c r="CJ49">
        <f t="shared" si="78"/>
        <v>2.27544867370518</v>
      </c>
      <c r="CK49">
        <f t="shared" si="78"/>
        <v>1.8597490870186415</v>
      </c>
      <c r="CL49">
        <f t="shared" si="78"/>
        <v>1.8384776310850246</v>
      </c>
      <c r="CM49">
        <f t="shared" si="78"/>
        <v>2.2090722034374513</v>
      </c>
      <c r="CN49">
        <f t="shared" si="78"/>
        <v>2.6566269340399806</v>
      </c>
      <c r="CO49">
        <f t="shared" si="78"/>
        <v>2.1482551058940835</v>
      </c>
      <c r="CP49">
        <f t="shared" si="78"/>
        <v>1.9734909846935369</v>
      </c>
      <c r="CQ49">
        <f t="shared" si="78"/>
        <v>1.6424575083291086</v>
      </c>
      <c r="CR49">
        <f t="shared" si="78"/>
        <v>2.917990175903042</v>
      </c>
      <c r="CS49">
        <f t="shared" si="78"/>
        <v>2.1046773307722644</v>
      </c>
      <c r="CT49">
        <f t="shared" si="78"/>
        <v>2.4171608690086521</v>
      </c>
      <c r="CU49">
        <f t="shared" si="78"/>
        <v>2.9891470355270244</v>
      </c>
      <c r="CV49">
        <f t="shared" si="78"/>
        <v>2.7601932299508789</v>
      </c>
      <c r="CW49">
        <f t="shared" si="78"/>
        <v>2.9765752132274437</v>
      </c>
      <c r="CX49" s="3">
        <f t="shared" si="78"/>
        <v>2.8542366171476856</v>
      </c>
    </row>
    <row r="50" spans="1:102">
      <c r="A50" s="10">
        <v>11</v>
      </c>
      <c r="B50" s="8">
        <v>180</v>
      </c>
      <c r="C50" s="8">
        <v>180</v>
      </c>
      <c r="D50" s="8">
        <v>180</v>
      </c>
      <c r="E50" s="8">
        <v>180</v>
      </c>
      <c r="F50" s="8">
        <v>180</v>
      </c>
      <c r="G50" s="8">
        <v>180</v>
      </c>
      <c r="H50" s="8">
        <v>180</v>
      </c>
      <c r="I50" s="8">
        <v>180</v>
      </c>
      <c r="J50" s="12">
        <v>49</v>
      </c>
      <c r="L50" s="34">
        <v>1</v>
      </c>
      <c r="M50" s="8">
        <v>10.4</v>
      </c>
      <c r="N50" s="8">
        <v>15.9</v>
      </c>
      <c r="O50" s="8">
        <v>19.399999999999999</v>
      </c>
      <c r="P50" s="8">
        <v>22</v>
      </c>
      <c r="Q50" s="8">
        <v>22.8</v>
      </c>
      <c r="R50" s="8">
        <v>23.5</v>
      </c>
      <c r="S50" s="8">
        <v>24.8</v>
      </c>
      <c r="T50" s="8">
        <v>24.7</v>
      </c>
      <c r="U50" s="8">
        <v>25.2</v>
      </c>
      <c r="V50" s="8">
        <v>25.7</v>
      </c>
      <c r="W50" s="8">
        <v>25.7</v>
      </c>
      <c r="X50" s="8">
        <v>26.1</v>
      </c>
      <c r="Y50" s="8">
        <v>26.1</v>
      </c>
      <c r="Z50" s="8">
        <v>25.8</v>
      </c>
      <c r="AA50" s="8">
        <v>26.6</v>
      </c>
      <c r="AB50" s="8">
        <v>28.6</v>
      </c>
      <c r="AC50" s="8">
        <v>27.7</v>
      </c>
      <c r="AD50" s="8">
        <v>27.8</v>
      </c>
      <c r="AE50" s="8">
        <v>27.6</v>
      </c>
      <c r="AF50" s="8">
        <v>27.1</v>
      </c>
      <c r="AG50" s="8">
        <v>27.9</v>
      </c>
      <c r="AH50" s="12">
        <v>28.1</v>
      </c>
      <c r="AJ50" s="34">
        <v>2</v>
      </c>
      <c r="AK50" s="8">
        <v>10.9</v>
      </c>
      <c r="AL50" s="8">
        <v>16.3</v>
      </c>
      <c r="AM50" s="8">
        <v>18.600000000000001</v>
      </c>
      <c r="AN50" s="8">
        <v>20.3</v>
      </c>
      <c r="AO50" s="8">
        <v>22.3</v>
      </c>
      <c r="AP50" s="8">
        <v>23.7</v>
      </c>
      <c r="AQ50" s="8">
        <v>23.6</v>
      </c>
      <c r="AR50" s="8">
        <v>24.4</v>
      </c>
      <c r="AS50" s="8">
        <v>24.3</v>
      </c>
      <c r="AT50" s="8">
        <v>23.7</v>
      </c>
      <c r="AU50" s="8">
        <v>24.5</v>
      </c>
      <c r="AV50" s="8">
        <v>24</v>
      </c>
      <c r="AW50" s="8">
        <v>24.6</v>
      </c>
      <c r="AX50" s="8">
        <v>24.7</v>
      </c>
      <c r="AY50" s="8">
        <v>25.7</v>
      </c>
      <c r="AZ50" s="8">
        <v>25.2</v>
      </c>
      <c r="BA50" s="8">
        <v>25.8</v>
      </c>
      <c r="BB50" s="8">
        <v>25.3</v>
      </c>
      <c r="BC50" s="8">
        <v>25</v>
      </c>
      <c r="BD50" s="8">
        <v>25.3</v>
      </c>
      <c r="BE50" s="8">
        <v>24.7</v>
      </c>
      <c r="BF50" s="8">
        <v>24.8</v>
      </c>
      <c r="BG50" s="8">
        <v>26</v>
      </c>
      <c r="BH50" s="8">
        <v>25.9</v>
      </c>
      <c r="BI50" s="8">
        <v>25.9</v>
      </c>
      <c r="BJ50" s="8">
        <v>25.8</v>
      </c>
      <c r="BK50" s="8">
        <v>25.9</v>
      </c>
      <c r="BL50" s="8">
        <v>25.8</v>
      </c>
      <c r="BM50" s="8">
        <v>26</v>
      </c>
      <c r="BN50" s="8">
        <v>25.5</v>
      </c>
      <c r="BO50" s="8">
        <v>24.1</v>
      </c>
      <c r="BP50" s="12">
        <v>22.4</v>
      </c>
      <c r="BR50" s="4" t="s">
        <v>44</v>
      </c>
      <c r="BS50" s="20">
        <f>BS49/SQRT(6)</f>
        <v>1.5306679732863167</v>
      </c>
      <c r="BT50" s="20">
        <f t="shared" ref="BT50" si="79">BT49/SQRT(6)</f>
        <v>0.7864123882826648</v>
      </c>
      <c r="BU50" s="20">
        <f t="shared" ref="BU50" si="80">BU49/SQRT(6)</f>
        <v>0.70965562853479214</v>
      </c>
      <c r="BV50" s="20">
        <f t="shared" ref="BV50" si="81">BV49/SQRT(6)</f>
        <v>0.6199014258555775</v>
      </c>
      <c r="BW50" s="20">
        <f t="shared" ref="BW50" si="82">BW49/SQRT(6)</f>
        <v>0.43925441881037952</v>
      </c>
      <c r="BX50" s="20">
        <f t="shared" ref="BX50" si="83">BX49/SQRT(6)</f>
        <v>0.25484199898063192</v>
      </c>
      <c r="BY50" s="20">
        <f t="shared" ref="BY50" si="84">BY49/SQRT(6)</f>
        <v>0.50952047172916548</v>
      </c>
      <c r="BZ50" s="20">
        <f t="shared" ref="BZ50" si="85">BZ49/SQRT(6)</f>
        <v>0.49238647873844416</v>
      </c>
      <c r="CA50" s="20">
        <f t="shared" ref="CA50" si="86">CA49/SQRT(6)</f>
        <v>0.50837431528790289</v>
      </c>
      <c r="CB50" s="20">
        <f t="shared" ref="CB50" si="87">CB49/SQRT(6)</f>
        <v>0.52201532544552731</v>
      </c>
      <c r="CC50" s="20">
        <f t="shared" ref="CC50" si="88">CC49/SQRT(6)</f>
        <v>0.55522768102624154</v>
      </c>
      <c r="CD50" s="20">
        <f t="shared" ref="CD50" si="89">CD49/SQRT(6)</f>
        <v>0.62804812271389288</v>
      </c>
      <c r="CE50" s="20">
        <f t="shared" ref="CE50" si="90">CE49/SQRT(6)</f>
        <v>0.41852917062812578</v>
      </c>
      <c r="CF50" s="20">
        <f t="shared" ref="CF50" si="91">CF49/SQRT(6)</f>
        <v>0.76883750631138659</v>
      </c>
      <c r="CG50" s="20">
        <f t="shared" ref="CG50" si="92">CG49/SQRT(6)</f>
        <v>0.71631774451782992</v>
      </c>
      <c r="CH50" s="20">
        <f t="shared" ref="CH50" si="93">CH49/SQRT(6)</f>
        <v>0.73745056331481151</v>
      </c>
      <c r="CI50" s="20">
        <f t="shared" ref="CI50" si="94">CI49/SQRT(6)</f>
        <v>0.92978492136622659</v>
      </c>
      <c r="CJ50" s="20">
        <f t="shared" ref="CJ50" si="95">CJ49/SQRT(6)</f>
        <v>0.92894803107840429</v>
      </c>
      <c r="CK50" s="20">
        <f t="shared" ref="CK50" si="96">CK49/SQRT(6)</f>
        <v>0.75923938546709047</v>
      </c>
      <c r="CL50" s="20">
        <f t="shared" ref="CL50" si="97">CL49/SQRT(6)</f>
        <v>0.75055534994651396</v>
      </c>
      <c r="CM50" s="20">
        <f t="shared" ref="CM50" si="98">CM49/SQRT(6)</f>
        <v>0.90184995056457862</v>
      </c>
      <c r="CN50" s="20">
        <f t="shared" ref="CN50" si="99">CN49/SQRT(6)</f>
        <v>1.084563404222076</v>
      </c>
      <c r="CO50" s="20">
        <f t="shared" ref="CO50" si="100">CO49/SQRT(6)</f>
        <v>0.87702147446152467</v>
      </c>
      <c r="CP50" s="20">
        <f t="shared" ref="CP50" si="101">CP49/SQRT(6)</f>
        <v>0.8056743207469822</v>
      </c>
      <c r="CQ50" s="20">
        <f t="shared" ref="CQ50" si="102">CQ49/SQRT(6)</f>
        <v>0.67053046993489474</v>
      </c>
      <c r="CR50" s="20">
        <f t="shared" ref="CR50" si="103">CR49/SQRT(6)</f>
        <v>1.191264500902764</v>
      </c>
      <c r="CS50" s="20">
        <f t="shared" ref="CS50" si="104">CS49/SQRT(6)</f>
        <v>0.85923092226582332</v>
      </c>
      <c r="CT50" s="20">
        <f t="shared" ref="CT50" si="105">CT49/SQRT(6)</f>
        <v>0.98680179254892786</v>
      </c>
      <c r="CU50" s="20">
        <f t="shared" ref="CU50" si="106">CU49/SQRT(6)</f>
        <v>1.2203141671990319</v>
      </c>
      <c r="CV50" s="20">
        <f t="shared" ref="CV50" si="107">CV49/SQRT(6)</f>
        <v>1.1268441674773748</v>
      </c>
      <c r="CW50" s="20">
        <f t="shared" ref="CW50" si="108">CW49/SQRT(6)</f>
        <v>1.2151817422372124</v>
      </c>
      <c r="CX50" s="5">
        <f t="shared" ref="CX50" si="109">CX49/SQRT(6)</f>
        <v>1.1652372195299023</v>
      </c>
    </row>
    <row r="51" spans="1:102">
      <c r="A51" s="10">
        <v>12</v>
      </c>
      <c r="B51" s="8">
        <v>180</v>
      </c>
      <c r="C51" s="8">
        <v>180</v>
      </c>
      <c r="D51" s="8">
        <v>180</v>
      </c>
      <c r="E51" s="8">
        <v>180</v>
      </c>
      <c r="F51" s="8">
        <v>180</v>
      </c>
      <c r="G51" s="8">
        <v>180</v>
      </c>
      <c r="H51" s="8">
        <v>180</v>
      </c>
      <c r="I51" s="8">
        <v>180</v>
      </c>
      <c r="J51" s="12">
        <v>180</v>
      </c>
      <c r="L51" s="34">
        <v>2</v>
      </c>
      <c r="M51" s="8">
        <v>22.1</v>
      </c>
      <c r="N51" s="8">
        <v>24.5</v>
      </c>
      <c r="O51" s="8">
        <v>26.8</v>
      </c>
      <c r="P51" s="8">
        <v>22.7</v>
      </c>
      <c r="Q51" s="8">
        <v>29.2</v>
      </c>
      <c r="R51" s="8">
        <v>29.7</v>
      </c>
      <c r="S51" s="8">
        <v>30.7</v>
      </c>
      <c r="T51" s="8">
        <v>30.9</v>
      </c>
      <c r="U51" s="8">
        <v>32.1</v>
      </c>
      <c r="V51" s="8">
        <v>31.2</v>
      </c>
      <c r="W51" s="8">
        <v>32.200000000000003</v>
      </c>
      <c r="X51" s="8">
        <v>32.700000000000003</v>
      </c>
      <c r="Y51" s="8">
        <v>32.700000000000003</v>
      </c>
      <c r="Z51" s="8">
        <v>33</v>
      </c>
      <c r="AA51" s="8">
        <v>33.200000000000003</v>
      </c>
      <c r="AB51" s="8">
        <v>33</v>
      </c>
      <c r="AC51" s="8">
        <v>34.200000000000003</v>
      </c>
      <c r="AD51" s="8">
        <v>34.200000000000003</v>
      </c>
      <c r="AE51" s="8">
        <v>34.9</v>
      </c>
      <c r="AF51" s="8">
        <v>34.4</v>
      </c>
      <c r="AG51" s="8">
        <v>35.6</v>
      </c>
      <c r="AH51" s="12">
        <v>34.700000000000003</v>
      </c>
      <c r="AJ51" s="34">
        <v>3</v>
      </c>
      <c r="AK51" s="8">
        <v>16.899999999999999</v>
      </c>
      <c r="AL51" s="8">
        <v>20.100000000000001</v>
      </c>
      <c r="AM51" s="8">
        <v>21.5</v>
      </c>
      <c r="AN51" s="8">
        <v>21</v>
      </c>
      <c r="AO51" s="8">
        <v>23.4</v>
      </c>
      <c r="AP51" s="8">
        <v>23.9</v>
      </c>
      <c r="AQ51" s="8">
        <v>22.6</v>
      </c>
      <c r="AR51" s="8">
        <v>24.2</v>
      </c>
      <c r="AS51" s="8">
        <v>23.4</v>
      </c>
      <c r="AT51" s="8">
        <v>22.9</v>
      </c>
      <c r="AU51" s="8">
        <v>23.7</v>
      </c>
      <c r="AV51" s="8">
        <v>24.3</v>
      </c>
      <c r="AW51" s="8">
        <v>24.5</v>
      </c>
      <c r="AX51" s="8">
        <v>24.4</v>
      </c>
      <c r="AY51" s="8">
        <v>24.1</v>
      </c>
      <c r="AZ51" s="8">
        <v>23.7</v>
      </c>
      <c r="BA51" s="8">
        <v>21.6</v>
      </c>
      <c r="BB51" s="8">
        <v>20.100000000000001</v>
      </c>
      <c r="BC51" s="8">
        <v>18.7</v>
      </c>
      <c r="BD51" s="8">
        <v>18.7</v>
      </c>
      <c r="BE51" s="8">
        <v>18.399999999999999</v>
      </c>
      <c r="BF51" s="8">
        <v>18.600000000000001</v>
      </c>
      <c r="BG51" s="8">
        <v>19.399999999999999</v>
      </c>
      <c r="BH51" s="8">
        <v>19</v>
      </c>
      <c r="BI51" s="8">
        <v>19.3</v>
      </c>
      <c r="BJ51" s="8">
        <v>19.3</v>
      </c>
      <c r="BK51" s="8">
        <v>19.399999999999999</v>
      </c>
      <c r="BL51" s="8">
        <v>19.899999999999999</v>
      </c>
      <c r="BM51" s="8">
        <v>20.7</v>
      </c>
      <c r="BN51" s="8">
        <v>19.600000000000001</v>
      </c>
      <c r="BO51" s="8">
        <v>19.600000000000001</v>
      </c>
      <c r="BP51" s="12">
        <v>20.2</v>
      </c>
    </row>
    <row r="52" spans="1:102">
      <c r="A52" s="11">
        <v>13</v>
      </c>
      <c r="B52" s="13">
        <v>180</v>
      </c>
      <c r="C52" s="13">
        <v>180</v>
      </c>
      <c r="D52" s="13">
        <v>180</v>
      </c>
      <c r="E52" s="13">
        <v>180</v>
      </c>
      <c r="F52" s="13">
        <v>180</v>
      </c>
      <c r="G52" s="13">
        <v>180</v>
      </c>
      <c r="H52" s="13">
        <v>180</v>
      </c>
      <c r="I52" s="13">
        <v>180</v>
      </c>
      <c r="J52" s="14">
        <v>180</v>
      </c>
      <c r="L52" s="34">
        <v>3</v>
      </c>
      <c r="M52" s="8">
        <v>18.899999999999999</v>
      </c>
      <c r="N52" s="8">
        <v>21.5</v>
      </c>
      <c r="O52" s="8">
        <v>23.8</v>
      </c>
      <c r="P52" s="8">
        <v>26.9</v>
      </c>
      <c r="Q52" s="8">
        <v>29.2</v>
      </c>
      <c r="R52" s="8">
        <v>30</v>
      </c>
      <c r="S52" s="8">
        <v>30.7</v>
      </c>
      <c r="T52" s="8">
        <v>32</v>
      </c>
      <c r="U52" s="8">
        <v>31.9</v>
      </c>
      <c r="V52" s="8">
        <v>32.299999999999997</v>
      </c>
      <c r="W52" s="8">
        <v>32.9</v>
      </c>
      <c r="X52" s="8">
        <v>33</v>
      </c>
      <c r="Y52" s="8">
        <v>33.5</v>
      </c>
      <c r="Z52" s="8">
        <v>33.799999999999997</v>
      </c>
      <c r="AA52" s="8">
        <v>34.200000000000003</v>
      </c>
      <c r="AB52" s="8">
        <v>33.4</v>
      </c>
      <c r="AC52" s="8">
        <v>34.6</v>
      </c>
      <c r="AD52" s="8">
        <v>34.5</v>
      </c>
      <c r="AE52" s="8">
        <v>34.700000000000003</v>
      </c>
      <c r="AF52" s="8">
        <v>34.700000000000003</v>
      </c>
      <c r="AG52" s="8">
        <v>35.299999999999997</v>
      </c>
      <c r="AH52" s="12">
        <v>34.9</v>
      </c>
      <c r="AJ52" s="34">
        <v>4</v>
      </c>
      <c r="AK52" s="35">
        <v>11.2</v>
      </c>
      <c r="AL52" s="35">
        <v>17.600000000000001</v>
      </c>
      <c r="AM52" s="35">
        <v>19</v>
      </c>
      <c r="AN52" s="35">
        <v>21</v>
      </c>
      <c r="AO52" s="35">
        <v>21.5</v>
      </c>
      <c r="AP52" s="35">
        <v>21.7</v>
      </c>
      <c r="AQ52" s="35">
        <v>22.7</v>
      </c>
      <c r="AR52" s="35">
        <v>23.1</v>
      </c>
      <c r="AS52" s="35">
        <v>23.6</v>
      </c>
      <c r="AT52" s="35">
        <v>23.1</v>
      </c>
      <c r="AU52" s="35">
        <v>24.2</v>
      </c>
      <c r="AV52" s="35">
        <v>24</v>
      </c>
      <c r="AW52" s="35">
        <v>24.4</v>
      </c>
      <c r="AX52" s="35">
        <v>24.4</v>
      </c>
      <c r="AY52" s="35">
        <v>24.2</v>
      </c>
      <c r="AZ52" s="35">
        <v>24</v>
      </c>
      <c r="BA52" s="35">
        <v>23.9</v>
      </c>
      <c r="BB52" s="35">
        <v>24.6</v>
      </c>
      <c r="BC52" s="35">
        <v>24.1</v>
      </c>
      <c r="BD52" s="35">
        <v>23.8</v>
      </c>
      <c r="BE52" s="35">
        <v>24.2</v>
      </c>
      <c r="BF52" s="35">
        <v>22.7</v>
      </c>
      <c r="BG52" s="35">
        <v>23.6</v>
      </c>
      <c r="BH52" s="35">
        <v>23.8</v>
      </c>
      <c r="BI52" s="35">
        <v>23.6</v>
      </c>
      <c r="BJ52" s="35">
        <v>23</v>
      </c>
      <c r="BK52" s="35">
        <v>21</v>
      </c>
      <c r="BL52" s="35">
        <v>16.7</v>
      </c>
      <c r="BM52" s="35">
        <v>16.7</v>
      </c>
      <c r="BN52" s="35">
        <v>16.7</v>
      </c>
      <c r="BO52" s="35">
        <v>16.7</v>
      </c>
      <c r="BP52" s="36">
        <v>16.7</v>
      </c>
      <c r="BR52" s="9" t="s">
        <v>270</v>
      </c>
      <c r="BS52" s="15" t="s">
        <v>21</v>
      </c>
      <c r="BT52" s="15" t="s">
        <v>22</v>
      </c>
      <c r="BU52" s="15" t="s">
        <v>23</v>
      </c>
      <c r="BV52" s="15" t="s">
        <v>24</v>
      </c>
      <c r="BW52" s="15" t="s">
        <v>25</v>
      </c>
      <c r="BX52" s="15" t="s">
        <v>26</v>
      </c>
      <c r="BY52" s="15" t="s">
        <v>27</v>
      </c>
      <c r="BZ52" s="15" t="s">
        <v>28</v>
      </c>
      <c r="CA52" s="15" t="s">
        <v>29</v>
      </c>
      <c r="CB52" s="15" t="s">
        <v>30</v>
      </c>
      <c r="CC52" s="15" t="s">
        <v>31</v>
      </c>
      <c r="CD52" s="15" t="s">
        <v>32</v>
      </c>
      <c r="CE52" s="15" t="s">
        <v>33</v>
      </c>
      <c r="CF52" s="15" t="s">
        <v>283</v>
      </c>
      <c r="CG52" s="15" t="s">
        <v>284</v>
      </c>
      <c r="CH52" s="15" t="s">
        <v>285</v>
      </c>
      <c r="CI52" s="15" t="s">
        <v>286</v>
      </c>
      <c r="CJ52" s="15" t="s">
        <v>287</v>
      </c>
      <c r="CK52" s="15" t="s">
        <v>288</v>
      </c>
      <c r="CL52" s="15" t="s">
        <v>289</v>
      </c>
      <c r="CM52" s="15" t="s">
        <v>290</v>
      </c>
      <c r="CN52" s="15" t="s">
        <v>291</v>
      </c>
      <c r="CO52" s="15" t="s">
        <v>295</v>
      </c>
      <c r="CP52" s="15" t="s">
        <v>296</v>
      </c>
      <c r="CQ52" s="15" t="s">
        <v>297</v>
      </c>
      <c r="CR52" s="15" t="s">
        <v>298</v>
      </c>
      <c r="CS52" s="15" t="s">
        <v>299</v>
      </c>
      <c r="CT52" s="15" t="s">
        <v>300</v>
      </c>
      <c r="CU52" s="15" t="s">
        <v>301</v>
      </c>
      <c r="CV52" s="15" t="s">
        <v>302</v>
      </c>
      <c r="CW52" s="15" t="s">
        <v>303</v>
      </c>
      <c r="CX52" s="16" t="s">
        <v>304</v>
      </c>
    </row>
    <row r="53" spans="1:102">
      <c r="A53" s="21" t="s">
        <v>42</v>
      </c>
      <c r="B53" s="22">
        <f>AVERAGE(B40:B52)</f>
        <v>180</v>
      </c>
      <c r="C53" s="22">
        <f t="shared" ref="C53:J53" si="110">AVERAGE(C40:C52)</f>
        <v>180</v>
      </c>
      <c r="D53" s="22">
        <f t="shared" si="110"/>
        <v>180</v>
      </c>
      <c r="E53" s="22">
        <f t="shared" si="110"/>
        <v>180</v>
      </c>
      <c r="F53" s="22">
        <f t="shared" si="110"/>
        <v>180</v>
      </c>
      <c r="G53" s="22">
        <f t="shared" si="110"/>
        <v>179.69230769230768</v>
      </c>
      <c r="H53" s="22">
        <f t="shared" si="110"/>
        <v>175.07692307692307</v>
      </c>
      <c r="I53" s="22">
        <f t="shared" si="110"/>
        <v>160.30769230769232</v>
      </c>
      <c r="J53" s="23">
        <f t="shared" si="110"/>
        <v>159.23076923076923</v>
      </c>
      <c r="L53" s="34">
        <v>4</v>
      </c>
      <c r="M53" s="8">
        <v>14.8</v>
      </c>
      <c r="N53" s="8">
        <v>19.600000000000001</v>
      </c>
      <c r="O53" s="8">
        <v>20</v>
      </c>
      <c r="P53" s="8">
        <v>21.7</v>
      </c>
      <c r="Q53" s="8">
        <v>23.3</v>
      </c>
      <c r="R53" s="8">
        <v>25.3</v>
      </c>
      <c r="S53" s="8">
        <v>26</v>
      </c>
      <c r="T53" s="8">
        <v>26.6</v>
      </c>
      <c r="U53" s="8">
        <v>27.5</v>
      </c>
      <c r="V53" s="8">
        <v>29.8</v>
      </c>
      <c r="W53" s="8">
        <v>28.8</v>
      </c>
      <c r="X53" s="8">
        <v>28.7</v>
      </c>
      <c r="Y53" s="8">
        <v>28.8</v>
      </c>
      <c r="Z53" s="8">
        <v>29.2</v>
      </c>
      <c r="AA53" s="8">
        <v>30.6</v>
      </c>
      <c r="AB53" s="8">
        <v>32.1</v>
      </c>
      <c r="AC53" s="8">
        <v>31.7</v>
      </c>
      <c r="AD53" s="8">
        <v>32.5</v>
      </c>
      <c r="AE53" s="8">
        <v>32.299999999999997</v>
      </c>
      <c r="AF53" s="8">
        <v>33</v>
      </c>
      <c r="AG53" s="8">
        <v>32.700000000000003</v>
      </c>
      <c r="AH53" s="12">
        <v>34.5</v>
      </c>
      <c r="AJ53" s="34">
        <v>5</v>
      </c>
      <c r="AK53" s="8">
        <v>14.2</v>
      </c>
      <c r="AL53" s="8">
        <v>19.3</v>
      </c>
      <c r="AM53" s="8">
        <v>20.9</v>
      </c>
      <c r="AN53" s="8">
        <v>22.4</v>
      </c>
      <c r="AO53" s="8">
        <v>23.7</v>
      </c>
      <c r="AP53" s="8">
        <v>24.2</v>
      </c>
      <c r="AQ53" s="8">
        <v>24.6</v>
      </c>
      <c r="AR53" s="8">
        <v>24.8</v>
      </c>
      <c r="AS53" s="8">
        <v>25.1</v>
      </c>
      <c r="AT53" s="8">
        <v>25.6</v>
      </c>
      <c r="AU53" s="8">
        <v>25.4</v>
      </c>
      <c r="AV53" s="8">
        <v>26.1</v>
      </c>
      <c r="AW53" s="8">
        <v>25.6</v>
      </c>
      <c r="AX53" s="8">
        <v>25.7</v>
      </c>
      <c r="AY53" s="8">
        <v>27.4</v>
      </c>
      <c r="AZ53" s="8">
        <v>28.3</v>
      </c>
      <c r="BA53" s="8">
        <v>28.3</v>
      </c>
      <c r="BB53" s="8">
        <v>29</v>
      </c>
      <c r="BC53" s="8">
        <v>29.4</v>
      </c>
      <c r="BD53" s="8">
        <v>30.2</v>
      </c>
      <c r="BE53" s="8">
        <v>31</v>
      </c>
      <c r="BF53" s="8">
        <v>30.3</v>
      </c>
      <c r="BG53" s="8">
        <v>30.9</v>
      </c>
      <c r="BH53" s="8">
        <v>30.1</v>
      </c>
      <c r="BI53" s="8">
        <v>31.1</v>
      </c>
      <c r="BJ53" s="8">
        <v>32.5</v>
      </c>
      <c r="BK53" s="8">
        <v>33.4</v>
      </c>
      <c r="BL53" s="8">
        <v>32.700000000000003</v>
      </c>
      <c r="BM53" s="8">
        <v>33.700000000000003</v>
      </c>
      <c r="BN53" s="8">
        <v>34.5</v>
      </c>
      <c r="BO53" s="8">
        <v>33</v>
      </c>
      <c r="BP53" s="12">
        <v>34.4</v>
      </c>
      <c r="BR53" s="10">
        <v>1</v>
      </c>
      <c r="BS53" s="8">
        <v>18.3</v>
      </c>
      <c r="BT53" s="8">
        <v>19.2</v>
      </c>
      <c r="BU53" s="8">
        <v>20.399999999999999</v>
      </c>
      <c r="BV53" s="8">
        <v>20.6</v>
      </c>
      <c r="BW53" s="8">
        <v>20.6</v>
      </c>
      <c r="BX53">
        <v>21.3</v>
      </c>
      <c r="BY53">
        <v>21.8</v>
      </c>
      <c r="BZ53">
        <v>22.5</v>
      </c>
      <c r="CA53">
        <v>22.4</v>
      </c>
      <c r="CB53">
        <v>23.5</v>
      </c>
      <c r="CC53">
        <v>23.4</v>
      </c>
      <c r="CD53">
        <v>24.7</v>
      </c>
      <c r="CE53">
        <v>24.1</v>
      </c>
      <c r="CF53">
        <v>24.8</v>
      </c>
      <c r="CG53">
        <v>24.5</v>
      </c>
      <c r="CH53">
        <v>24.8</v>
      </c>
      <c r="CI53">
        <v>25.3</v>
      </c>
      <c r="CJ53">
        <v>25.5</v>
      </c>
      <c r="CK53">
        <v>25.3</v>
      </c>
      <c r="CL53">
        <v>26</v>
      </c>
      <c r="CM53">
        <v>25.7</v>
      </c>
      <c r="CN53">
        <v>27.2</v>
      </c>
      <c r="CO53">
        <v>27.3</v>
      </c>
      <c r="CP53">
        <v>27.1</v>
      </c>
      <c r="CQ53">
        <v>28.3</v>
      </c>
      <c r="CR53">
        <v>29.8</v>
      </c>
      <c r="CS53">
        <v>32.6</v>
      </c>
      <c r="CT53">
        <v>28.8</v>
      </c>
      <c r="CU53">
        <v>29.2</v>
      </c>
      <c r="CV53">
        <v>29.3</v>
      </c>
      <c r="CW53">
        <v>28.2</v>
      </c>
      <c r="CX53" s="3">
        <v>29.5</v>
      </c>
    </row>
    <row r="54" spans="1:102">
      <c r="A54" s="2" t="s">
        <v>46</v>
      </c>
      <c r="B54">
        <f>STDEV(B40:B52)</f>
        <v>0</v>
      </c>
      <c r="C54">
        <f t="shared" ref="C54:J54" si="111">STDEV(C40:C52)</f>
        <v>0</v>
      </c>
      <c r="D54">
        <f t="shared" si="111"/>
        <v>0</v>
      </c>
      <c r="E54">
        <f t="shared" si="111"/>
        <v>0</v>
      </c>
      <c r="F54">
        <f t="shared" si="111"/>
        <v>0</v>
      </c>
      <c r="G54">
        <f t="shared" si="111"/>
        <v>1.1094003924504581</v>
      </c>
      <c r="H54">
        <f t="shared" si="111"/>
        <v>17.750406279207333</v>
      </c>
      <c r="I54">
        <f t="shared" si="111"/>
        <v>46.551735763171109</v>
      </c>
      <c r="J54" s="3">
        <f t="shared" si="111"/>
        <v>50.723357285958251</v>
      </c>
      <c r="L54" s="34">
        <v>5</v>
      </c>
      <c r="M54" s="8">
        <v>14.9</v>
      </c>
      <c r="N54" s="8">
        <v>18.600000000000001</v>
      </c>
      <c r="O54" s="8">
        <v>20.100000000000001</v>
      </c>
      <c r="P54" s="8">
        <v>22.2</v>
      </c>
      <c r="Q54" s="8">
        <v>23</v>
      </c>
      <c r="R54" s="8">
        <v>23.6</v>
      </c>
      <c r="S54" s="8">
        <v>24.4</v>
      </c>
      <c r="T54" s="8">
        <v>25</v>
      </c>
      <c r="U54" s="8">
        <v>25.4</v>
      </c>
      <c r="V54" s="8">
        <v>25.7</v>
      </c>
      <c r="W54" s="8">
        <v>26.6</v>
      </c>
      <c r="X54" s="8">
        <v>26.7</v>
      </c>
      <c r="Y54" s="8">
        <v>27</v>
      </c>
      <c r="Z54" s="8">
        <v>28</v>
      </c>
      <c r="AA54" s="8">
        <v>28.8</v>
      </c>
      <c r="AB54" s="8">
        <v>29.1</v>
      </c>
      <c r="AC54" s="8">
        <v>29.2</v>
      </c>
      <c r="AD54" s="8">
        <v>29.5</v>
      </c>
      <c r="AE54" s="8">
        <v>29</v>
      </c>
      <c r="AF54" s="8">
        <v>29.4</v>
      </c>
      <c r="AG54" s="8">
        <v>29.4</v>
      </c>
      <c r="AH54" s="12">
        <v>29.7</v>
      </c>
      <c r="AJ54" s="34">
        <v>6</v>
      </c>
      <c r="AK54" s="8">
        <v>13.6</v>
      </c>
      <c r="AL54" s="8">
        <v>17.7</v>
      </c>
      <c r="AM54" s="8">
        <v>18.7</v>
      </c>
      <c r="AN54" s="8">
        <v>20.7</v>
      </c>
      <c r="AO54" s="8">
        <v>22.2</v>
      </c>
      <c r="AP54" s="8">
        <v>24.5</v>
      </c>
      <c r="AQ54" s="8">
        <v>21.9</v>
      </c>
      <c r="AR54" s="8">
        <v>16.8</v>
      </c>
      <c r="AS54" s="8">
        <v>21.2</v>
      </c>
      <c r="AT54" s="8">
        <v>21</v>
      </c>
      <c r="AU54" s="8">
        <v>22</v>
      </c>
      <c r="AV54" s="8">
        <v>21.8</v>
      </c>
      <c r="AW54" s="8">
        <v>22</v>
      </c>
      <c r="AX54" s="8">
        <v>21.6</v>
      </c>
      <c r="AY54" s="8">
        <v>21.8</v>
      </c>
      <c r="AZ54" s="8">
        <v>21.1</v>
      </c>
      <c r="BA54" s="8">
        <v>21.8</v>
      </c>
      <c r="BB54" s="8">
        <v>21.5</v>
      </c>
      <c r="BC54" s="8">
        <v>21.7</v>
      </c>
      <c r="BD54" s="8">
        <v>21.5</v>
      </c>
      <c r="BE54" s="8">
        <v>22</v>
      </c>
      <c r="BF54" s="8">
        <v>22.4</v>
      </c>
      <c r="BG54" s="8">
        <v>21.7</v>
      </c>
      <c r="BH54" s="8">
        <v>21.9</v>
      </c>
      <c r="BI54" s="8">
        <v>21.2</v>
      </c>
      <c r="BJ54" s="8">
        <v>20.3</v>
      </c>
      <c r="BK54" s="8">
        <v>19.8</v>
      </c>
      <c r="BL54" s="8">
        <v>18</v>
      </c>
      <c r="BM54" s="8">
        <v>15.3</v>
      </c>
      <c r="BN54" s="8">
        <v>15.3</v>
      </c>
      <c r="BO54" s="8">
        <v>15.3</v>
      </c>
      <c r="BP54" s="12">
        <v>15.3</v>
      </c>
      <c r="BR54" s="10">
        <v>2</v>
      </c>
      <c r="BS54" s="8">
        <v>16.3</v>
      </c>
      <c r="BT54" s="8">
        <v>17.3</v>
      </c>
      <c r="BU54" s="8">
        <v>18.600000000000001</v>
      </c>
      <c r="BV54" s="8">
        <v>20.5</v>
      </c>
      <c r="BW54" s="8">
        <v>21.2</v>
      </c>
      <c r="BX54">
        <v>21.3</v>
      </c>
      <c r="BY54">
        <v>22.2</v>
      </c>
      <c r="BZ54">
        <v>22.5</v>
      </c>
      <c r="CA54">
        <v>22.7</v>
      </c>
      <c r="CB54">
        <v>22.6</v>
      </c>
      <c r="CC54">
        <v>23</v>
      </c>
      <c r="CD54">
        <v>22.6</v>
      </c>
      <c r="CE54">
        <v>24</v>
      </c>
      <c r="CF54">
        <v>24.2</v>
      </c>
      <c r="CG54">
        <v>23.7</v>
      </c>
      <c r="CH54">
        <v>23.8</v>
      </c>
      <c r="CI54">
        <v>24.2</v>
      </c>
      <c r="CJ54">
        <v>24.6</v>
      </c>
      <c r="CK54">
        <v>22.8</v>
      </c>
      <c r="CL54">
        <v>24.7</v>
      </c>
      <c r="CM54">
        <v>22.8</v>
      </c>
      <c r="CN54">
        <v>24.4</v>
      </c>
      <c r="CO54">
        <v>24.5</v>
      </c>
      <c r="CP54">
        <v>24.9</v>
      </c>
      <c r="CQ54">
        <v>25.1</v>
      </c>
      <c r="CR54">
        <v>25.7</v>
      </c>
      <c r="CS54">
        <v>25.1</v>
      </c>
      <c r="CT54">
        <v>25.7</v>
      </c>
      <c r="CU54">
        <v>26.2</v>
      </c>
      <c r="CV54">
        <v>26.2</v>
      </c>
      <c r="CW54">
        <v>25.2</v>
      </c>
      <c r="CX54" s="3">
        <v>25.3</v>
      </c>
    </row>
    <row r="55" spans="1:102">
      <c r="A55" s="4" t="s">
        <v>44</v>
      </c>
      <c r="B55" s="20">
        <f>B54/SQRT(13)</f>
        <v>0</v>
      </c>
      <c r="C55" s="20">
        <f t="shared" ref="C55:J55" si="112">C54/SQRT(13)</f>
        <v>0</v>
      </c>
      <c r="D55" s="20">
        <f t="shared" si="112"/>
        <v>0</v>
      </c>
      <c r="E55" s="20">
        <f t="shared" si="112"/>
        <v>0</v>
      </c>
      <c r="F55" s="20">
        <f t="shared" si="112"/>
        <v>0</v>
      </c>
      <c r="G55" s="20">
        <f t="shared" si="112"/>
        <v>0.30769230769230765</v>
      </c>
      <c r="H55" s="20">
        <f t="shared" si="112"/>
        <v>4.9230769230769234</v>
      </c>
      <c r="I55" s="20">
        <f t="shared" si="112"/>
        <v>12.911128481228015</v>
      </c>
      <c r="J55" s="5">
        <f t="shared" si="112"/>
        <v>14.068128119861724</v>
      </c>
      <c r="L55" s="34">
        <v>6</v>
      </c>
      <c r="M55" s="8">
        <v>17.100000000000001</v>
      </c>
      <c r="N55" s="8">
        <v>19</v>
      </c>
      <c r="O55" s="8">
        <v>21.9</v>
      </c>
      <c r="P55" s="8">
        <v>23.5</v>
      </c>
      <c r="Q55" s="8">
        <v>24.8</v>
      </c>
      <c r="R55" s="8">
        <v>25.1</v>
      </c>
      <c r="S55" s="8">
        <v>26.6</v>
      </c>
      <c r="T55" s="8">
        <v>27.9</v>
      </c>
      <c r="U55" s="8">
        <v>29.6</v>
      </c>
      <c r="V55" s="8">
        <v>28.9</v>
      </c>
      <c r="W55" s="8">
        <v>29.3</v>
      </c>
      <c r="X55" s="8">
        <v>30.1</v>
      </c>
      <c r="Y55" s="8">
        <v>29.9</v>
      </c>
      <c r="Z55" s="8">
        <v>30.1</v>
      </c>
      <c r="AA55" s="8">
        <v>29.2</v>
      </c>
      <c r="AB55" s="8">
        <v>29.9</v>
      </c>
      <c r="AC55" s="8">
        <v>29.2</v>
      </c>
      <c r="AD55" s="8">
        <v>30</v>
      </c>
      <c r="AE55" s="8">
        <v>30.5</v>
      </c>
      <c r="AF55" s="8">
        <v>29.9</v>
      </c>
      <c r="AG55" s="8">
        <v>30.7</v>
      </c>
      <c r="AH55" s="12">
        <v>30.6</v>
      </c>
      <c r="AJ55" s="34">
        <v>7</v>
      </c>
      <c r="AK55" s="8">
        <v>14.4</v>
      </c>
      <c r="AL55" s="8">
        <v>17.3</v>
      </c>
      <c r="AM55" s="8">
        <v>20.6</v>
      </c>
      <c r="AN55" s="8">
        <v>22.4</v>
      </c>
      <c r="AO55" s="8">
        <v>22.2</v>
      </c>
      <c r="AP55" s="8">
        <v>24.5</v>
      </c>
      <c r="AQ55" s="8">
        <v>23.9</v>
      </c>
      <c r="AR55" s="8">
        <v>23.7</v>
      </c>
      <c r="AS55" s="8">
        <v>23.5</v>
      </c>
      <c r="AT55" s="8">
        <v>23.2</v>
      </c>
      <c r="AU55" s="8">
        <v>24.3</v>
      </c>
      <c r="AV55" s="8">
        <v>24.6</v>
      </c>
      <c r="AW55" s="8">
        <v>25</v>
      </c>
      <c r="AX55" s="8">
        <v>25.3</v>
      </c>
      <c r="AY55" s="8">
        <v>25.8</v>
      </c>
      <c r="AZ55" s="8">
        <v>25.8</v>
      </c>
      <c r="BA55" s="8">
        <v>25.5</v>
      </c>
      <c r="BB55" s="8">
        <v>25.3</v>
      </c>
      <c r="BC55" s="8">
        <v>25.9</v>
      </c>
      <c r="BD55" s="8">
        <v>25.8</v>
      </c>
      <c r="BE55" s="8">
        <v>25.5</v>
      </c>
      <c r="BF55" s="8">
        <v>25.8</v>
      </c>
      <c r="BG55" s="8">
        <v>25.8</v>
      </c>
      <c r="BH55" s="8">
        <v>25.6</v>
      </c>
      <c r="BI55" s="8">
        <v>25.6</v>
      </c>
      <c r="BJ55" s="8">
        <v>25.6</v>
      </c>
      <c r="BK55" s="8">
        <v>24.8</v>
      </c>
      <c r="BL55" s="8">
        <v>24.1</v>
      </c>
      <c r="BM55" s="8">
        <v>23.5</v>
      </c>
      <c r="BN55" s="8">
        <v>23.3</v>
      </c>
      <c r="BO55" s="8">
        <v>22.5</v>
      </c>
      <c r="BP55" s="12">
        <v>23.3</v>
      </c>
      <c r="BR55" s="10">
        <v>3</v>
      </c>
      <c r="BS55" s="8">
        <v>12.2</v>
      </c>
      <c r="BT55" s="8">
        <v>16.600000000000001</v>
      </c>
      <c r="BU55" s="8">
        <v>19.5</v>
      </c>
      <c r="BV55" s="8">
        <v>20</v>
      </c>
      <c r="BW55" s="8">
        <v>21.2</v>
      </c>
      <c r="BX55">
        <v>21.9</v>
      </c>
      <c r="BY55">
        <v>23.1</v>
      </c>
      <c r="BZ55">
        <v>23.8</v>
      </c>
      <c r="CA55">
        <v>23.5</v>
      </c>
      <c r="CB55">
        <v>23.8</v>
      </c>
      <c r="CC55">
        <v>23.7</v>
      </c>
      <c r="CD55">
        <v>24.9</v>
      </c>
      <c r="CE55">
        <v>25.6</v>
      </c>
      <c r="CF55">
        <v>24.3</v>
      </c>
      <c r="CG55">
        <v>24.2</v>
      </c>
      <c r="CH55">
        <v>24.8</v>
      </c>
      <c r="CI55">
        <v>25.8</v>
      </c>
      <c r="CJ55">
        <v>25.5</v>
      </c>
      <c r="CK55">
        <v>25.5</v>
      </c>
      <c r="CL55">
        <v>25.5</v>
      </c>
      <c r="CM55">
        <v>25.1</v>
      </c>
      <c r="CN55">
        <v>26.2</v>
      </c>
      <c r="CO55">
        <v>26.5</v>
      </c>
      <c r="CP55">
        <v>26.9</v>
      </c>
      <c r="CQ55">
        <v>26.3</v>
      </c>
      <c r="CR55">
        <v>26.8</v>
      </c>
      <c r="CS55">
        <v>26.5</v>
      </c>
      <c r="CT55">
        <v>27.4</v>
      </c>
      <c r="CU55">
        <v>26.7</v>
      </c>
      <c r="CV55">
        <v>26.6</v>
      </c>
      <c r="CW55">
        <v>27.8</v>
      </c>
      <c r="CX55" s="3">
        <v>27.2</v>
      </c>
    </row>
    <row r="56" spans="1:102">
      <c r="L56" s="34">
        <v>7</v>
      </c>
      <c r="M56" s="8">
        <v>13.2</v>
      </c>
      <c r="N56" s="8">
        <v>17.100000000000001</v>
      </c>
      <c r="O56" s="8">
        <v>20</v>
      </c>
      <c r="P56" s="8">
        <v>23.9</v>
      </c>
      <c r="Q56" s="8">
        <v>25</v>
      </c>
      <c r="R56" s="8">
        <v>26.7</v>
      </c>
      <c r="S56" s="8">
        <v>26.6</v>
      </c>
      <c r="T56" s="8">
        <v>28.1</v>
      </c>
      <c r="U56" s="8">
        <v>29.4</v>
      </c>
      <c r="V56" s="8">
        <v>29.9</v>
      </c>
      <c r="W56" s="8">
        <v>30.8</v>
      </c>
      <c r="X56" s="8">
        <v>30.7</v>
      </c>
      <c r="Y56" s="8">
        <v>31.3</v>
      </c>
      <c r="Z56" s="8">
        <v>31.3</v>
      </c>
      <c r="AA56" s="8">
        <v>31</v>
      </c>
      <c r="AB56" s="8">
        <v>31.9</v>
      </c>
      <c r="AC56" s="8">
        <v>31.7</v>
      </c>
      <c r="AD56" s="8">
        <v>31.9</v>
      </c>
      <c r="AE56" s="8">
        <v>31.6</v>
      </c>
      <c r="AF56" s="8">
        <v>31.3</v>
      </c>
      <c r="AG56" s="8">
        <v>31.1</v>
      </c>
      <c r="AH56" s="12">
        <v>31.4</v>
      </c>
      <c r="AJ56" s="34">
        <v>8</v>
      </c>
      <c r="AK56" s="8">
        <v>12.6</v>
      </c>
      <c r="AL56" s="8">
        <v>18.100000000000001</v>
      </c>
      <c r="AM56" s="8">
        <v>18.100000000000001</v>
      </c>
      <c r="AN56" s="8">
        <v>20.8</v>
      </c>
      <c r="AO56" s="8">
        <v>21.4</v>
      </c>
      <c r="AP56" s="8">
        <v>22.2</v>
      </c>
      <c r="AQ56" s="8">
        <v>22.5</v>
      </c>
      <c r="AR56" s="8">
        <v>21.6</v>
      </c>
      <c r="AS56" s="8">
        <v>21.5</v>
      </c>
      <c r="AT56" s="8">
        <v>22.8</v>
      </c>
      <c r="AU56" s="8">
        <v>22.6</v>
      </c>
      <c r="AV56" s="8">
        <v>22.6</v>
      </c>
      <c r="AW56" s="8">
        <v>22.3</v>
      </c>
      <c r="AX56" s="8">
        <v>22</v>
      </c>
      <c r="AY56" s="8">
        <v>22.4</v>
      </c>
      <c r="AZ56" s="8">
        <v>23</v>
      </c>
      <c r="BA56" s="8">
        <v>22.3</v>
      </c>
      <c r="BB56" s="8">
        <v>22.3</v>
      </c>
      <c r="BC56" s="8">
        <v>21.8</v>
      </c>
      <c r="BD56" s="8">
        <v>22.8</v>
      </c>
      <c r="BE56" s="8">
        <v>22.5</v>
      </c>
      <c r="BF56" s="8">
        <v>23.1</v>
      </c>
      <c r="BG56" s="8">
        <v>22.1</v>
      </c>
      <c r="BH56" s="8">
        <v>22</v>
      </c>
      <c r="BI56" s="8">
        <v>21.6</v>
      </c>
      <c r="BJ56" s="8">
        <v>20.8</v>
      </c>
      <c r="BK56" s="8">
        <v>20.8</v>
      </c>
      <c r="BL56" s="8">
        <v>19.8</v>
      </c>
      <c r="BM56" s="8">
        <v>19.7</v>
      </c>
      <c r="BN56" s="8">
        <v>16.399999999999999</v>
      </c>
      <c r="BO56" s="8">
        <v>16.399999999999999</v>
      </c>
      <c r="BP56" s="12">
        <v>16.399999999999999</v>
      </c>
      <c r="BR56" s="10">
        <v>4</v>
      </c>
      <c r="BS56" s="8">
        <v>14.2</v>
      </c>
      <c r="BT56" s="8">
        <v>19.899999999999999</v>
      </c>
      <c r="BU56" s="8">
        <v>21.5</v>
      </c>
      <c r="BV56" s="8">
        <v>23.4</v>
      </c>
      <c r="BW56" s="8">
        <v>24.4</v>
      </c>
      <c r="BX56">
        <v>25.5</v>
      </c>
      <c r="BY56">
        <v>27.5</v>
      </c>
      <c r="BZ56">
        <v>27.3</v>
      </c>
      <c r="CA56">
        <v>27.6</v>
      </c>
      <c r="CB56">
        <v>28.4</v>
      </c>
      <c r="CC56">
        <v>29</v>
      </c>
      <c r="CD56">
        <v>29.1</v>
      </c>
      <c r="CE56">
        <v>29.5</v>
      </c>
      <c r="CF56">
        <v>29.7</v>
      </c>
      <c r="CG56">
        <v>29.9</v>
      </c>
      <c r="CH56">
        <v>30.7</v>
      </c>
      <c r="CI56">
        <v>30.8</v>
      </c>
      <c r="CJ56">
        <v>31.3</v>
      </c>
      <c r="CK56">
        <v>31.3</v>
      </c>
      <c r="CL56">
        <v>31.1</v>
      </c>
      <c r="CM56">
        <v>31.8</v>
      </c>
      <c r="CN56">
        <v>31.5</v>
      </c>
      <c r="CO56">
        <v>31.7</v>
      </c>
      <c r="CP56">
        <v>32</v>
      </c>
      <c r="CQ56">
        <v>32.4</v>
      </c>
      <c r="CR56">
        <v>32.4</v>
      </c>
      <c r="CS56">
        <v>32.4</v>
      </c>
      <c r="CT56">
        <v>32.6</v>
      </c>
      <c r="CU56">
        <v>33.799999999999997</v>
      </c>
      <c r="CV56">
        <v>32.700000000000003</v>
      </c>
      <c r="CW56">
        <v>33</v>
      </c>
      <c r="CX56" s="3">
        <v>33</v>
      </c>
    </row>
    <row r="57" spans="1:102">
      <c r="A57" t="s">
        <v>39</v>
      </c>
      <c r="L57" s="34">
        <v>8</v>
      </c>
      <c r="M57" s="8">
        <v>14.8</v>
      </c>
      <c r="N57" s="8">
        <v>19.899999999999999</v>
      </c>
      <c r="O57" s="8">
        <v>22</v>
      </c>
      <c r="P57" s="8">
        <v>23.8</v>
      </c>
      <c r="Q57" s="8">
        <v>24.2</v>
      </c>
      <c r="R57" s="8">
        <v>24.5</v>
      </c>
      <c r="S57" s="8">
        <v>25.3</v>
      </c>
      <c r="T57" s="8">
        <v>25.8</v>
      </c>
      <c r="U57" s="8">
        <v>26.1</v>
      </c>
      <c r="V57" s="8">
        <v>26.8</v>
      </c>
      <c r="W57" s="8">
        <v>26.3</v>
      </c>
      <c r="X57" s="8">
        <v>25.9</v>
      </c>
      <c r="Y57" s="8">
        <v>26.7</v>
      </c>
      <c r="Z57" s="8">
        <v>26.9</v>
      </c>
      <c r="AA57" s="8">
        <v>28.1</v>
      </c>
      <c r="AB57" s="8">
        <v>26.7</v>
      </c>
      <c r="AC57" s="8">
        <v>27</v>
      </c>
      <c r="AD57" s="8">
        <v>27</v>
      </c>
      <c r="AE57" s="8">
        <v>27.1</v>
      </c>
      <c r="AF57" s="8">
        <v>26.8</v>
      </c>
      <c r="AG57" s="8">
        <v>28.6</v>
      </c>
      <c r="AH57" s="12">
        <v>28.1</v>
      </c>
      <c r="AJ57" s="34">
        <v>9</v>
      </c>
      <c r="AK57" s="8">
        <v>13.9</v>
      </c>
      <c r="AL57" s="8">
        <v>18.5</v>
      </c>
      <c r="AM57" s="8">
        <v>21</v>
      </c>
      <c r="AN57" s="8">
        <v>22</v>
      </c>
      <c r="AO57" s="8">
        <v>22.9</v>
      </c>
      <c r="AP57" s="8">
        <v>24</v>
      </c>
      <c r="AQ57" s="8">
        <v>22.9</v>
      </c>
      <c r="AR57" s="8">
        <v>21</v>
      </c>
      <c r="AS57" s="8">
        <v>22.7</v>
      </c>
      <c r="AT57" s="8">
        <v>23.8</v>
      </c>
      <c r="AU57" s="8">
        <v>23.3</v>
      </c>
      <c r="AV57" s="8">
        <v>23.8</v>
      </c>
      <c r="AW57" s="8">
        <v>24.3</v>
      </c>
      <c r="AX57" s="8">
        <v>24</v>
      </c>
      <c r="AY57" s="8">
        <v>23.9</v>
      </c>
      <c r="AZ57" s="8">
        <v>24.2</v>
      </c>
      <c r="BA57" s="8">
        <v>23.1</v>
      </c>
      <c r="BB57" s="8">
        <v>23.9</v>
      </c>
      <c r="BC57" s="8">
        <v>23.8</v>
      </c>
      <c r="BD57" s="8">
        <v>23.6</v>
      </c>
      <c r="BE57" s="8">
        <v>23.3</v>
      </c>
      <c r="BF57" s="8">
        <v>23.8</v>
      </c>
      <c r="BG57" s="8">
        <v>23</v>
      </c>
      <c r="BH57" s="8">
        <v>22.1</v>
      </c>
      <c r="BI57" s="8">
        <v>21.7</v>
      </c>
      <c r="BJ57" s="8">
        <v>19.100000000000001</v>
      </c>
      <c r="BK57" s="8">
        <v>17.100000000000001</v>
      </c>
      <c r="BL57" s="8">
        <v>14.8</v>
      </c>
      <c r="BM57" s="8">
        <v>14.8</v>
      </c>
      <c r="BN57" s="8">
        <v>14.8</v>
      </c>
      <c r="BO57" s="8">
        <v>14.8</v>
      </c>
      <c r="BP57" s="12">
        <v>14.8</v>
      </c>
      <c r="BR57" s="10">
        <v>5</v>
      </c>
      <c r="BS57" s="8">
        <v>8.1999999999999993</v>
      </c>
      <c r="BT57" s="8">
        <v>13</v>
      </c>
      <c r="BU57" s="8">
        <v>15.8</v>
      </c>
      <c r="BV57" s="8">
        <v>16.100000000000001</v>
      </c>
      <c r="BW57" s="8">
        <v>17.3</v>
      </c>
      <c r="BX57">
        <v>18.600000000000001</v>
      </c>
      <c r="BY57">
        <v>19.3</v>
      </c>
      <c r="BZ57">
        <v>19.600000000000001</v>
      </c>
      <c r="CA57">
        <v>20.2</v>
      </c>
      <c r="CB57">
        <v>20.399999999999999</v>
      </c>
      <c r="CC57">
        <v>21.2</v>
      </c>
      <c r="CD57">
        <v>21.5</v>
      </c>
      <c r="CE57">
        <v>22.2</v>
      </c>
      <c r="CF57">
        <v>21.8</v>
      </c>
      <c r="CG57">
        <v>22.1</v>
      </c>
      <c r="CH57">
        <v>22</v>
      </c>
      <c r="CI57">
        <v>22.4</v>
      </c>
      <c r="CJ57">
        <v>22.3</v>
      </c>
      <c r="CK57">
        <v>23.1</v>
      </c>
      <c r="CL57">
        <v>23.2</v>
      </c>
      <c r="CM57">
        <v>22.5</v>
      </c>
      <c r="CN57">
        <v>23.3</v>
      </c>
      <c r="CO57">
        <v>23.6</v>
      </c>
      <c r="CP57">
        <v>23</v>
      </c>
      <c r="CQ57">
        <v>24</v>
      </c>
      <c r="CR57">
        <v>24.1</v>
      </c>
      <c r="CS57">
        <v>24.1</v>
      </c>
      <c r="CT57">
        <v>23.9</v>
      </c>
      <c r="CU57">
        <v>24.2</v>
      </c>
      <c r="CV57">
        <v>24.3</v>
      </c>
      <c r="CW57">
        <v>24.4</v>
      </c>
      <c r="CX57" s="3">
        <v>24.4</v>
      </c>
    </row>
    <row r="58" spans="1:102">
      <c r="A58" s="9" t="s">
        <v>269</v>
      </c>
      <c r="B58" s="15" t="s">
        <v>21</v>
      </c>
      <c r="C58" s="15" t="s">
        <v>22</v>
      </c>
      <c r="D58" s="15" t="s">
        <v>23</v>
      </c>
      <c r="E58" s="15" t="s">
        <v>24</v>
      </c>
      <c r="F58" s="15" t="s">
        <v>25</v>
      </c>
      <c r="G58" s="15" t="s">
        <v>26</v>
      </c>
      <c r="H58" s="15" t="s">
        <v>27</v>
      </c>
      <c r="I58" s="15" t="s">
        <v>28</v>
      </c>
      <c r="J58" s="16" t="s">
        <v>29</v>
      </c>
      <c r="L58" s="34">
        <v>9</v>
      </c>
      <c r="M58" s="8">
        <v>14.1</v>
      </c>
      <c r="N58" s="8">
        <v>19.399999999999999</v>
      </c>
      <c r="O58" s="8">
        <v>22.7</v>
      </c>
      <c r="P58" s="8">
        <v>24.8</v>
      </c>
      <c r="Q58" s="8">
        <v>26.4</v>
      </c>
      <c r="R58" s="8">
        <v>26.8</v>
      </c>
      <c r="S58" s="8">
        <v>27.3</v>
      </c>
      <c r="T58" s="8">
        <v>28.2</v>
      </c>
      <c r="U58" s="8">
        <v>27.9</v>
      </c>
      <c r="V58" s="8">
        <v>28.1</v>
      </c>
      <c r="W58" s="8">
        <v>28.6</v>
      </c>
      <c r="X58" s="8">
        <v>28</v>
      </c>
      <c r="Y58" s="8">
        <v>28.8</v>
      </c>
      <c r="Z58" s="8">
        <v>29.1</v>
      </c>
      <c r="AA58" s="8">
        <v>30.5</v>
      </c>
      <c r="AB58" s="8">
        <v>30</v>
      </c>
      <c r="AC58" s="8">
        <v>31.1</v>
      </c>
      <c r="AD58" s="8">
        <v>31</v>
      </c>
      <c r="AE58" s="8">
        <v>31.9</v>
      </c>
      <c r="AF58" s="8">
        <v>33</v>
      </c>
      <c r="AG58" s="8">
        <v>34.299999999999997</v>
      </c>
      <c r="AH58" s="12">
        <v>33.5</v>
      </c>
      <c r="AJ58" s="21" t="s">
        <v>42</v>
      </c>
      <c r="AK58" s="22">
        <f>AVERAGE(AK49:AK57)</f>
        <v>13.955555555555556</v>
      </c>
      <c r="AL58" s="22">
        <f t="shared" ref="AL58:BP58" si="113">AVERAGE(AL49:AL57)</f>
        <v>18.3</v>
      </c>
      <c r="AM58" s="22">
        <f t="shared" si="113"/>
        <v>20.022222222222226</v>
      </c>
      <c r="AN58" s="22">
        <f t="shared" si="113"/>
        <v>21.611111111111111</v>
      </c>
      <c r="AO58" s="22">
        <f t="shared" si="113"/>
        <v>22.6</v>
      </c>
      <c r="AP58" s="22">
        <f t="shared" si="113"/>
        <v>23.577777777777776</v>
      </c>
      <c r="AQ58" s="22">
        <f t="shared" si="113"/>
        <v>23.155555555555559</v>
      </c>
      <c r="AR58" s="22">
        <f t="shared" si="113"/>
        <v>22.722222222222218</v>
      </c>
      <c r="AS58" s="22">
        <f t="shared" si="113"/>
        <v>23.377777777777776</v>
      </c>
      <c r="AT58" s="22">
        <f t="shared" si="113"/>
        <v>23.288888888888888</v>
      </c>
      <c r="AU58" s="22">
        <f t="shared" si="113"/>
        <v>23.87777777777778</v>
      </c>
      <c r="AV58" s="22">
        <f t="shared" si="113"/>
        <v>23.944444444444443</v>
      </c>
      <c r="AW58" s="22">
        <f t="shared" si="113"/>
        <v>24.133333333333336</v>
      </c>
      <c r="AX58" s="22">
        <f t="shared" si="113"/>
        <v>24.077777777777779</v>
      </c>
      <c r="AY58" s="22">
        <f t="shared" si="113"/>
        <v>24.433333333333337</v>
      </c>
      <c r="AZ58" s="22">
        <f t="shared" si="113"/>
        <v>24.477777777777778</v>
      </c>
      <c r="BA58" s="22">
        <f t="shared" si="113"/>
        <v>24.111111111111111</v>
      </c>
      <c r="BB58" s="22">
        <f t="shared" si="113"/>
        <v>24.166666666666671</v>
      </c>
      <c r="BC58" s="22">
        <f t="shared" si="113"/>
        <v>23.966666666666669</v>
      </c>
      <c r="BD58" s="22">
        <f t="shared" si="113"/>
        <v>24.022222222222226</v>
      </c>
      <c r="BE58" s="22">
        <f t="shared" si="113"/>
        <v>24.055555555555557</v>
      </c>
      <c r="BF58" s="22">
        <f t="shared" si="113"/>
        <v>24.122222222222224</v>
      </c>
      <c r="BG58" s="22">
        <f t="shared" si="113"/>
        <v>24.144444444444442</v>
      </c>
      <c r="BH58" s="22">
        <f t="shared" si="113"/>
        <v>23.833333333333332</v>
      </c>
      <c r="BI58" s="22">
        <f t="shared" si="113"/>
        <v>23.822222222222216</v>
      </c>
      <c r="BJ58" s="22">
        <f t="shared" si="113"/>
        <v>23.455555555555556</v>
      </c>
      <c r="BK58" s="22">
        <f t="shared" si="113"/>
        <v>22.944444444444446</v>
      </c>
      <c r="BL58" s="22">
        <f t="shared" si="113"/>
        <v>21.777777777777782</v>
      </c>
      <c r="BM58" s="22">
        <f t="shared" si="113"/>
        <v>21.677777777777781</v>
      </c>
      <c r="BN58" s="22">
        <f t="shared" si="113"/>
        <v>21.13333333333334</v>
      </c>
      <c r="BO58" s="22">
        <f t="shared" si="113"/>
        <v>20.68888888888889</v>
      </c>
      <c r="BP58" s="23">
        <f t="shared" si="113"/>
        <v>20.733333333333338</v>
      </c>
      <c r="BR58" s="10">
        <v>6</v>
      </c>
      <c r="BS58" s="8">
        <v>11.6</v>
      </c>
      <c r="BT58" s="8">
        <v>15.9</v>
      </c>
      <c r="BU58" s="8">
        <v>17.600000000000001</v>
      </c>
      <c r="BV58" s="8">
        <v>19.3</v>
      </c>
      <c r="BW58" s="8">
        <v>20</v>
      </c>
      <c r="BX58">
        <v>20.100000000000001</v>
      </c>
      <c r="BY58">
        <v>21.5</v>
      </c>
      <c r="BZ58">
        <v>22.1</v>
      </c>
      <c r="CA58">
        <v>22.1</v>
      </c>
      <c r="CB58">
        <v>22.8</v>
      </c>
      <c r="CC58">
        <v>22.8</v>
      </c>
      <c r="CD58">
        <v>23.9</v>
      </c>
      <c r="CE58">
        <v>23.6</v>
      </c>
      <c r="CF58">
        <v>24</v>
      </c>
      <c r="CG58">
        <v>24</v>
      </c>
      <c r="CH58">
        <v>24.1</v>
      </c>
      <c r="CI58">
        <v>24.1</v>
      </c>
      <c r="CJ58">
        <v>24.5</v>
      </c>
      <c r="CK58">
        <v>24.9</v>
      </c>
      <c r="CL58">
        <v>25.3</v>
      </c>
      <c r="CM58">
        <v>25.2</v>
      </c>
      <c r="CN58">
        <v>25.2</v>
      </c>
      <c r="CO58">
        <v>25.5</v>
      </c>
      <c r="CP58">
        <v>26.8</v>
      </c>
      <c r="CQ58">
        <v>27.2</v>
      </c>
      <c r="CR58">
        <v>28.3</v>
      </c>
      <c r="CS58">
        <v>26.3</v>
      </c>
      <c r="CT58">
        <v>27.3</v>
      </c>
      <c r="CU58">
        <v>26</v>
      </c>
      <c r="CV58">
        <v>25.9</v>
      </c>
      <c r="CW58">
        <v>26.4</v>
      </c>
      <c r="CX58" s="3">
        <v>26</v>
      </c>
    </row>
    <row r="59" spans="1:102">
      <c r="A59" s="10">
        <v>1</v>
      </c>
      <c r="B59" s="8">
        <v>17</v>
      </c>
      <c r="C59" s="8">
        <v>19.600000000000001</v>
      </c>
      <c r="D59" s="8">
        <v>21.7</v>
      </c>
      <c r="E59" s="8">
        <v>22.8</v>
      </c>
      <c r="F59" s="8">
        <v>21.5</v>
      </c>
      <c r="G59" s="8">
        <v>20.9</v>
      </c>
      <c r="H59" s="8">
        <v>20.6</v>
      </c>
      <c r="I59" s="8">
        <v>18.2</v>
      </c>
      <c r="J59" s="12">
        <v>14.2</v>
      </c>
      <c r="L59" s="34">
        <v>10</v>
      </c>
      <c r="M59" s="8">
        <v>14.7</v>
      </c>
      <c r="N59" s="8">
        <v>18.600000000000001</v>
      </c>
      <c r="O59" s="8">
        <v>20.6</v>
      </c>
      <c r="P59" s="8">
        <v>22.6</v>
      </c>
      <c r="Q59" s="8">
        <v>24</v>
      </c>
      <c r="R59" s="8">
        <v>25.1</v>
      </c>
      <c r="S59" s="8">
        <v>25.2</v>
      </c>
      <c r="T59" s="8">
        <v>26.4</v>
      </c>
      <c r="U59" s="8">
        <v>27</v>
      </c>
      <c r="V59" s="8">
        <v>27.2</v>
      </c>
      <c r="W59" s="8">
        <v>27.8</v>
      </c>
      <c r="X59" s="8">
        <v>28.5</v>
      </c>
      <c r="Y59" s="8">
        <v>31.2</v>
      </c>
      <c r="Z59" s="8">
        <v>29.7</v>
      </c>
      <c r="AA59" s="8">
        <v>30.5</v>
      </c>
      <c r="AB59" s="8">
        <v>31.2</v>
      </c>
      <c r="AC59" s="8">
        <v>31.3</v>
      </c>
      <c r="AD59" s="8">
        <v>31.3</v>
      </c>
      <c r="AE59" s="8">
        <v>33.1</v>
      </c>
      <c r="AF59" s="8">
        <v>32.9</v>
      </c>
      <c r="AG59" s="8">
        <v>32.700000000000003</v>
      </c>
      <c r="AH59" s="12">
        <v>33.5</v>
      </c>
      <c r="AJ59" s="2" t="s">
        <v>46</v>
      </c>
      <c r="AK59">
        <f t="shared" ref="AK59:BP59" si="114">STDEV(AK49:AK57)</f>
        <v>2.3286858478072583</v>
      </c>
      <c r="AL59">
        <f t="shared" si="114"/>
        <v>1.2459935794377113</v>
      </c>
      <c r="AM59">
        <f t="shared" si="114"/>
        <v>1.4104766727757123</v>
      </c>
      <c r="AN59">
        <f t="shared" si="114"/>
        <v>1.150482990361487</v>
      </c>
      <c r="AO59">
        <f t="shared" si="114"/>
        <v>0.89721792224631813</v>
      </c>
      <c r="AP59">
        <f t="shared" si="114"/>
        <v>0.98840500021218258</v>
      </c>
      <c r="AQ59">
        <f t="shared" si="114"/>
        <v>0.84574096375768537</v>
      </c>
      <c r="AR59">
        <f t="shared" si="114"/>
        <v>2.6090121587383681</v>
      </c>
      <c r="AS59">
        <f t="shared" si="114"/>
        <v>1.395329511063407</v>
      </c>
      <c r="AT59">
        <f t="shared" si="114"/>
        <v>1.198378534149837</v>
      </c>
      <c r="AU59">
        <f t="shared" si="114"/>
        <v>1.0929064207169994</v>
      </c>
      <c r="AV59">
        <f t="shared" si="114"/>
        <v>1.2125501135119232</v>
      </c>
      <c r="AW59">
        <f t="shared" si="114"/>
        <v>1.1937336386313324</v>
      </c>
      <c r="AX59">
        <f t="shared" si="114"/>
        <v>1.389944043637888</v>
      </c>
      <c r="AY59">
        <f t="shared" si="114"/>
        <v>1.7255433926737396</v>
      </c>
      <c r="AZ59">
        <f t="shared" si="114"/>
        <v>1.9892069888386288</v>
      </c>
      <c r="BA59">
        <f t="shared" si="114"/>
        <v>2.1985475003081261</v>
      </c>
      <c r="BB59">
        <f t="shared" si="114"/>
        <v>2.6244046944021071</v>
      </c>
      <c r="BC59">
        <f t="shared" si="114"/>
        <v>3.0356218473320946</v>
      </c>
      <c r="BD59">
        <f t="shared" si="114"/>
        <v>3.1542739964125586</v>
      </c>
      <c r="BE59">
        <f t="shared" si="114"/>
        <v>3.3664191328142397</v>
      </c>
      <c r="BF59">
        <f t="shared" si="114"/>
        <v>3.1673244930768178</v>
      </c>
      <c r="BG59">
        <f t="shared" si="114"/>
        <v>3.2886589634344654</v>
      </c>
      <c r="BH59">
        <f t="shared" si="114"/>
        <v>3.1662280397975273</v>
      </c>
      <c r="BI59">
        <f t="shared" si="114"/>
        <v>3.492770310862825</v>
      </c>
      <c r="BJ59">
        <f t="shared" si="114"/>
        <v>4.2851811837748315</v>
      </c>
      <c r="BK59">
        <f t="shared" si="114"/>
        <v>4.8518324144365961</v>
      </c>
      <c r="BL59">
        <f t="shared" si="114"/>
        <v>5.510394218605807</v>
      </c>
      <c r="BM59">
        <f t="shared" si="114"/>
        <v>6.0549107709729562</v>
      </c>
      <c r="BN59">
        <f t="shared" si="114"/>
        <v>6.420475060305102</v>
      </c>
      <c r="BO59">
        <f t="shared" si="114"/>
        <v>5.8669507506975913</v>
      </c>
      <c r="BP59" s="3">
        <f t="shared" si="114"/>
        <v>6.1420680556307579</v>
      </c>
      <c r="BR59" s="10">
        <v>7</v>
      </c>
      <c r="BS59" s="8">
        <v>11</v>
      </c>
      <c r="BT59" s="8">
        <v>15</v>
      </c>
      <c r="BU59" s="8">
        <v>16.7</v>
      </c>
      <c r="BV59" s="8">
        <v>17.2</v>
      </c>
      <c r="BW59" s="8">
        <v>18.7</v>
      </c>
      <c r="BX59">
        <v>18.600000000000001</v>
      </c>
      <c r="BY59">
        <v>19.7</v>
      </c>
      <c r="BZ59">
        <v>20</v>
      </c>
      <c r="CA59">
        <v>20.8</v>
      </c>
      <c r="CB59">
        <v>20.8</v>
      </c>
      <c r="CC59">
        <v>21.4</v>
      </c>
      <c r="CD59">
        <v>21.8</v>
      </c>
      <c r="CE59">
        <v>22.6</v>
      </c>
      <c r="CF59">
        <v>22</v>
      </c>
      <c r="CG59">
        <v>21.9</v>
      </c>
      <c r="CH59">
        <v>22.5</v>
      </c>
      <c r="CI59">
        <v>22.7</v>
      </c>
      <c r="CJ59">
        <v>22.7</v>
      </c>
      <c r="CK59">
        <v>23.1</v>
      </c>
      <c r="CL59">
        <v>22.9</v>
      </c>
      <c r="CM59">
        <v>23</v>
      </c>
      <c r="CN59">
        <v>23.2</v>
      </c>
      <c r="CO59">
        <v>22.6</v>
      </c>
      <c r="CP59">
        <v>22.8</v>
      </c>
      <c r="CQ59">
        <v>23.5</v>
      </c>
      <c r="CR59">
        <v>23.1</v>
      </c>
      <c r="CS59">
        <v>24</v>
      </c>
      <c r="CT59">
        <v>23.5</v>
      </c>
      <c r="CU59">
        <v>24.4</v>
      </c>
      <c r="CV59">
        <v>24.1</v>
      </c>
      <c r="CW59">
        <v>23.3</v>
      </c>
      <c r="CX59" s="3">
        <v>23.4</v>
      </c>
    </row>
    <row r="60" spans="1:102">
      <c r="A60" s="10">
        <v>2</v>
      </c>
      <c r="B60" s="8">
        <v>18.3</v>
      </c>
      <c r="C60" s="8">
        <v>19.3</v>
      </c>
      <c r="D60" s="8">
        <v>20.7</v>
      </c>
      <c r="E60" s="8">
        <v>20.8</v>
      </c>
      <c r="F60" s="8">
        <v>20.2</v>
      </c>
      <c r="G60" s="8">
        <v>20.100000000000001</v>
      </c>
      <c r="H60" s="8">
        <v>19.899999999999999</v>
      </c>
      <c r="I60" s="8">
        <v>18.8</v>
      </c>
      <c r="J60" s="12">
        <v>18.600000000000001</v>
      </c>
      <c r="L60" s="34">
        <v>11</v>
      </c>
      <c r="M60" s="8">
        <v>15</v>
      </c>
      <c r="N60" s="8">
        <v>18.8</v>
      </c>
      <c r="O60" s="8">
        <v>21.8</v>
      </c>
      <c r="P60" s="8">
        <v>24.2</v>
      </c>
      <c r="Q60" s="8">
        <v>25.6</v>
      </c>
      <c r="R60" s="8">
        <v>26</v>
      </c>
      <c r="S60" s="8">
        <v>26.9</v>
      </c>
      <c r="T60" s="8">
        <v>27.1</v>
      </c>
      <c r="U60" s="8">
        <v>27.5</v>
      </c>
      <c r="V60" s="8">
        <v>27.7</v>
      </c>
      <c r="W60" s="8">
        <v>28.9</v>
      </c>
      <c r="X60" s="8">
        <v>30.3</v>
      </c>
      <c r="Y60" s="8">
        <v>31.2</v>
      </c>
      <c r="Z60" s="8">
        <v>30.9</v>
      </c>
      <c r="AA60" s="8">
        <v>32.200000000000003</v>
      </c>
      <c r="AB60" s="8">
        <v>33.299999999999997</v>
      </c>
      <c r="AC60" s="8">
        <v>33.6</v>
      </c>
      <c r="AD60" s="8">
        <v>34.799999999999997</v>
      </c>
      <c r="AE60" s="8">
        <v>35.700000000000003</v>
      </c>
      <c r="AF60" s="8">
        <v>35.1</v>
      </c>
      <c r="AG60" s="8">
        <v>36.9</v>
      </c>
      <c r="AH60" s="12">
        <v>37.9</v>
      </c>
      <c r="AJ60" s="4" t="s">
        <v>44</v>
      </c>
      <c r="AK60" s="20">
        <f>AK59/SQRT(9)</f>
        <v>0.77622861593575276</v>
      </c>
      <c r="AL60" s="20">
        <f t="shared" ref="AL60:BP60" si="115">AL59/SQRT(9)</f>
        <v>0.41533119314590378</v>
      </c>
      <c r="AM60" s="20">
        <f t="shared" si="115"/>
        <v>0.47015889092523744</v>
      </c>
      <c r="AN60" s="20">
        <f t="shared" si="115"/>
        <v>0.38349433012049566</v>
      </c>
      <c r="AO60" s="20">
        <f t="shared" si="115"/>
        <v>0.29907264074877271</v>
      </c>
      <c r="AP60" s="20">
        <f t="shared" si="115"/>
        <v>0.32946833340406084</v>
      </c>
      <c r="AQ60" s="20">
        <f t="shared" si="115"/>
        <v>0.28191365458589512</v>
      </c>
      <c r="AR60" s="20">
        <f t="shared" si="115"/>
        <v>0.86967071957945608</v>
      </c>
      <c r="AS60" s="20">
        <f t="shared" si="115"/>
        <v>0.46510983702113567</v>
      </c>
      <c r="AT60" s="20">
        <f t="shared" si="115"/>
        <v>0.39945951138327901</v>
      </c>
      <c r="AU60" s="20">
        <f t="shared" si="115"/>
        <v>0.36430214023899982</v>
      </c>
      <c r="AV60" s="20">
        <f t="shared" si="115"/>
        <v>0.40418337117064107</v>
      </c>
      <c r="AW60" s="20">
        <f t="shared" si="115"/>
        <v>0.39791121287711079</v>
      </c>
      <c r="AX60" s="20">
        <f t="shared" si="115"/>
        <v>0.46331468121262936</v>
      </c>
      <c r="AY60" s="20">
        <f t="shared" si="115"/>
        <v>0.57518113089124656</v>
      </c>
      <c r="AZ60" s="20">
        <f t="shared" si="115"/>
        <v>0.66306899627954297</v>
      </c>
      <c r="BA60" s="20">
        <f t="shared" si="115"/>
        <v>0.73284916676937539</v>
      </c>
      <c r="BB60" s="20">
        <f t="shared" si="115"/>
        <v>0.87480156480070237</v>
      </c>
      <c r="BC60" s="20">
        <f t="shared" si="115"/>
        <v>1.0118739491106983</v>
      </c>
      <c r="BD60" s="20">
        <f t="shared" si="115"/>
        <v>1.0514246654708528</v>
      </c>
      <c r="BE60" s="20">
        <f t="shared" si="115"/>
        <v>1.12213971093808</v>
      </c>
      <c r="BF60" s="20">
        <f t="shared" si="115"/>
        <v>1.0557748310256059</v>
      </c>
      <c r="BG60" s="20">
        <f t="shared" si="115"/>
        <v>1.0962196544781551</v>
      </c>
      <c r="BH60" s="20">
        <f t="shared" si="115"/>
        <v>1.0554093465991758</v>
      </c>
      <c r="BI60" s="20">
        <f t="shared" si="115"/>
        <v>1.1642567702876083</v>
      </c>
      <c r="BJ60" s="20">
        <f t="shared" si="115"/>
        <v>1.4283937279249439</v>
      </c>
      <c r="BK60" s="20">
        <f t="shared" si="115"/>
        <v>1.6172774714788654</v>
      </c>
      <c r="BL60" s="20">
        <f t="shared" si="115"/>
        <v>1.8367980728686024</v>
      </c>
      <c r="BM60" s="20">
        <f t="shared" si="115"/>
        <v>2.0183035903243187</v>
      </c>
      <c r="BN60" s="20">
        <f t="shared" si="115"/>
        <v>2.1401583534350341</v>
      </c>
      <c r="BO60" s="20">
        <f t="shared" si="115"/>
        <v>1.9556502502325304</v>
      </c>
      <c r="BP60" s="5">
        <f t="shared" si="115"/>
        <v>2.047356018543586</v>
      </c>
      <c r="BR60" s="10">
        <v>8</v>
      </c>
      <c r="BS60" s="8">
        <v>16.899999999999999</v>
      </c>
      <c r="BT60" s="8">
        <v>17.899999999999999</v>
      </c>
      <c r="BU60" s="8">
        <v>18.8</v>
      </c>
      <c r="BV60" s="8">
        <v>18.899999999999999</v>
      </c>
      <c r="BW60" s="8">
        <v>20.399999999999999</v>
      </c>
      <c r="BX60">
        <v>21</v>
      </c>
      <c r="BY60">
        <v>21.1</v>
      </c>
      <c r="BZ60">
        <v>22.7</v>
      </c>
      <c r="CA60">
        <v>22.7</v>
      </c>
      <c r="CB60">
        <v>23.9</v>
      </c>
      <c r="CC60">
        <v>23.7</v>
      </c>
      <c r="CD60">
        <v>23.6</v>
      </c>
      <c r="CE60">
        <v>25.5</v>
      </c>
      <c r="CF60">
        <v>25</v>
      </c>
      <c r="CG60">
        <v>25.6</v>
      </c>
      <c r="CH60">
        <v>24.9</v>
      </c>
      <c r="CI60">
        <v>25.8</v>
      </c>
      <c r="CJ60">
        <v>25.2</v>
      </c>
      <c r="CK60">
        <v>26.3</v>
      </c>
      <c r="CL60">
        <v>26.4</v>
      </c>
      <c r="CM60">
        <v>26.1</v>
      </c>
      <c r="CN60">
        <v>25.8</v>
      </c>
      <c r="CO60">
        <v>27.1</v>
      </c>
      <c r="CP60">
        <v>25.9</v>
      </c>
      <c r="CQ60">
        <v>27</v>
      </c>
      <c r="CR60">
        <v>27.8</v>
      </c>
      <c r="CS60">
        <v>27.4</v>
      </c>
      <c r="CT60">
        <v>27.6</v>
      </c>
      <c r="CU60">
        <v>28.8</v>
      </c>
      <c r="CV60">
        <v>28.7</v>
      </c>
      <c r="CW60">
        <v>29.4</v>
      </c>
      <c r="CX60" s="3">
        <v>29.6</v>
      </c>
    </row>
    <row r="61" spans="1:102">
      <c r="A61" s="10">
        <v>3</v>
      </c>
      <c r="B61" s="8">
        <v>16.399999999999999</v>
      </c>
      <c r="C61" s="8">
        <v>22</v>
      </c>
      <c r="D61" s="8">
        <v>24</v>
      </c>
      <c r="E61" s="8">
        <v>25.6</v>
      </c>
      <c r="F61" s="8">
        <v>26.3</v>
      </c>
      <c r="G61" s="8">
        <v>25.6</v>
      </c>
      <c r="H61" s="8">
        <v>26.1</v>
      </c>
      <c r="I61" s="8">
        <v>24.7</v>
      </c>
      <c r="J61" s="12">
        <v>24.6</v>
      </c>
      <c r="L61" s="21" t="s">
        <v>42</v>
      </c>
      <c r="M61" s="22">
        <f>AVERAGE(M50:M60)</f>
        <v>15.454545454545455</v>
      </c>
      <c r="N61" s="22">
        <f t="shared" ref="N61" si="116">AVERAGE(N50:N60)</f>
        <v>19.354545454545455</v>
      </c>
      <c r="O61" s="22">
        <f t="shared" ref="O61" si="117">AVERAGE(O50:O60)</f>
        <v>21.736363636363635</v>
      </c>
      <c r="P61" s="22">
        <f t="shared" ref="P61" si="118">AVERAGE(P50:P60)</f>
        <v>23.481818181818184</v>
      </c>
      <c r="Q61" s="22">
        <f t="shared" ref="Q61" si="119">AVERAGE(Q50:Q60)</f>
        <v>25.227272727272727</v>
      </c>
      <c r="R61" s="22">
        <f t="shared" ref="R61" si="120">AVERAGE(R50:R60)</f>
        <v>26.027272727272727</v>
      </c>
      <c r="S61" s="22">
        <f t="shared" ref="S61" si="121">AVERAGE(S50:S60)</f>
        <v>26.772727272727273</v>
      </c>
      <c r="T61" s="22">
        <f t="shared" ref="T61" si="122">AVERAGE(T50:T60)</f>
        <v>27.518181818181816</v>
      </c>
      <c r="U61" s="22">
        <f t="shared" ref="U61" si="123">AVERAGE(U50:U60)</f>
        <v>28.145454545454548</v>
      </c>
      <c r="V61" s="22">
        <f t="shared" ref="V61" si="124">AVERAGE(V50:V60)</f>
        <v>28.481818181818184</v>
      </c>
      <c r="W61" s="22">
        <f t="shared" ref="W61" si="125">AVERAGE(W50:W60)</f>
        <v>28.900000000000002</v>
      </c>
      <c r="X61" s="22">
        <f t="shared" ref="X61" si="126">AVERAGE(X50:X60)</f>
        <v>29.154545454545453</v>
      </c>
      <c r="Y61" s="22">
        <f t="shared" ref="Y61" si="127">AVERAGE(Y50:Y60)</f>
        <v>29.745454545454546</v>
      </c>
      <c r="Z61" s="22">
        <f t="shared" ref="Z61" si="128">AVERAGE(Z50:Z60)</f>
        <v>29.8</v>
      </c>
      <c r="AA61" s="22">
        <f t="shared" ref="AA61" si="129">AVERAGE(AA50:AA60)</f>
        <v>30.445454545454542</v>
      </c>
      <c r="AB61" s="22">
        <f t="shared" ref="AB61" si="130">AVERAGE(AB50:AB60)</f>
        <v>30.836363636363636</v>
      </c>
      <c r="AC61" s="22">
        <f t="shared" ref="AC61" si="131">AVERAGE(AC50:AC60)</f>
        <v>31.027272727272727</v>
      </c>
      <c r="AD61" s="22">
        <f t="shared" ref="AD61" si="132">AVERAGE(AD50:AD60)</f>
        <v>31.318181818181817</v>
      </c>
      <c r="AE61" s="22">
        <f t="shared" ref="AE61" si="133">AVERAGE(AE50:AE60)</f>
        <v>31.672727272727272</v>
      </c>
      <c r="AF61" s="22">
        <f t="shared" ref="AF61" si="134">AVERAGE(AF50:AF60)</f>
        <v>31.6</v>
      </c>
      <c r="AG61" s="22">
        <f t="shared" ref="AG61" si="135">AVERAGE(AG50:AG60)</f>
        <v>32.290909090909082</v>
      </c>
      <c r="AH61" s="23">
        <f t="shared" ref="AH61" si="136">AVERAGE(AH50:AH60)</f>
        <v>32.445454545454545</v>
      </c>
      <c r="BR61" s="21" t="s">
        <v>42</v>
      </c>
      <c r="BS61" s="22">
        <f>AVERAGE(BS53:BS60)</f>
        <v>13.587499999999999</v>
      </c>
      <c r="BT61" s="22">
        <f t="shared" ref="BT61" si="137">AVERAGE(BT53:BT60)</f>
        <v>16.850000000000001</v>
      </c>
      <c r="BU61" s="22">
        <f t="shared" ref="BU61" si="138">AVERAGE(BU53:BU60)</f>
        <v>18.612500000000001</v>
      </c>
      <c r="BV61" s="22">
        <f t="shared" ref="BV61" si="139">AVERAGE(BV53:BV60)</f>
        <v>19.5</v>
      </c>
      <c r="BW61" s="22">
        <f t="shared" ref="BW61" si="140">AVERAGE(BW53:BW60)</f>
        <v>20.475000000000001</v>
      </c>
      <c r="BX61" s="22">
        <f t="shared" ref="BX61" si="141">AVERAGE(BX53:BX60)</f>
        <v>21.037499999999998</v>
      </c>
      <c r="BY61" s="22">
        <f t="shared" ref="BY61" si="142">AVERAGE(BY53:BY60)</f>
        <v>22.024999999999995</v>
      </c>
      <c r="BZ61" s="22">
        <f t="shared" ref="BZ61" si="143">AVERAGE(BZ53:BZ60)</f>
        <v>22.562499999999996</v>
      </c>
      <c r="CA61" s="22">
        <f t="shared" ref="CA61" si="144">AVERAGE(CA53:CA60)</f>
        <v>22.75</v>
      </c>
      <c r="CB61" s="22">
        <f t="shared" ref="CB61" si="145">AVERAGE(CB53:CB60)</f>
        <v>23.275000000000006</v>
      </c>
      <c r="CC61" s="22">
        <f t="shared" ref="CC61" si="146">AVERAGE(CC53:CC60)</f>
        <v>23.524999999999999</v>
      </c>
      <c r="CD61" s="22">
        <f t="shared" ref="CD61" si="147">AVERAGE(CD53:CD60)</f>
        <v>24.012499999999999</v>
      </c>
      <c r="CE61" s="22">
        <f t="shared" ref="CE61" si="148">AVERAGE(CE53:CE60)</f>
        <v>24.637499999999999</v>
      </c>
      <c r="CF61" s="22">
        <f t="shared" ref="CF61" si="149">AVERAGE(CF53:CF60)</f>
        <v>24.475000000000001</v>
      </c>
      <c r="CG61" s="22">
        <f t="shared" ref="CG61" si="150">AVERAGE(CG53:CG60)</f>
        <v>24.487500000000001</v>
      </c>
      <c r="CH61" s="22">
        <f t="shared" ref="CH61" si="151">AVERAGE(CH53:CH60)</f>
        <v>24.700000000000003</v>
      </c>
      <c r="CI61" s="22">
        <f t="shared" ref="CI61" si="152">AVERAGE(CI53:CI60)</f>
        <v>25.137499999999999</v>
      </c>
      <c r="CJ61" s="22">
        <f t="shared" ref="CJ61" si="153">AVERAGE(CJ53:CJ60)</f>
        <v>25.199999999999996</v>
      </c>
      <c r="CK61" s="22">
        <f t="shared" ref="CK61" si="154">AVERAGE(CK53:CK60)</f>
        <v>25.287500000000001</v>
      </c>
      <c r="CL61" s="22">
        <f t="shared" ref="CL61" si="155">AVERAGE(CL53:CL60)</f>
        <v>25.637500000000003</v>
      </c>
      <c r="CM61" s="22">
        <f t="shared" ref="CM61" si="156">AVERAGE(CM53:CM60)</f>
        <v>25.274999999999999</v>
      </c>
      <c r="CN61" s="22">
        <f t="shared" ref="CN61" si="157">AVERAGE(CN53:CN60)</f>
        <v>25.849999999999998</v>
      </c>
      <c r="CO61" s="22">
        <f t="shared" ref="CO61" si="158">AVERAGE(CO53:CO60)</f>
        <v>26.099999999999998</v>
      </c>
      <c r="CP61" s="22">
        <f t="shared" ref="CP61" si="159">AVERAGE(CP53:CP60)</f>
        <v>26.175000000000004</v>
      </c>
      <c r="CQ61" s="22">
        <f t="shared" ref="CQ61" si="160">AVERAGE(CQ53:CQ60)</f>
        <v>26.724999999999998</v>
      </c>
      <c r="CR61" s="22">
        <f t="shared" ref="CR61" si="161">AVERAGE(CR53:CR60)</f>
        <v>27.25</v>
      </c>
      <c r="CS61" s="22">
        <f t="shared" ref="CS61" si="162">AVERAGE(CS53:CS60)</f>
        <v>27.3</v>
      </c>
      <c r="CT61" s="22">
        <f t="shared" ref="CT61" si="163">AVERAGE(CT53:CT60)</f>
        <v>27.1</v>
      </c>
      <c r="CU61" s="22">
        <f t="shared" ref="CU61" si="164">AVERAGE(CU53:CU60)</f>
        <v>27.412500000000001</v>
      </c>
      <c r="CV61" s="22">
        <f t="shared" ref="CV61" si="165">AVERAGE(CV53:CV60)</f>
        <v>27.224999999999998</v>
      </c>
      <c r="CW61" s="22">
        <f t="shared" ref="CW61" si="166">AVERAGE(CW53:CW60)</f>
        <v>27.212500000000002</v>
      </c>
      <c r="CX61" s="23">
        <f t="shared" ref="CX61" si="167">AVERAGE(CX53:CX60)</f>
        <v>27.3</v>
      </c>
    </row>
    <row r="62" spans="1:102">
      <c r="A62" s="10">
        <v>4</v>
      </c>
      <c r="B62" s="8">
        <v>14.7</v>
      </c>
      <c r="C62" s="8">
        <v>20</v>
      </c>
      <c r="D62" s="8">
        <v>22.1</v>
      </c>
      <c r="E62" s="8">
        <v>23.9</v>
      </c>
      <c r="F62" s="8">
        <v>24.2</v>
      </c>
      <c r="G62" s="8">
        <v>24.8</v>
      </c>
      <c r="H62" s="8">
        <v>25.3</v>
      </c>
      <c r="I62" s="8">
        <v>24.9</v>
      </c>
      <c r="J62" s="12">
        <v>25.1</v>
      </c>
      <c r="L62" s="2" t="s">
        <v>46</v>
      </c>
      <c r="M62">
        <f>STDEV(M50:M61)</f>
        <v>2.9099714576430999</v>
      </c>
      <c r="N62">
        <f t="shared" ref="N62" si="168">STDEV(N50:N61)</f>
        <v>2.132588540787379</v>
      </c>
      <c r="O62">
        <f t="shared" ref="O62" si="169">STDEV(O50:O61)</f>
        <v>2.0534993314175276</v>
      </c>
      <c r="P62">
        <f t="shared" ref="P62" si="170">STDEV(P50:P61)</f>
        <v>1.43388739371376</v>
      </c>
      <c r="Q62">
        <f t="shared" ref="Q62" si="171">STDEV(Q50:Q61)</f>
        <v>2.1414060415322318</v>
      </c>
      <c r="R62">
        <f t="shared" ref="R62" si="172">STDEV(R50:R61)</f>
        <v>2.0710519545262751</v>
      </c>
      <c r="S62">
        <f t="shared" ref="S62" si="173">STDEV(S50:S61)</f>
        <v>2.0441005619680297</v>
      </c>
      <c r="T62">
        <f t="shared" ref="T62" si="174">STDEV(T50:T61)</f>
        <v>2.1737350268471429</v>
      </c>
      <c r="U62">
        <f t="shared" ref="U62" si="175">STDEV(U50:U61)</f>
        <v>2.2568536571413014</v>
      </c>
      <c r="V62">
        <f t="shared" ref="V62" si="176">STDEV(V50:V61)</f>
        <v>2.0581625440793636</v>
      </c>
      <c r="W62">
        <f t="shared" ref="W62" si="177">STDEV(W50:W61)</f>
        <v>2.2209743971345715</v>
      </c>
      <c r="X62">
        <f t="shared" ref="X62" si="178">STDEV(X50:X61)</f>
        <v>2.3329122012718306</v>
      </c>
      <c r="Y62">
        <f t="shared" ref="Y62" si="179">STDEV(Y50:Y61)</f>
        <v>2.3623423031019009</v>
      </c>
      <c r="Z62">
        <f t="shared" ref="Z62" si="180">STDEV(Z50:Z61)</f>
        <v>2.302172886644267</v>
      </c>
      <c r="AA62">
        <f t="shared" ref="AA62" si="181">STDEV(AA50:AA61)</f>
        <v>2.1244736829982314</v>
      </c>
      <c r="AB62">
        <f t="shared" ref="AB62" si="182">STDEV(AB50:AB61)</f>
        <v>2.0645372482924045</v>
      </c>
      <c r="AC62">
        <f t="shared" ref="AC62" si="183">STDEV(AC50:AC61)</f>
        <v>2.4196509549523162</v>
      </c>
      <c r="AD62">
        <f t="shared" ref="AD62" si="184">STDEV(AD50:AD61)</f>
        <v>2.4946554441693878</v>
      </c>
      <c r="AE62">
        <f t="shared" ref="AE62" si="185">STDEV(AE50:AE61)</f>
        <v>2.7683572119386186</v>
      </c>
      <c r="AF62">
        <f t="shared" ref="AF62" si="186">STDEV(AF50:AF61)</f>
        <v>2.8029205547720464</v>
      </c>
      <c r="AG62">
        <f t="shared" ref="AG62" si="187">STDEV(AG50:AG61)</f>
        <v>2.8735326834133326</v>
      </c>
      <c r="AH62" s="3">
        <f t="shared" ref="AH62" si="188">STDEV(AH50:AH61)</f>
        <v>2.9711839196349854</v>
      </c>
      <c r="AJ62" s="9" t="s">
        <v>270</v>
      </c>
      <c r="AK62" s="15" t="s">
        <v>21</v>
      </c>
      <c r="AL62" s="15" t="s">
        <v>22</v>
      </c>
      <c r="AM62" s="15" t="s">
        <v>23</v>
      </c>
      <c r="AN62" s="15" t="s">
        <v>24</v>
      </c>
      <c r="AO62" s="15" t="s">
        <v>25</v>
      </c>
      <c r="AP62" s="15" t="s">
        <v>26</v>
      </c>
      <c r="AQ62" s="15" t="s">
        <v>27</v>
      </c>
      <c r="AR62" s="15" t="s">
        <v>28</v>
      </c>
      <c r="AS62" s="15" t="s">
        <v>29</v>
      </c>
      <c r="AT62" s="15" t="s">
        <v>30</v>
      </c>
      <c r="AU62" s="15" t="s">
        <v>31</v>
      </c>
      <c r="AV62" s="15" t="s">
        <v>32</v>
      </c>
      <c r="AW62" s="15" t="s">
        <v>33</v>
      </c>
      <c r="AX62" s="15" t="s">
        <v>283</v>
      </c>
      <c r="AY62" s="15" t="s">
        <v>284</v>
      </c>
      <c r="AZ62" s="15" t="s">
        <v>285</v>
      </c>
      <c r="BA62" s="15" t="s">
        <v>286</v>
      </c>
      <c r="BB62" s="15" t="s">
        <v>287</v>
      </c>
      <c r="BC62" s="15" t="s">
        <v>288</v>
      </c>
      <c r="BD62" s="15" t="s">
        <v>289</v>
      </c>
      <c r="BE62" s="15" t="s">
        <v>290</v>
      </c>
      <c r="BF62" s="15" t="s">
        <v>291</v>
      </c>
      <c r="BG62" s="15" t="s">
        <v>295</v>
      </c>
      <c r="BH62" s="15" t="s">
        <v>296</v>
      </c>
      <c r="BI62" s="15" t="s">
        <v>297</v>
      </c>
      <c r="BJ62" s="15" t="s">
        <v>298</v>
      </c>
      <c r="BK62" s="15" t="s">
        <v>299</v>
      </c>
      <c r="BL62" s="15" t="s">
        <v>300</v>
      </c>
      <c r="BM62" s="15" t="s">
        <v>301</v>
      </c>
      <c r="BN62" s="15" t="s">
        <v>302</v>
      </c>
      <c r="BO62" s="15" t="s">
        <v>303</v>
      </c>
      <c r="BP62" s="16" t="s">
        <v>304</v>
      </c>
      <c r="BR62" s="2" t="s">
        <v>46</v>
      </c>
      <c r="BS62">
        <f>STDEV(BS53:BS60)</f>
        <v>3.4332148615713445</v>
      </c>
      <c r="BT62">
        <f t="shared" ref="BT62:CX62" si="189">STDEV(BT53:BT60)</f>
        <v>2.246902629971161</v>
      </c>
      <c r="BU62">
        <f t="shared" si="189"/>
        <v>1.8878843033557808</v>
      </c>
      <c r="BV62">
        <f t="shared" si="189"/>
        <v>2.2335110092792108</v>
      </c>
      <c r="BW62">
        <f t="shared" si="189"/>
        <v>2.0679527488384664</v>
      </c>
      <c r="BX62">
        <f t="shared" si="189"/>
        <v>2.1895449625109644</v>
      </c>
      <c r="BY62">
        <f t="shared" si="189"/>
        <v>2.5403880468486926</v>
      </c>
      <c r="BZ62">
        <f t="shared" si="189"/>
        <v>2.3772357897356331</v>
      </c>
      <c r="CA62">
        <f t="shared" si="189"/>
        <v>2.2341505256872405</v>
      </c>
      <c r="CB62">
        <f t="shared" si="189"/>
        <v>2.4510930506321342</v>
      </c>
      <c r="CC62">
        <f t="shared" si="189"/>
        <v>2.4135036772294343</v>
      </c>
      <c r="CD62">
        <f t="shared" si="189"/>
        <v>2.4062047769405304</v>
      </c>
      <c r="CE62">
        <f t="shared" si="189"/>
        <v>2.3046149352983027</v>
      </c>
      <c r="CF62">
        <f t="shared" si="189"/>
        <v>2.4288445224603641</v>
      </c>
      <c r="CG62">
        <f t="shared" si="189"/>
        <v>2.5033905579661924</v>
      </c>
      <c r="CH62">
        <f t="shared" si="189"/>
        <v>2.6554526114070263</v>
      </c>
      <c r="CI62">
        <f t="shared" si="189"/>
        <v>2.6283821748640093</v>
      </c>
      <c r="CJ62">
        <f t="shared" si="189"/>
        <v>2.7490258014691671</v>
      </c>
      <c r="CK62">
        <f t="shared" si="189"/>
        <v>2.7549630539394077</v>
      </c>
      <c r="CL62">
        <f t="shared" si="189"/>
        <v>2.5354275491803864</v>
      </c>
      <c r="CM62">
        <f t="shared" si="189"/>
        <v>2.98747384925794</v>
      </c>
      <c r="CN62">
        <f t="shared" si="189"/>
        <v>2.6704734732680966</v>
      </c>
      <c r="CO62">
        <f t="shared" si="189"/>
        <v>2.8127261813814348</v>
      </c>
      <c r="CP62">
        <f t="shared" si="189"/>
        <v>2.9001231500944966</v>
      </c>
      <c r="CQ62">
        <f t="shared" si="189"/>
        <v>2.8191944138099343</v>
      </c>
      <c r="CR62">
        <f t="shared" si="189"/>
        <v>3.0279648988341115</v>
      </c>
      <c r="CS62">
        <f t="shared" si="189"/>
        <v>3.4167653876562287</v>
      </c>
      <c r="CT62">
        <f t="shared" si="189"/>
        <v>2.8953164149807784</v>
      </c>
      <c r="CU62">
        <f t="shared" si="189"/>
        <v>3.1461711423796634</v>
      </c>
      <c r="CV62">
        <f t="shared" si="189"/>
        <v>2.8778712370679234</v>
      </c>
      <c r="CW62">
        <f t="shared" si="189"/>
        <v>3.1059562594656871</v>
      </c>
      <c r="CX62" s="3">
        <f t="shared" si="189"/>
        <v>3.2057983182263357</v>
      </c>
    </row>
    <row r="63" spans="1:102">
      <c r="A63" s="10">
        <v>5</v>
      </c>
      <c r="B63" s="8">
        <v>6.2</v>
      </c>
      <c r="C63" s="8">
        <v>8.1999999999999993</v>
      </c>
      <c r="D63" s="8">
        <v>6.6</v>
      </c>
      <c r="E63" s="8">
        <v>6.6</v>
      </c>
      <c r="F63" s="8">
        <v>6.6</v>
      </c>
      <c r="G63" s="8">
        <v>6.6</v>
      </c>
      <c r="H63" s="8">
        <v>6.6</v>
      </c>
      <c r="I63" s="8">
        <v>6.6</v>
      </c>
      <c r="J63" s="12">
        <v>6.6</v>
      </c>
      <c r="L63" s="4" t="s">
        <v>44</v>
      </c>
      <c r="M63" s="20">
        <f>M62/SQRT(11)</f>
        <v>0.87738940687688582</v>
      </c>
      <c r="N63" s="20">
        <f t="shared" ref="N63" si="190">N62/SQRT(11)</f>
        <v>0.64299963836393359</v>
      </c>
      <c r="O63" s="20">
        <f t="shared" ref="O63" si="191">O62/SQRT(11)</f>
        <v>0.6191533445052374</v>
      </c>
      <c r="P63" s="20">
        <f t="shared" ref="P63" si="192">P62/SQRT(11)</f>
        <v>0.43233331605174091</v>
      </c>
      <c r="Q63" s="20">
        <f t="shared" ref="Q63" si="193">Q62/SQRT(11)</f>
        <v>0.64565821486932951</v>
      </c>
      <c r="R63" s="20">
        <f t="shared" ref="R63" si="194">R62/SQRT(11)</f>
        <v>0.62444565949962261</v>
      </c>
      <c r="S63" s="20">
        <f t="shared" ref="S63" si="195">S62/SQRT(11)</f>
        <v>0.61631950889114284</v>
      </c>
      <c r="T63" s="20">
        <f t="shared" ref="T63" si="196">T62/SQRT(11)</f>
        <v>0.65540577070046313</v>
      </c>
      <c r="U63" s="20">
        <f t="shared" ref="U63" si="197">U62/SQRT(11)</f>
        <v>0.68046698067991696</v>
      </c>
      <c r="V63" s="20">
        <f t="shared" ref="V63" si="198">V62/SQRT(11)</f>
        <v>0.6205593560249596</v>
      </c>
      <c r="W63" s="20">
        <f t="shared" ref="W63" si="199">W62/SQRT(11)</f>
        <v>0.66964897675283264</v>
      </c>
      <c r="X63" s="20">
        <f t="shared" ref="X63" si="200">X62/SQRT(11)</f>
        <v>0.70339949458733997</v>
      </c>
      <c r="Y63" s="20">
        <f t="shared" ref="Y63" si="201">Y62/SQRT(11)</f>
        <v>0.712273004161185</v>
      </c>
      <c r="Z63" s="20">
        <f t="shared" ref="Z63" si="202">Z62/SQRT(11)</f>
        <v>0.6941312425025844</v>
      </c>
      <c r="AA63" s="20">
        <f t="shared" ref="AA63" si="203">AA62/SQRT(11)</f>
        <v>0.64055291668087033</v>
      </c>
      <c r="AB63" s="20">
        <f t="shared" ref="AB63" si="204">AB62/SQRT(11)</f>
        <v>0.62248140166351906</v>
      </c>
      <c r="AC63" s="20">
        <f t="shared" ref="AC63" si="205">AC62/SQRT(11)</f>
        <v>0.72955221283654259</v>
      </c>
      <c r="AD63" s="20">
        <f>AD62/SQRT(11)</f>
        <v>0.75216691722975026</v>
      </c>
      <c r="AE63" s="20">
        <f t="shared" ref="AE63" si="206">AE62/SQRT(11)</f>
        <v>0.83469110524316181</v>
      </c>
      <c r="AF63" s="20">
        <f t="shared" ref="AF63" si="207">AF62/SQRT(11)</f>
        <v>0.84511234521397083</v>
      </c>
      <c r="AG63" s="20">
        <f t="shared" ref="AG63" si="208">AG62/SQRT(11)</f>
        <v>0.86640270306410305</v>
      </c>
      <c r="AH63" s="5">
        <f t="shared" ref="AH63" si="209">AH62/SQRT(11)</f>
        <v>0.8958456585969744</v>
      </c>
      <c r="AJ63" s="10">
        <v>1</v>
      </c>
      <c r="AK63" s="8">
        <v>12.4</v>
      </c>
      <c r="AL63" s="8">
        <v>15.2</v>
      </c>
      <c r="AM63" s="8">
        <v>16.100000000000001</v>
      </c>
      <c r="AN63" s="8">
        <v>17.5</v>
      </c>
      <c r="AO63" s="8">
        <v>17.600000000000001</v>
      </c>
      <c r="AP63">
        <v>18.2</v>
      </c>
      <c r="AQ63">
        <v>19</v>
      </c>
      <c r="AR63">
        <v>19.3</v>
      </c>
      <c r="AS63">
        <v>18.7</v>
      </c>
      <c r="AT63">
        <v>18.3</v>
      </c>
      <c r="AU63">
        <v>19</v>
      </c>
      <c r="AV63">
        <v>18.600000000000001</v>
      </c>
      <c r="AW63">
        <v>19.2</v>
      </c>
      <c r="AX63">
        <v>19.399999999999999</v>
      </c>
      <c r="AY63">
        <v>19.5</v>
      </c>
      <c r="AZ63">
        <v>19.399999999999999</v>
      </c>
      <c r="BA63">
        <v>19.8</v>
      </c>
      <c r="BB63">
        <v>20.100000000000001</v>
      </c>
      <c r="BC63">
        <v>19.600000000000001</v>
      </c>
      <c r="BD63">
        <v>20.100000000000001</v>
      </c>
      <c r="BE63">
        <v>19.600000000000001</v>
      </c>
      <c r="BF63">
        <v>20.2</v>
      </c>
      <c r="BG63">
        <v>20.399999999999999</v>
      </c>
      <c r="BH63">
        <v>20.100000000000001</v>
      </c>
      <c r="BI63">
        <v>20.3</v>
      </c>
      <c r="BJ63">
        <v>20.8</v>
      </c>
      <c r="BK63">
        <v>20.100000000000001</v>
      </c>
      <c r="BL63">
        <v>20.399999999999999</v>
      </c>
      <c r="BM63">
        <v>20.3</v>
      </c>
      <c r="BN63">
        <v>20.100000000000001</v>
      </c>
      <c r="BO63">
        <v>20.399999999999999</v>
      </c>
      <c r="BP63" s="3">
        <v>21</v>
      </c>
      <c r="BR63" s="4" t="s">
        <v>44</v>
      </c>
      <c r="BS63" s="20">
        <f>BS62/SQRT(8)</f>
        <v>1.2138247549437657</v>
      </c>
      <c r="BT63" s="20">
        <f t="shared" ref="BT63" si="210">BT62/SQRT(8)</f>
        <v>0.79440004315924784</v>
      </c>
      <c r="BU63" s="20">
        <f t="shared" ref="BU63" si="211">BU62/SQRT(8)</f>
        <v>0.66746789649925686</v>
      </c>
      <c r="BV63" s="20">
        <f t="shared" ref="BV63" si="212">BV62/SQRT(8)</f>
        <v>0.78966539025806981</v>
      </c>
      <c r="BW63" s="20">
        <f t="shared" ref="BW63" si="213">BW62/SQRT(8)</f>
        <v>0.73113170593852039</v>
      </c>
      <c r="BX63" s="20">
        <f t="shared" ref="BX63" si="214">BX62/SQRT(8)</f>
        <v>0.77412104535217385</v>
      </c>
      <c r="BY63" s="20">
        <f t="shared" ref="BY63" si="215">BY62/SQRT(8)</f>
        <v>0.89816280738597953</v>
      </c>
      <c r="BZ63" s="20">
        <f t="shared" ref="BZ63" si="216">BZ62/SQRT(8)</f>
        <v>0.84047977370071181</v>
      </c>
      <c r="CA63" s="20">
        <f t="shared" ref="CA63" si="217">CA62/SQRT(8)</f>
        <v>0.78989149345246878</v>
      </c>
      <c r="CB63" s="20">
        <f t="shared" ref="CB63" si="218">CB62/SQRT(8)</f>
        <v>0.86659225871060186</v>
      </c>
      <c r="CC63" s="20">
        <f t="shared" ref="CC63" si="219">CC62/SQRT(8)</f>
        <v>0.85330240829380066</v>
      </c>
      <c r="CD63" s="20">
        <f t="shared" ref="CD63" si="220">CD62/SQRT(8)</f>
        <v>0.85072185734905648</v>
      </c>
      <c r="CE63" s="20">
        <f t="shared" ref="CE63" si="221">CE62/SQRT(8)</f>
        <v>0.81480442438661316</v>
      </c>
      <c r="CF63" s="20">
        <f t="shared" ref="CF63" si="222">CF62/SQRT(8)</f>
        <v>0.85872621613976252</v>
      </c>
      <c r="CG63" s="20">
        <f t="shared" ref="CG63" si="223">CG62/SQRT(8)</f>
        <v>0.88508221974813472</v>
      </c>
      <c r="CH63" s="20">
        <f t="shared" ref="CH63" si="224">CH62/SQRT(8)</f>
        <v>0.93884427432271711</v>
      </c>
      <c r="CI63" s="20">
        <f t="shared" ref="CI63" si="225">CI62/SQRT(8)</f>
        <v>0.92927342969809335</v>
      </c>
      <c r="CJ63" s="20">
        <f t="shared" ref="CJ63" si="226">CJ62/SQRT(8)</f>
        <v>0.97192739293781583</v>
      </c>
      <c r="CK63" s="20">
        <f t="shared" ref="CK63" si="227">CK62/SQRT(8)</f>
        <v>0.9740265286794777</v>
      </c>
      <c r="CL63" s="20">
        <f t="shared" ref="CL63" si="228">CL62/SQRT(8)</f>
        <v>0.89640900661631995</v>
      </c>
      <c r="CM63" s="20">
        <f t="shared" ref="CM63" si="229">CM62/SQRT(8)</f>
        <v>1.0562315087138834</v>
      </c>
      <c r="CN63" s="20">
        <f t="shared" ref="CN63" si="230">CN62/SQRT(8)</f>
        <v>0.94415495096333169</v>
      </c>
      <c r="CO63" s="20">
        <f t="shared" ref="CO63" si="231">CO62/SQRT(8)</f>
        <v>0.99444887823787775</v>
      </c>
      <c r="CP63" s="20">
        <f t="shared" ref="CP63" si="232">CP62/SQRT(8)</f>
        <v>1.025348372853955</v>
      </c>
      <c r="CQ63" s="20">
        <f t="shared" ref="CQ63" si="233">CQ62/SQRT(8)</f>
        <v>0.99673574374411911</v>
      </c>
      <c r="CR63" s="20">
        <f t="shared" ref="CR63" si="234">CR62/SQRT(8)</f>
        <v>1.0705472565802192</v>
      </c>
      <c r="CS63" s="20">
        <f t="shared" ref="CS63" si="235">CS62/SQRT(8)</f>
        <v>1.208008987667601</v>
      </c>
      <c r="CT63" s="20">
        <f t="shared" ref="CT63" si="236">CT62/SQRT(8)</f>
        <v>1.0236489353568161</v>
      </c>
      <c r="CU63" s="20">
        <f t="shared" ref="CU63" si="237">CU62/SQRT(8)</f>
        <v>1.1123394747750435</v>
      </c>
      <c r="CV63" s="20">
        <f t="shared" ref="CV63" si="238">CV62/SQRT(8)</f>
        <v>1.0174811335562235</v>
      </c>
      <c r="CW63" s="20">
        <f t="shared" ref="CW63" si="239">CW62/SQRT(8)</f>
        <v>1.0981213665684955</v>
      </c>
      <c r="CX63" s="5">
        <f t="shared" ref="CX63" si="240">CX62/SQRT(8)</f>
        <v>1.1334208649671358</v>
      </c>
    </row>
    <row r="64" spans="1:102">
      <c r="A64" s="10">
        <v>6</v>
      </c>
      <c r="B64" s="8">
        <v>14.2</v>
      </c>
      <c r="C64" s="8">
        <v>17.899999999999999</v>
      </c>
      <c r="D64" s="8">
        <v>18.8</v>
      </c>
      <c r="E64" s="8">
        <v>20.3</v>
      </c>
      <c r="F64" s="8">
        <v>19.899999999999999</v>
      </c>
      <c r="G64" s="8">
        <v>20</v>
      </c>
      <c r="H64" s="8">
        <v>19.7</v>
      </c>
      <c r="I64" s="8">
        <v>18.600000000000001</v>
      </c>
      <c r="J64" s="12">
        <v>15.3</v>
      </c>
      <c r="AJ64" s="10">
        <v>2</v>
      </c>
      <c r="AK64" s="8">
        <v>12.7</v>
      </c>
      <c r="AL64" s="8">
        <v>16.3</v>
      </c>
      <c r="AM64" s="8">
        <v>17.399999999999999</v>
      </c>
      <c r="AN64" s="8">
        <v>19.3</v>
      </c>
      <c r="AO64" s="8">
        <v>18.8</v>
      </c>
      <c r="AP64">
        <v>19.8</v>
      </c>
      <c r="AQ64">
        <v>19.2</v>
      </c>
      <c r="AR64">
        <v>19.3</v>
      </c>
      <c r="AS64">
        <v>19.600000000000001</v>
      </c>
      <c r="AT64">
        <v>19.3</v>
      </c>
      <c r="AU64">
        <v>18.600000000000001</v>
      </c>
      <c r="AV64">
        <v>19</v>
      </c>
      <c r="AW64">
        <v>19.100000000000001</v>
      </c>
      <c r="AX64">
        <v>19.7</v>
      </c>
      <c r="AY64">
        <v>19.600000000000001</v>
      </c>
      <c r="AZ64">
        <v>20.2</v>
      </c>
      <c r="BA64">
        <v>20.3</v>
      </c>
      <c r="BB64">
        <v>19.899999999999999</v>
      </c>
      <c r="BC64">
        <v>21.2</v>
      </c>
      <c r="BD64">
        <v>20.100000000000001</v>
      </c>
      <c r="BE64">
        <v>20.8</v>
      </c>
      <c r="BF64">
        <v>20.399999999999999</v>
      </c>
      <c r="BG64">
        <v>20</v>
      </c>
      <c r="BH64">
        <v>20.100000000000001</v>
      </c>
      <c r="BI64">
        <v>20.100000000000001</v>
      </c>
      <c r="BJ64">
        <v>20.3</v>
      </c>
      <c r="BK64">
        <v>20.2</v>
      </c>
      <c r="BL64">
        <v>19.600000000000001</v>
      </c>
      <c r="BM64">
        <v>16.5</v>
      </c>
      <c r="BN64">
        <v>18.399999999999999</v>
      </c>
      <c r="BO64">
        <v>16.399999999999999</v>
      </c>
      <c r="BP64" s="3">
        <v>15.3</v>
      </c>
    </row>
    <row r="65" spans="1:68">
      <c r="A65" s="10">
        <v>7</v>
      </c>
      <c r="B65" s="8">
        <v>11</v>
      </c>
      <c r="C65" s="8">
        <v>14.6</v>
      </c>
      <c r="D65" s="8">
        <v>15.7</v>
      </c>
      <c r="E65" s="8">
        <v>15.5</v>
      </c>
      <c r="F65" s="8">
        <v>14.3</v>
      </c>
      <c r="G65" s="8">
        <v>12.5</v>
      </c>
      <c r="H65" s="8">
        <v>12.5</v>
      </c>
      <c r="I65" s="8">
        <v>12.5</v>
      </c>
      <c r="J65" s="12">
        <v>12.5</v>
      </c>
      <c r="L65" s="9" t="s">
        <v>270</v>
      </c>
      <c r="M65" s="15" t="s">
        <v>21</v>
      </c>
      <c r="N65" s="15" t="s">
        <v>271</v>
      </c>
      <c r="O65" s="15" t="s">
        <v>272</v>
      </c>
      <c r="P65" s="15" t="s">
        <v>273</v>
      </c>
      <c r="Q65" s="15" t="s">
        <v>274</v>
      </c>
      <c r="R65" s="15" t="s">
        <v>275</v>
      </c>
      <c r="S65" s="15" t="s">
        <v>276</v>
      </c>
      <c r="T65" s="15" t="s">
        <v>277</v>
      </c>
      <c r="U65" s="15" t="s">
        <v>278</v>
      </c>
      <c r="V65" s="15" t="s">
        <v>279</v>
      </c>
      <c r="W65" s="15" t="s">
        <v>280</v>
      </c>
      <c r="X65" s="15" t="s">
        <v>281</v>
      </c>
      <c r="Y65" s="15" t="s">
        <v>282</v>
      </c>
      <c r="Z65" s="15" t="s">
        <v>283</v>
      </c>
      <c r="AA65" s="15" t="s">
        <v>284</v>
      </c>
      <c r="AB65" s="15" t="s">
        <v>285</v>
      </c>
      <c r="AC65" s="15" t="s">
        <v>286</v>
      </c>
      <c r="AD65" s="15" t="s">
        <v>287</v>
      </c>
      <c r="AE65" s="15" t="s">
        <v>288</v>
      </c>
      <c r="AF65" s="15" t="s">
        <v>289</v>
      </c>
      <c r="AG65" s="15" t="s">
        <v>290</v>
      </c>
      <c r="AH65" s="16" t="s">
        <v>291</v>
      </c>
      <c r="AJ65" s="10">
        <v>3</v>
      </c>
      <c r="AK65" s="8">
        <v>11.7</v>
      </c>
      <c r="AL65" s="8">
        <v>14.8</v>
      </c>
      <c r="AM65" s="8">
        <v>16.399999999999999</v>
      </c>
      <c r="AN65" s="8">
        <v>17.600000000000001</v>
      </c>
      <c r="AO65" s="8">
        <v>17.8</v>
      </c>
      <c r="AP65">
        <v>18.8</v>
      </c>
      <c r="AQ65">
        <v>18.8</v>
      </c>
      <c r="AR65">
        <v>18</v>
      </c>
      <c r="AS65">
        <v>18.100000000000001</v>
      </c>
      <c r="AT65">
        <v>17.5</v>
      </c>
      <c r="AU65">
        <v>17.8</v>
      </c>
      <c r="AV65">
        <v>18.399999999999999</v>
      </c>
      <c r="AW65">
        <v>17.899999999999999</v>
      </c>
      <c r="AX65">
        <v>18.3</v>
      </c>
      <c r="AY65">
        <v>19.100000000000001</v>
      </c>
      <c r="AZ65">
        <v>18.100000000000001</v>
      </c>
      <c r="BA65">
        <v>17.899999999999999</v>
      </c>
      <c r="BB65">
        <v>18.100000000000001</v>
      </c>
      <c r="BC65">
        <v>18.5</v>
      </c>
      <c r="BD65">
        <v>17.8</v>
      </c>
      <c r="BE65">
        <v>18.7</v>
      </c>
      <c r="BF65">
        <v>18.399999999999999</v>
      </c>
      <c r="BG65">
        <v>17.399999999999999</v>
      </c>
      <c r="BH65">
        <v>18</v>
      </c>
      <c r="BI65">
        <v>17.5</v>
      </c>
      <c r="BJ65">
        <v>17.399999999999999</v>
      </c>
      <c r="BK65">
        <v>16.399999999999999</v>
      </c>
      <c r="BL65">
        <v>14.8</v>
      </c>
      <c r="BM65">
        <v>12.4</v>
      </c>
      <c r="BN65">
        <v>12.4</v>
      </c>
      <c r="BO65">
        <v>12.4</v>
      </c>
      <c r="BP65" s="3">
        <v>12.4</v>
      </c>
    </row>
    <row r="66" spans="1:68">
      <c r="A66" s="10">
        <v>8</v>
      </c>
      <c r="B66" s="8">
        <v>16.899999999999999</v>
      </c>
      <c r="C66" s="8">
        <v>20.5</v>
      </c>
      <c r="D66" s="8">
        <v>21.8</v>
      </c>
      <c r="E66" s="8">
        <v>22.8</v>
      </c>
      <c r="F66" s="8">
        <v>22.6</v>
      </c>
      <c r="G66" s="8">
        <v>22.6</v>
      </c>
      <c r="H66" s="8">
        <v>22.4</v>
      </c>
      <c r="I66" s="8">
        <v>22.1</v>
      </c>
      <c r="J66" s="12">
        <v>19.899999999999999</v>
      </c>
      <c r="L66" s="34">
        <v>1</v>
      </c>
      <c r="M66" s="8">
        <v>21.8</v>
      </c>
      <c r="N66" s="8">
        <v>22.8</v>
      </c>
      <c r="O66" s="8">
        <v>25</v>
      </c>
      <c r="P66" s="8">
        <v>25.7</v>
      </c>
      <c r="Q66" s="8">
        <v>25.8</v>
      </c>
      <c r="R66" s="8">
        <v>27</v>
      </c>
      <c r="S66" s="8">
        <v>27.9</v>
      </c>
      <c r="T66" s="8">
        <v>28.2</v>
      </c>
      <c r="U66" s="8">
        <v>28.7</v>
      </c>
      <c r="V66" s="8">
        <v>29.8</v>
      </c>
      <c r="W66" s="8">
        <v>30.2</v>
      </c>
      <c r="X66" s="8">
        <v>31</v>
      </c>
      <c r="Y66" s="8">
        <v>30.6</v>
      </c>
      <c r="Z66" s="8">
        <v>31</v>
      </c>
      <c r="AA66" s="8">
        <v>31.1</v>
      </c>
      <c r="AB66" s="8">
        <v>32.6</v>
      </c>
      <c r="AC66" s="8">
        <v>34.1</v>
      </c>
      <c r="AD66" s="8">
        <v>33.4</v>
      </c>
      <c r="AE66" s="8">
        <v>33.299999999999997</v>
      </c>
      <c r="AF66" s="8">
        <v>34.9</v>
      </c>
      <c r="AG66" s="8">
        <v>36</v>
      </c>
      <c r="AH66" s="12">
        <v>35.9</v>
      </c>
      <c r="AJ66" s="10">
        <v>4</v>
      </c>
      <c r="AK66" s="8">
        <v>12.4</v>
      </c>
      <c r="AL66" s="8">
        <v>17.100000000000001</v>
      </c>
      <c r="AM66" s="8">
        <v>18</v>
      </c>
      <c r="AN66" s="8">
        <v>18.2</v>
      </c>
      <c r="AO66" s="8">
        <v>19.5</v>
      </c>
      <c r="AP66">
        <v>19.399999999999999</v>
      </c>
      <c r="AQ66">
        <v>19.7</v>
      </c>
      <c r="AR66">
        <v>20.6</v>
      </c>
      <c r="AS66">
        <v>20.100000000000001</v>
      </c>
      <c r="AT66">
        <v>20.5</v>
      </c>
      <c r="AU66">
        <v>20.399999999999999</v>
      </c>
      <c r="AV66">
        <v>20.3</v>
      </c>
      <c r="AW66">
        <v>20.100000000000001</v>
      </c>
      <c r="AX66">
        <v>20.5</v>
      </c>
      <c r="AY66">
        <v>21.6</v>
      </c>
      <c r="AZ66">
        <v>20.3</v>
      </c>
      <c r="BA66">
        <v>21.2</v>
      </c>
      <c r="BB66">
        <v>20.7</v>
      </c>
      <c r="BC66">
        <v>21.8</v>
      </c>
      <c r="BD66">
        <v>22</v>
      </c>
      <c r="BE66">
        <v>22.3</v>
      </c>
      <c r="BF66">
        <v>22.7</v>
      </c>
      <c r="BG66">
        <v>21.3</v>
      </c>
      <c r="BH66">
        <v>21.1</v>
      </c>
      <c r="BI66">
        <v>20.6</v>
      </c>
      <c r="BJ66">
        <v>21.1</v>
      </c>
      <c r="BK66">
        <v>21.9</v>
      </c>
      <c r="BL66">
        <v>22.1</v>
      </c>
      <c r="BM66">
        <v>20.5</v>
      </c>
      <c r="BN66">
        <v>22</v>
      </c>
      <c r="BO66">
        <v>21.9</v>
      </c>
      <c r="BP66" s="3">
        <v>21.8</v>
      </c>
    </row>
    <row r="67" spans="1:68">
      <c r="A67" s="10">
        <v>9</v>
      </c>
      <c r="B67" s="8">
        <v>16.100000000000001</v>
      </c>
      <c r="C67" s="8">
        <v>19.2</v>
      </c>
      <c r="D67" s="8">
        <v>21.3</v>
      </c>
      <c r="E67" s="8">
        <v>22.7</v>
      </c>
      <c r="F67" s="8">
        <v>22.2</v>
      </c>
      <c r="G67" s="8">
        <v>21</v>
      </c>
      <c r="H67" s="8">
        <v>17.100000000000001</v>
      </c>
      <c r="I67" s="8">
        <v>17.100000000000001</v>
      </c>
      <c r="J67" s="12">
        <v>17.100000000000001</v>
      </c>
      <c r="L67" s="34">
        <v>2</v>
      </c>
      <c r="M67" s="8">
        <v>15.7</v>
      </c>
      <c r="N67" s="8">
        <v>22</v>
      </c>
      <c r="O67" s="8">
        <v>24.6</v>
      </c>
      <c r="P67" s="8">
        <v>26.5</v>
      </c>
      <c r="Q67" s="8">
        <v>28.6</v>
      </c>
      <c r="R67" s="8">
        <v>29.6</v>
      </c>
      <c r="S67" s="8">
        <v>29.6</v>
      </c>
      <c r="T67" s="8">
        <v>30.5</v>
      </c>
      <c r="U67" s="8">
        <v>30.4</v>
      </c>
      <c r="V67" s="8">
        <v>30</v>
      </c>
      <c r="W67" s="8">
        <v>30.3</v>
      </c>
      <c r="X67" s="8">
        <v>30.6</v>
      </c>
      <c r="Y67" s="8">
        <v>30.9</v>
      </c>
      <c r="Z67" s="8">
        <v>30.7</v>
      </c>
      <c r="AA67" s="8">
        <v>31.1</v>
      </c>
      <c r="AB67" s="8">
        <v>31.5</v>
      </c>
      <c r="AC67" s="8">
        <v>31.1</v>
      </c>
      <c r="AD67" s="8">
        <v>31.8</v>
      </c>
      <c r="AE67" s="8">
        <v>31.6</v>
      </c>
      <c r="AF67" s="8">
        <v>32.200000000000003</v>
      </c>
      <c r="AG67" s="8">
        <v>32.799999999999997</v>
      </c>
      <c r="AH67" s="12">
        <v>33.200000000000003</v>
      </c>
      <c r="AJ67" s="10">
        <v>5</v>
      </c>
      <c r="AK67" s="8">
        <v>10.3</v>
      </c>
      <c r="AL67" s="8">
        <v>15.6</v>
      </c>
      <c r="AM67" s="8">
        <v>17.899999999999999</v>
      </c>
      <c r="AN67" s="8">
        <v>18.899999999999999</v>
      </c>
      <c r="AO67" s="8">
        <v>19.899999999999999</v>
      </c>
      <c r="AP67">
        <v>19.8</v>
      </c>
      <c r="AQ67">
        <v>20.8</v>
      </c>
      <c r="AR67">
        <v>20.8</v>
      </c>
      <c r="AS67">
        <v>21</v>
      </c>
      <c r="AT67">
        <v>20.8</v>
      </c>
      <c r="AU67">
        <v>20.2</v>
      </c>
      <c r="AV67">
        <v>21.1</v>
      </c>
      <c r="AW67">
        <v>21.2</v>
      </c>
      <c r="AX67">
        <v>20.8</v>
      </c>
      <c r="AY67">
        <v>21</v>
      </c>
      <c r="AZ67">
        <v>20.6</v>
      </c>
      <c r="BA67">
        <v>21.4</v>
      </c>
      <c r="BB67">
        <v>21.1</v>
      </c>
      <c r="BC67">
        <v>20.9</v>
      </c>
      <c r="BD67">
        <v>22.1</v>
      </c>
      <c r="BE67">
        <v>20.2</v>
      </c>
      <c r="BF67">
        <v>21</v>
      </c>
      <c r="BG67">
        <v>21.1</v>
      </c>
      <c r="BH67">
        <v>20.9</v>
      </c>
      <c r="BI67">
        <v>21.3</v>
      </c>
      <c r="BJ67">
        <v>20.5</v>
      </c>
      <c r="BK67">
        <v>20.5</v>
      </c>
      <c r="BL67">
        <v>20.7</v>
      </c>
      <c r="BM67">
        <v>21</v>
      </c>
      <c r="BN67">
        <v>21.8</v>
      </c>
      <c r="BO67">
        <v>20.8</v>
      </c>
      <c r="BP67" s="3">
        <v>20.399999999999999</v>
      </c>
    </row>
    <row r="68" spans="1:68">
      <c r="A68" s="10">
        <v>10</v>
      </c>
      <c r="B68" s="8">
        <v>11.6</v>
      </c>
      <c r="C68" s="8">
        <v>15.4</v>
      </c>
      <c r="D68" s="8">
        <v>19.100000000000001</v>
      </c>
      <c r="E68" s="8">
        <v>20.9</v>
      </c>
      <c r="F68" s="8">
        <v>22.5</v>
      </c>
      <c r="G68" s="8">
        <v>22.9</v>
      </c>
      <c r="H68" s="8">
        <v>22.4</v>
      </c>
      <c r="I68" s="8">
        <v>21.6</v>
      </c>
      <c r="J68" s="12">
        <v>21.2</v>
      </c>
      <c r="L68" s="34">
        <v>3</v>
      </c>
      <c r="M68" s="8">
        <v>13.2</v>
      </c>
      <c r="N68" s="8">
        <v>18.2</v>
      </c>
      <c r="O68" s="8">
        <v>20.5</v>
      </c>
      <c r="P68" s="8">
        <v>22.5</v>
      </c>
      <c r="Q68" s="8">
        <v>23.8</v>
      </c>
      <c r="R68" s="8">
        <v>25.1</v>
      </c>
      <c r="S68" s="8">
        <v>25.7</v>
      </c>
      <c r="T68" s="8">
        <v>25.8</v>
      </c>
      <c r="U68" s="8">
        <v>26</v>
      </c>
      <c r="V68" s="8">
        <v>26.8</v>
      </c>
      <c r="W68" s="8">
        <v>26.5</v>
      </c>
      <c r="X68" s="8">
        <v>27.8</v>
      </c>
      <c r="Y68" s="8">
        <v>27.5</v>
      </c>
      <c r="Z68" s="8">
        <v>27.8</v>
      </c>
      <c r="AA68" s="8">
        <v>28.4</v>
      </c>
      <c r="AB68" s="8">
        <v>28.4</v>
      </c>
      <c r="AC68" s="8">
        <v>28.5</v>
      </c>
      <c r="AD68" s="8">
        <v>28.8</v>
      </c>
      <c r="AE68" s="8">
        <v>28.7</v>
      </c>
      <c r="AF68" s="8">
        <v>28.9</v>
      </c>
      <c r="AG68" s="8">
        <v>29.2</v>
      </c>
      <c r="AH68" s="12">
        <v>29.8</v>
      </c>
      <c r="AJ68" s="10">
        <v>6</v>
      </c>
      <c r="AK68" s="8">
        <v>12.2</v>
      </c>
      <c r="AL68" s="8">
        <v>16.600000000000001</v>
      </c>
      <c r="AM68" s="8">
        <v>17.3</v>
      </c>
      <c r="AN68" s="8">
        <v>19.2</v>
      </c>
      <c r="AO68" s="8">
        <v>20</v>
      </c>
      <c r="AP68">
        <v>20.100000000000001</v>
      </c>
      <c r="AQ68">
        <v>20.399999999999999</v>
      </c>
      <c r="AR68">
        <v>21</v>
      </c>
      <c r="AS68">
        <v>20.6</v>
      </c>
      <c r="AT68">
        <v>21.2</v>
      </c>
      <c r="AU68">
        <v>21.5</v>
      </c>
      <c r="AV68">
        <v>21.8</v>
      </c>
      <c r="AW68">
        <v>21</v>
      </c>
      <c r="AX68">
        <v>21.7</v>
      </c>
      <c r="AY68">
        <v>21.6</v>
      </c>
      <c r="AZ68">
        <v>20.9</v>
      </c>
      <c r="BA68">
        <v>21.3</v>
      </c>
      <c r="BB68">
        <v>20.8</v>
      </c>
      <c r="BC68">
        <v>21.4</v>
      </c>
      <c r="BD68">
        <v>21.6</v>
      </c>
      <c r="BE68">
        <v>20.9</v>
      </c>
      <c r="BF68">
        <v>21.3</v>
      </c>
      <c r="BG68">
        <v>20.9</v>
      </c>
      <c r="BH68">
        <v>20.9</v>
      </c>
      <c r="BI68">
        <v>21</v>
      </c>
      <c r="BJ68">
        <v>21.3</v>
      </c>
      <c r="BK68">
        <v>21.3</v>
      </c>
      <c r="BL68">
        <v>20.8</v>
      </c>
      <c r="BM68">
        <v>20.9</v>
      </c>
      <c r="BN68">
        <v>20.5</v>
      </c>
      <c r="BO68">
        <v>20.8</v>
      </c>
      <c r="BP68" s="3">
        <v>19</v>
      </c>
    </row>
    <row r="69" spans="1:68">
      <c r="A69" s="10">
        <v>11</v>
      </c>
      <c r="B69" s="8">
        <v>12.2</v>
      </c>
      <c r="C69" s="8">
        <v>16.2</v>
      </c>
      <c r="D69" s="8">
        <v>19.399999999999999</v>
      </c>
      <c r="E69" s="8">
        <v>20.2</v>
      </c>
      <c r="F69" s="8">
        <v>22.1</v>
      </c>
      <c r="G69" s="8">
        <v>22.3</v>
      </c>
      <c r="H69" s="8">
        <v>21.7</v>
      </c>
      <c r="I69" s="8">
        <v>21</v>
      </c>
      <c r="J69" s="12">
        <v>20.5</v>
      </c>
      <c r="L69" s="34">
        <v>4</v>
      </c>
      <c r="M69" s="8">
        <v>13.4</v>
      </c>
      <c r="N69" s="8">
        <v>19.899999999999999</v>
      </c>
      <c r="O69" s="8">
        <v>22.5</v>
      </c>
      <c r="P69" s="8">
        <v>23.5</v>
      </c>
      <c r="Q69" s="8">
        <v>25.3</v>
      </c>
      <c r="R69" s="8">
        <v>26.5</v>
      </c>
      <c r="S69" s="8">
        <v>27.3</v>
      </c>
      <c r="T69" s="8">
        <v>27.6</v>
      </c>
      <c r="U69" s="8">
        <v>28</v>
      </c>
      <c r="V69" s="8">
        <v>28.4</v>
      </c>
      <c r="W69" s="8">
        <v>28.6</v>
      </c>
      <c r="X69" s="8">
        <v>28.8</v>
      </c>
      <c r="Y69" s="8">
        <v>29.8</v>
      </c>
      <c r="Z69" s="8">
        <v>29.7</v>
      </c>
      <c r="AA69" s="8">
        <v>29.8</v>
      </c>
      <c r="AB69" s="8">
        <v>30</v>
      </c>
      <c r="AC69" s="8">
        <v>30.7</v>
      </c>
      <c r="AD69" s="8">
        <v>31.2</v>
      </c>
      <c r="AE69" s="8">
        <v>31</v>
      </c>
      <c r="AF69" s="8">
        <v>31.4</v>
      </c>
      <c r="AG69" s="8">
        <v>32.1</v>
      </c>
      <c r="AH69" s="12">
        <v>33.1</v>
      </c>
      <c r="AJ69" s="10">
        <v>7</v>
      </c>
      <c r="AK69" s="8">
        <v>13.3</v>
      </c>
      <c r="AL69" s="8">
        <v>16.600000000000001</v>
      </c>
      <c r="AM69" s="8">
        <v>18.899999999999999</v>
      </c>
      <c r="AN69" s="8">
        <v>19</v>
      </c>
      <c r="AO69" s="8">
        <v>19.7</v>
      </c>
      <c r="AP69">
        <v>18.899999999999999</v>
      </c>
      <c r="AQ69">
        <v>19.100000000000001</v>
      </c>
      <c r="AR69">
        <v>18.600000000000001</v>
      </c>
      <c r="AS69">
        <v>20.100000000000001</v>
      </c>
      <c r="AT69">
        <v>19.5</v>
      </c>
      <c r="AU69">
        <v>19</v>
      </c>
      <c r="AV69">
        <v>19.100000000000001</v>
      </c>
      <c r="AW69">
        <v>19.5</v>
      </c>
      <c r="AX69">
        <v>19.8</v>
      </c>
      <c r="AY69">
        <v>20</v>
      </c>
      <c r="AZ69">
        <v>19.8</v>
      </c>
      <c r="BA69">
        <v>19.5</v>
      </c>
      <c r="BB69">
        <v>19.8</v>
      </c>
      <c r="BC69">
        <v>18.899999999999999</v>
      </c>
      <c r="BD69">
        <v>19.7</v>
      </c>
      <c r="BE69">
        <v>19.899999999999999</v>
      </c>
      <c r="BF69">
        <v>20.2</v>
      </c>
      <c r="BG69">
        <v>20.399999999999999</v>
      </c>
      <c r="BH69">
        <v>19.100000000000001</v>
      </c>
      <c r="BI69">
        <v>19.899999999999999</v>
      </c>
      <c r="BJ69">
        <v>19.899999999999999</v>
      </c>
      <c r="BK69">
        <v>19.899999999999999</v>
      </c>
      <c r="BL69">
        <v>19.399999999999999</v>
      </c>
      <c r="BM69">
        <v>18.8</v>
      </c>
      <c r="BN69">
        <v>19.100000000000001</v>
      </c>
      <c r="BO69">
        <v>19</v>
      </c>
      <c r="BP69" s="3">
        <v>16.7</v>
      </c>
    </row>
    <row r="70" spans="1:68">
      <c r="A70" s="10">
        <v>12</v>
      </c>
      <c r="B70" s="8">
        <v>13.8</v>
      </c>
      <c r="C70" s="8">
        <v>18.8</v>
      </c>
      <c r="D70" s="8">
        <v>21.2</v>
      </c>
      <c r="E70" s="8">
        <v>23.2</v>
      </c>
      <c r="F70" s="8">
        <v>23.9</v>
      </c>
      <c r="G70" s="8">
        <v>24</v>
      </c>
      <c r="H70" s="8">
        <v>23.6</v>
      </c>
      <c r="I70" s="8">
        <v>23.1</v>
      </c>
      <c r="J70" s="12">
        <v>23.3</v>
      </c>
      <c r="L70" s="34">
        <v>5</v>
      </c>
      <c r="M70" s="8">
        <v>12</v>
      </c>
      <c r="N70" s="8">
        <v>18.3</v>
      </c>
      <c r="O70" s="8">
        <v>21.5</v>
      </c>
      <c r="P70" s="8">
        <v>22.4</v>
      </c>
      <c r="Q70" s="8">
        <v>24.1</v>
      </c>
      <c r="R70" s="8">
        <v>25.3</v>
      </c>
      <c r="S70" s="8">
        <v>26.3</v>
      </c>
      <c r="T70" s="8">
        <v>26.7</v>
      </c>
      <c r="U70" s="8">
        <v>27.3</v>
      </c>
      <c r="V70" s="8">
        <v>27.9</v>
      </c>
      <c r="W70" s="8">
        <v>28.2</v>
      </c>
      <c r="X70" s="8">
        <v>28.6</v>
      </c>
      <c r="Y70" s="8">
        <v>28.1</v>
      </c>
      <c r="Z70" s="8">
        <v>28.4</v>
      </c>
      <c r="AA70" s="8">
        <v>28.5</v>
      </c>
      <c r="AB70" s="8">
        <v>28.7</v>
      </c>
      <c r="AC70" s="8">
        <v>29.1</v>
      </c>
      <c r="AD70" s="8">
        <v>29.8</v>
      </c>
      <c r="AE70" s="8">
        <v>29.6</v>
      </c>
      <c r="AF70" s="8">
        <v>29.5</v>
      </c>
      <c r="AG70" s="8">
        <v>29.6</v>
      </c>
      <c r="AH70" s="12">
        <v>29.9</v>
      </c>
      <c r="AJ70" s="10">
        <v>8</v>
      </c>
      <c r="AK70" s="8">
        <v>14.1</v>
      </c>
      <c r="AL70" s="8">
        <v>16.5</v>
      </c>
      <c r="AM70" s="8">
        <v>17.7</v>
      </c>
      <c r="AN70" s="8">
        <v>18.3</v>
      </c>
      <c r="AO70" s="8">
        <v>19.3</v>
      </c>
      <c r="AP70">
        <v>20.2</v>
      </c>
      <c r="AQ70">
        <v>19.5</v>
      </c>
      <c r="AR70">
        <v>20.100000000000001</v>
      </c>
      <c r="AS70">
        <v>21.1</v>
      </c>
      <c r="AT70">
        <v>20.7</v>
      </c>
      <c r="AU70">
        <v>20.2</v>
      </c>
      <c r="AV70">
        <v>20.2</v>
      </c>
      <c r="AW70">
        <v>20.9</v>
      </c>
      <c r="AX70">
        <v>20.100000000000001</v>
      </c>
      <c r="AY70">
        <v>20.6</v>
      </c>
      <c r="AZ70">
        <v>20.100000000000001</v>
      </c>
      <c r="BA70">
        <v>20.5</v>
      </c>
      <c r="BB70">
        <v>20.8</v>
      </c>
      <c r="BC70">
        <v>21.4</v>
      </c>
      <c r="BD70">
        <v>21</v>
      </c>
      <c r="BE70">
        <v>21.1</v>
      </c>
      <c r="BF70">
        <v>21.6</v>
      </c>
      <c r="BG70">
        <v>22</v>
      </c>
      <c r="BH70">
        <v>21.1</v>
      </c>
      <c r="BI70">
        <v>20.399999999999999</v>
      </c>
      <c r="BJ70">
        <v>21</v>
      </c>
      <c r="BK70">
        <v>20.7</v>
      </c>
      <c r="BL70">
        <v>20.5</v>
      </c>
      <c r="BM70">
        <v>20.2</v>
      </c>
      <c r="BN70">
        <v>20.3</v>
      </c>
      <c r="BO70">
        <v>20</v>
      </c>
      <c r="BP70" s="3">
        <v>20.3</v>
      </c>
    </row>
    <row r="71" spans="1:68">
      <c r="A71" s="11">
        <v>13</v>
      </c>
      <c r="B71" s="13">
        <v>14</v>
      </c>
      <c r="C71" s="13">
        <v>18.399999999999999</v>
      </c>
      <c r="D71" s="13">
        <v>20</v>
      </c>
      <c r="E71" s="13">
        <v>21.4</v>
      </c>
      <c r="F71" s="13">
        <v>20.8</v>
      </c>
      <c r="G71" s="13">
        <v>20.100000000000001</v>
      </c>
      <c r="H71" s="13">
        <v>18.3</v>
      </c>
      <c r="I71" s="13">
        <v>14.6</v>
      </c>
      <c r="J71" s="14">
        <v>14.6</v>
      </c>
      <c r="L71" s="34">
        <v>6</v>
      </c>
      <c r="M71" s="8">
        <v>13.5</v>
      </c>
      <c r="N71" s="8">
        <v>17.8</v>
      </c>
      <c r="O71" s="8">
        <v>18.600000000000001</v>
      </c>
      <c r="P71" s="8">
        <v>20.9</v>
      </c>
      <c r="Q71" s="8">
        <v>22.1</v>
      </c>
      <c r="R71" s="8">
        <v>23</v>
      </c>
      <c r="S71" s="8">
        <v>23.1</v>
      </c>
      <c r="T71" s="8">
        <v>24.5</v>
      </c>
      <c r="U71" s="8">
        <v>24.4</v>
      </c>
      <c r="V71" s="8">
        <v>24.9</v>
      </c>
      <c r="W71" s="8">
        <v>26</v>
      </c>
      <c r="X71" s="8">
        <v>26</v>
      </c>
      <c r="Y71" s="8">
        <v>25.9</v>
      </c>
      <c r="Z71" s="8">
        <v>26.2</v>
      </c>
      <c r="AA71" s="8">
        <v>26.6</v>
      </c>
      <c r="AB71" s="8">
        <v>27.2</v>
      </c>
      <c r="AC71" s="8">
        <v>27.5</v>
      </c>
      <c r="AD71" s="8">
        <v>27.8</v>
      </c>
      <c r="AE71" s="8">
        <v>28.6</v>
      </c>
      <c r="AF71" s="8">
        <v>28.7</v>
      </c>
      <c r="AG71" s="8">
        <v>29</v>
      </c>
      <c r="AH71" s="12">
        <v>29.9</v>
      </c>
      <c r="AJ71" s="10">
        <v>9</v>
      </c>
      <c r="AK71" s="8">
        <v>10</v>
      </c>
      <c r="AL71" s="8">
        <v>14.7</v>
      </c>
      <c r="AM71" s="8">
        <v>16.7</v>
      </c>
      <c r="AN71" s="8">
        <v>17.2</v>
      </c>
      <c r="AO71" s="8">
        <v>17.7</v>
      </c>
      <c r="AP71">
        <v>18.600000000000001</v>
      </c>
      <c r="AQ71">
        <v>19</v>
      </c>
      <c r="AR71">
        <v>18</v>
      </c>
      <c r="AS71">
        <v>19.8</v>
      </c>
      <c r="AT71">
        <v>20.3</v>
      </c>
      <c r="AU71">
        <v>19.7</v>
      </c>
      <c r="AV71">
        <v>19.899999999999999</v>
      </c>
      <c r="AW71">
        <v>20.100000000000001</v>
      </c>
      <c r="AX71">
        <v>19.899999999999999</v>
      </c>
      <c r="AY71">
        <v>19.899999999999999</v>
      </c>
      <c r="AZ71">
        <v>20.6</v>
      </c>
      <c r="BA71">
        <v>20.399999999999999</v>
      </c>
      <c r="BB71">
        <v>20.100000000000001</v>
      </c>
      <c r="BC71">
        <v>19.899999999999999</v>
      </c>
      <c r="BD71">
        <v>20.8</v>
      </c>
      <c r="BE71">
        <v>21.1</v>
      </c>
      <c r="BF71">
        <v>21.2</v>
      </c>
      <c r="BG71">
        <v>20.399999999999999</v>
      </c>
      <c r="BH71">
        <v>20.3</v>
      </c>
      <c r="BI71">
        <v>20.7</v>
      </c>
      <c r="BJ71">
        <v>20.3</v>
      </c>
      <c r="BK71">
        <v>20.2</v>
      </c>
      <c r="BL71">
        <v>20.3</v>
      </c>
      <c r="BM71">
        <v>20.2</v>
      </c>
      <c r="BN71">
        <v>20.5</v>
      </c>
      <c r="BO71">
        <v>20.7</v>
      </c>
      <c r="BP71" s="3">
        <v>19.899999999999999</v>
      </c>
    </row>
    <row r="72" spans="1:68">
      <c r="A72" s="21" t="s">
        <v>42</v>
      </c>
      <c r="B72" s="22">
        <f>AVERAGE(B59:B71)</f>
        <v>14.030769230769229</v>
      </c>
      <c r="C72" s="22">
        <f t="shared" ref="C72" si="241">AVERAGE(C59:C71)</f>
        <v>17.7</v>
      </c>
      <c r="D72" s="22">
        <f t="shared" ref="D72" si="242">AVERAGE(D59:D71)</f>
        <v>19.415384615384617</v>
      </c>
      <c r="E72" s="22">
        <f t="shared" ref="E72" si="243">AVERAGE(E59:E71)</f>
        <v>20.515384615384615</v>
      </c>
      <c r="F72" s="22">
        <f t="shared" ref="F72" si="244">AVERAGE(F59:F71)</f>
        <v>20.546153846153842</v>
      </c>
      <c r="G72" s="22">
        <f t="shared" ref="G72" si="245">AVERAGE(G59:G71)</f>
        <v>20.261538461538464</v>
      </c>
      <c r="H72" s="22">
        <f t="shared" ref="H72" si="246">AVERAGE(H59:H71)</f>
        <v>19.707692307692305</v>
      </c>
      <c r="I72" s="22">
        <f t="shared" ref="I72" si="247">AVERAGE(I59:I71)</f>
        <v>18.753846153846151</v>
      </c>
      <c r="J72" s="23">
        <f t="shared" ref="J72" si="248">AVERAGE(J59:J71)</f>
        <v>17.96153846153846</v>
      </c>
      <c r="L72" s="34">
        <v>7</v>
      </c>
      <c r="M72" s="8">
        <v>14.9</v>
      </c>
      <c r="N72" s="8">
        <v>20.8</v>
      </c>
      <c r="O72" s="8">
        <v>21.3</v>
      </c>
      <c r="P72" s="8">
        <v>22.9</v>
      </c>
      <c r="Q72" s="8">
        <v>23.7</v>
      </c>
      <c r="R72" s="8">
        <v>24</v>
      </c>
      <c r="S72" s="8">
        <v>24.9</v>
      </c>
      <c r="T72" s="8">
        <v>25.3</v>
      </c>
      <c r="U72" s="8">
        <v>25.8</v>
      </c>
      <c r="V72" s="8">
        <v>26.4</v>
      </c>
      <c r="W72" s="8">
        <v>27</v>
      </c>
      <c r="X72" s="8">
        <v>27.1</v>
      </c>
      <c r="Y72" s="8">
        <v>27.3</v>
      </c>
      <c r="Z72" s="8">
        <v>27.7</v>
      </c>
      <c r="AA72" s="8">
        <v>28.2</v>
      </c>
      <c r="AB72" s="8">
        <v>28.5</v>
      </c>
      <c r="AC72" s="8">
        <v>29.4</v>
      </c>
      <c r="AD72" s="8">
        <v>29.9</v>
      </c>
      <c r="AE72" s="8">
        <v>30.1</v>
      </c>
      <c r="AF72" s="8">
        <v>30</v>
      </c>
      <c r="AG72" s="8">
        <v>30.2</v>
      </c>
      <c r="AH72" s="12">
        <v>30.8</v>
      </c>
      <c r="AJ72" s="10">
        <v>10</v>
      </c>
      <c r="AK72" s="8">
        <v>16.5</v>
      </c>
      <c r="AL72" s="8">
        <v>17</v>
      </c>
      <c r="AM72" s="8">
        <v>18</v>
      </c>
      <c r="AN72" s="8">
        <v>18.5</v>
      </c>
      <c r="AO72" s="8">
        <v>19.399999999999999</v>
      </c>
      <c r="AP72">
        <v>19.600000000000001</v>
      </c>
      <c r="AQ72">
        <v>19.899999999999999</v>
      </c>
      <c r="AR72">
        <v>19.3</v>
      </c>
      <c r="AS72">
        <v>18.8</v>
      </c>
      <c r="AT72">
        <v>18.8</v>
      </c>
      <c r="AU72">
        <v>18.600000000000001</v>
      </c>
      <c r="AV72">
        <v>19.600000000000001</v>
      </c>
      <c r="AW72">
        <v>20</v>
      </c>
      <c r="AX72">
        <v>19.399999999999999</v>
      </c>
      <c r="AY72">
        <v>20.3</v>
      </c>
      <c r="AZ72">
        <v>19.100000000000001</v>
      </c>
      <c r="BA72">
        <v>19.899999999999999</v>
      </c>
      <c r="BB72">
        <v>19.600000000000001</v>
      </c>
      <c r="BC72">
        <v>20.2</v>
      </c>
      <c r="BD72">
        <v>20.5</v>
      </c>
      <c r="BE72">
        <v>19.3</v>
      </c>
      <c r="BF72">
        <v>18.5</v>
      </c>
      <c r="BG72">
        <v>16.5</v>
      </c>
      <c r="BH72">
        <v>16.5</v>
      </c>
      <c r="BI72">
        <v>16.5</v>
      </c>
      <c r="BJ72">
        <v>16.5</v>
      </c>
      <c r="BK72">
        <v>16.5</v>
      </c>
      <c r="BL72">
        <v>16.5</v>
      </c>
      <c r="BM72">
        <v>16.5</v>
      </c>
      <c r="BN72">
        <v>16.5</v>
      </c>
      <c r="BO72">
        <v>16.5</v>
      </c>
      <c r="BP72" s="3">
        <v>16.5</v>
      </c>
    </row>
    <row r="73" spans="1:68">
      <c r="A73" s="2" t="s">
        <v>46</v>
      </c>
      <c r="B73">
        <f t="shared" ref="B73:J73" si="249">STDEV(B59:B71)</f>
        <v>3.2335183663682963</v>
      </c>
      <c r="C73">
        <f t="shared" si="249"/>
        <v>3.5258568698497519</v>
      </c>
      <c r="D73">
        <f t="shared" si="249"/>
        <v>4.3433562586718022</v>
      </c>
      <c r="E73">
        <f t="shared" si="249"/>
        <v>4.8276713078264004</v>
      </c>
      <c r="F73">
        <f t="shared" si="249"/>
        <v>5.0490288479758556</v>
      </c>
      <c r="G73">
        <f t="shared" si="249"/>
        <v>5.2250260703557707</v>
      </c>
      <c r="H73">
        <f t="shared" si="249"/>
        <v>5.3160858938479594</v>
      </c>
      <c r="I73">
        <f t="shared" si="249"/>
        <v>5.1922402654691444</v>
      </c>
      <c r="J73" s="3">
        <f t="shared" si="249"/>
        <v>5.2978829830946808</v>
      </c>
      <c r="L73" s="34">
        <v>8</v>
      </c>
      <c r="M73" s="8">
        <v>13.4</v>
      </c>
      <c r="N73" s="8">
        <v>20</v>
      </c>
      <c r="O73" s="8">
        <v>21.2</v>
      </c>
      <c r="P73" s="8">
        <v>23</v>
      </c>
      <c r="Q73" s="8">
        <v>24.6</v>
      </c>
      <c r="R73" s="8">
        <v>25.6</v>
      </c>
      <c r="S73" s="8">
        <v>26.4</v>
      </c>
      <c r="T73" s="8">
        <v>27</v>
      </c>
      <c r="U73" s="8">
        <v>27.6</v>
      </c>
      <c r="V73" s="8">
        <v>27.7</v>
      </c>
      <c r="W73" s="8">
        <v>28.5</v>
      </c>
      <c r="X73" s="8">
        <v>29.4</v>
      </c>
      <c r="Y73" s="8">
        <v>28.9</v>
      </c>
      <c r="Z73" s="8">
        <v>29.1</v>
      </c>
      <c r="AA73" s="8">
        <v>29.7</v>
      </c>
      <c r="AB73" s="8">
        <v>30.1</v>
      </c>
      <c r="AC73" s="8">
        <v>30.5</v>
      </c>
      <c r="AD73" s="8">
        <v>30.7</v>
      </c>
      <c r="AE73" s="8">
        <v>31.2</v>
      </c>
      <c r="AF73" s="8">
        <v>31.5</v>
      </c>
      <c r="AG73" s="8">
        <v>31.7</v>
      </c>
      <c r="AH73" s="12">
        <v>32.4</v>
      </c>
      <c r="AJ73" s="21" t="s">
        <v>42</v>
      </c>
      <c r="AK73" s="22">
        <f>AVERAGE(AK63:AK72)</f>
        <v>12.559999999999999</v>
      </c>
      <c r="AL73" s="22">
        <f t="shared" ref="AL73:BP73" si="250">AVERAGE(AL63:AL72)</f>
        <v>16.04</v>
      </c>
      <c r="AM73" s="22">
        <f t="shared" si="250"/>
        <v>17.439999999999998</v>
      </c>
      <c r="AN73" s="22">
        <f t="shared" si="250"/>
        <v>18.369999999999997</v>
      </c>
      <c r="AO73" s="22">
        <f t="shared" si="250"/>
        <v>18.97</v>
      </c>
      <c r="AP73" s="22">
        <f t="shared" si="250"/>
        <v>19.339999999999996</v>
      </c>
      <c r="AQ73" s="22">
        <f t="shared" si="250"/>
        <v>19.54</v>
      </c>
      <c r="AR73" s="22">
        <f t="shared" si="250"/>
        <v>19.5</v>
      </c>
      <c r="AS73" s="22">
        <f t="shared" si="250"/>
        <v>19.79</v>
      </c>
      <c r="AT73" s="22">
        <f t="shared" si="250"/>
        <v>19.690000000000001</v>
      </c>
      <c r="AU73" s="22">
        <f t="shared" si="250"/>
        <v>19.499999999999996</v>
      </c>
      <c r="AV73" s="22">
        <f t="shared" si="250"/>
        <v>19.8</v>
      </c>
      <c r="AW73" s="22">
        <f t="shared" si="250"/>
        <v>19.899999999999999</v>
      </c>
      <c r="AX73" s="22">
        <f t="shared" si="250"/>
        <v>19.96</v>
      </c>
      <c r="AY73" s="22">
        <f t="shared" si="250"/>
        <v>20.32</v>
      </c>
      <c r="AZ73" s="22">
        <f t="shared" si="250"/>
        <v>19.91</v>
      </c>
      <c r="BA73" s="22">
        <f t="shared" si="250"/>
        <v>20.22</v>
      </c>
      <c r="BB73" s="22">
        <f t="shared" si="250"/>
        <v>20.100000000000001</v>
      </c>
      <c r="BC73" s="22">
        <f t="shared" si="250"/>
        <v>20.380000000000003</v>
      </c>
      <c r="BD73" s="22">
        <f t="shared" si="250"/>
        <v>20.57</v>
      </c>
      <c r="BE73" s="22">
        <f t="shared" si="250"/>
        <v>20.39</v>
      </c>
      <c r="BF73" s="22">
        <f t="shared" si="250"/>
        <v>20.549999999999997</v>
      </c>
      <c r="BG73" s="22">
        <f t="shared" si="250"/>
        <v>20.04</v>
      </c>
      <c r="BH73" s="22">
        <f t="shared" si="250"/>
        <v>19.810000000000002</v>
      </c>
      <c r="BI73" s="22">
        <f t="shared" si="250"/>
        <v>19.829999999999998</v>
      </c>
      <c r="BJ73" s="22">
        <f t="shared" si="250"/>
        <v>19.91</v>
      </c>
      <c r="BK73" s="22">
        <f t="shared" si="250"/>
        <v>19.769999999999996</v>
      </c>
      <c r="BL73" s="22">
        <f t="shared" si="250"/>
        <v>19.510000000000002</v>
      </c>
      <c r="BM73" s="22">
        <f t="shared" si="250"/>
        <v>18.729999999999997</v>
      </c>
      <c r="BN73" s="22">
        <f t="shared" si="250"/>
        <v>19.160000000000004</v>
      </c>
      <c r="BO73" s="22">
        <f t="shared" si="250"/>
        <v>18.889999999999997</v>
      </c>
      <c r="BP73" s="23">
        <f t="shared" si="250"/>
        <v>18.330000000000002</v>
      </c>
    </row>
    <row r="74" spans="1:68">
      <c r="A74" s="4" t="s">
        <v>44</v>
      </c>
      <c r="B74" s="20">
        <f>B73/SQRT(13)</f>
        <v>0.89681663616118812</v>
      </c>
      <c r="C74" s="20">
        <f t="shared" ref="C74" si="251">C73/SQRT(13)</f>
        <v>0.97789674878386479</v>
      </c>
      <c r="D74" s="20">
        <f t="shared" ref="D74" si="252">D73/SQRT(13)</f>
        <v>1.2046302844806629</v>
      </c>
      <c r="E74" s="20">
        <f t="shared" ref="E74" si="253">E73/SQRT(13)</f>
        <v>1.3389551108811064</v>
      </c>
      <c r="F74" s="20">
        <f t="shared" ref="F74" si="254">F73/SQRT(13)</f>
        <v>1.4003486463595249</v>
      </c>
      <c r="G74" s="20">
        <f t="shared" ref="G74" si="255">G73/SQRT(13)</f>
        <v>1.4491614932541419</v>
      </c>
      <c r="H74" s="20">
        <f t="shared" ref="H74" si="256">H73/SQRT(13)</f>
        <v>1.474416944233818</v>
      </c>
      <c r="I74" s="20">
        <f t="shared" ref="I74" si="257">I73/SQRT(13)</f>
        <v>1.4400683470521352</v>
      </c>
      <c r="J74" s="5">
        <f t="shared" ref="J74" si="258">J73/SQRT(13)</f>
        <v>1.469368365150461</v>
      </c>
      <c r="L74" s="21" t="s">
        <v>42</v>
      </c>
      <c r="M74" s="22">
        <f>AVERAGE(M66:M73)</f>
        <v>14.737500000000002</v>
      </c>
      <c r="N74" s="22">
        <f t="shared" ref="N74" si="259">AVERAGE(N66:N73)</f>
        <v>19.975000000000001</v>
      </c>
      <c r="O74" s="22">
        <f t="shared" ref="O74" si="260">AVERAGE(O66:O73)</f>
        <v>21.9</v>
      </c>
      <c r="P74" s="22">
        <f t="shared" ref="P74" si="261">AVERAGE(P66:P73)</f>
        <v>23.425000000000001</v>
      </c>
      <c r="Q74" s="22">
        <f t="shared" ref="Q74" si="262">AVERAGE(Q66:Q73)</f>
        <v>24.749999999999996</v>
      </c>
      <c r="R74" s="22">
        <f t="shared" ref="R74" si="263">AVERAGE(R66:R73)</f>
        <v>25.762499999999999</v>
      </c>
      <c r="S74" s="22">
        <f t="shared" ref="S74" si="264">AVERAGE(S66:S73)</f>
        <v>26.400000000000002</v>
      </c>
      <c r="T74" s="22">
        <f t="shared" ref="T74" si="265">AVERAGE(T66:T73)</f>
        <v>26.95</v>
      </c>
      <c r="U74" s="22">
        <f t="shared" ref="U74" si="266">AVERAGE(U66:U73)</f>
        <v>27.275000000000002</v>
      </c>
      <c r="V74" s="22">
        <f t="shared" ref="V74" si="267">AVERAGE(V66:V73)</f>
        <v>27.737500000000001</v>
      </c>
      <c r="W74" s="22">
        <f t="shared" ref="W74" si="268">AVERAGE(W66:W73)</f>
        <v>28.162499999999998</v>
      </c>
      <c r="X74" s="22">
        <f t="shared" ref="X74" si="269">AVERAGE(X66:X73)</f>
        <v>28.662500000000001</v>
      </c>
      <c r="Y74" s="22">
        <f t="shared" ref="Y74" si="270">AVERAGE(Y66:Y73)</f>
        <v>28.625000000000004</v>
      </c>
      <c r="Z74" s="22">
        <f t="shared" ref="Z74" si="271">AVERAGE(Z66:Z73)</f>
        <v>28.824999999999996</v>
      </c>
      <c r="AA74" s="22">
        <f t="shared" ref="AA74" si="272">AVERAGE(AA66:AA73)</f>
        <v>29.174999999999994</v>
      </c>
      <c r="AB74" s="22">
        <f t="shared" ref="AB74" si="273">AVERAGE(AB66:AB73)</f>
        <v>29.624999999999996</v>
      </c>
      <c r="AC74" s="22">
        <f t="shared" ref="AC74" si="274">AVERAGE(AC66:AC73)</f>
        <v>30.112500000000001</v>
      </c>
      <c r="AD74" s="22">
        <f t="shared" ref="AD74" si="275">AVERAGE(AD66:AD73)</f>
        <v>30.425000000000001</v>
      </c>
      <c r="AE74" s="22">
        <f t="shared" ref="AE74" si="276">AVERAGE(AE66:AE73)</f>
        <v>30.512499999999999</v>
      </c>
      <c r="AF74" s="22">
        <f t="shared" ref="AF74" si="277">AVERAGE(AF66:AF73)</f>
        <v>30.887499999999999</v>
      </c>
      <c r="AG74" s="22">
        <f t="shared" ref="AG74" si="278">AVERAGE(AG66:AG73)</f>
        <v>31.324999999999996</v>
      </c>
      <c r="AH74" s="23">
        <f t="shared" ref="AH74" si="279">AVERAGE(AH66:AH73)</f>
        <v>31.875000000000004</v>
      </c>
      <c r="AJ74" s="2" t="s">
        <v>46</v>
      </c>
      <c r="AK74">
        <f>STDEV(AK63:AK72)</f>
        <v>1.8572380927962278</v>
      </c>
      <c r="AL74">
        <f t="shared" ref="AL74:BP74" si="280">STDEV(AL63:AL72)</f>
        <v>0.89343283028005138</v>
      </c>
      <c r="AM74">
        <f t="shared" si="280"/>
        <v>0.8487899884214255</v>
      </c>
      <c r="AN74">
        <f t="shared" si="280"/>
        <v>0.74543052437277246</v>
      </c>
      <c r="AO74">
        <f t="shared" si="280"/>
        <v>0.93814237251661869</v>
      </c>
      <c r="AP74">
        <f t="shared" si="280"/>
        <v>0.67856056799997211</v>
      </c>
      <c r="AQ74">
        <f t="shared" si="280"/>
        <v>0.66030296076876671</v>
      </c>
      <c r="AR74">
        <f t="shared" si="280"/>
        <v>1.1025223605694154</v>
      </c>
      <c r="AS74">
        <f t="shared" si="280"/>
        <v>1.0049322807477572</v>
      </c>
      <c r="AT74">
        <f t="shared" si="280"/>
        <v>1.2142212868062119</v>
      </c>
      <c r="AU74">
        <f t="shared" si="280"/>
        <v>1.0974718422102878</v>
      </c>
      <c r="AV74">
        <f t="shared" si="280"/>
        <v>1.0893423092245462</v>
      </c>
      <c r="AW74">
        <f t="shared" si="280"/>
        <v>1.0154364141151877</v>
      </c>
      <c r="AX74">
        <f t="shared" si="280"/>
        <v>0.91433035605299684</v>
      </c>
      <c r="AY74">
        <f t="shared" si="280"/>
        <v>0.86769170152127728</v>
      </c>
      <c r="AZ74">
        <f t="shared" si="280"/>
        <v>0.84386676146836748</v>
      </c>
      <c r="BA74">
        <f t="shared" si="280"/>
        <v>1.0443498775155129</v>
      </c>
      <c r="BB74">
        <f t="shared" si="280"/>
        <v>0.86409875978771455</v>
      </c>
      <c r="BC74">
        <f t="shared" si="280"/>
        <v>1.1370527203647545</v>
      </c>
      <c r="BD74">
        <f t="shared" si="280"/>
        <v>1.2719626130075086</v>
      </c>
      <c r="BE74">
        <f t="shared" si="280"/>
        <v>1.0556198810809381</v>
      </c>
      <c r="BF74">
        <f t="shared" si="280"/>
        <v>1.3335416503931681</v>
      </c>
      <c r="BG74">
        <f t="shared" si="280"/>
        <v>1.737942589513372</v>
      </c>
      <c r="BH74">
        <f t="shared" si="280"/>
        <v>1.5220235068997967</v>
      </c>
      <c r="BI74">
        <f t="shared" si="280"/>
        <v>1.5642179444622728</v>
      </c>
      <c r="BJ74">
        <f t="shared" si="280"/>
        <v>1.6298943387703257</v>
      </c>
      <c r="BK74">
        <f t="shared" si="280"/>
        <v>1.8505554721638462</v>
      </c>
      <c r="BL74">
        <f t="shared" si="280"/>
        <v>2.1971951817411726</v>
      </c>
      <c r="BM74">
        <f t="shared" si="280"/>
        <v>2.784899758818387</v>
      </c>
      <c r="BN74">
        <f t="shared" si="280"/>
        <v>2.8706174326169389</v>
      </c>
      <c r="BO74">
        <f t="shared" si="280"/>
        <v>2.9285756871823612</v>
      </c>
      <c r="BP74" s="3">
        <f t="shared" si="280"/>
        <v>2.9926019893508355</v>
      </c>
    </row>
    <row r="75" spans="1:68">
      <c r="L75" s="2" t="s">
        <v>46</v>
      </c>
      <c r="M75">
        <f>STDEV(M66:M73)</f>
        <v>3.0659128214238773</v>
      </c>
      <c r="N75">
        <f t="shared" ref="N75:AH75" si="281">STDEV(N66:N73)</f>
        <v>1.8304956393595386</v>
      </c>
      <c r="O75">
        <f t="shared" si="281"/>
        <v>2.1084862545708676</v>
      </c>
      <c r="P75">
        <f t="shared" si="281"/>
        <v>1.8273712579237191</v>
      </c>
      <c r="Q75">
        <f t="shared" si="281"/>
        <v>1.9160972238977259</v>
      </c>
      <c r="R75">
        <f t="shared" si="281"/>
        <v>2.0077973005261267</v>
      </c>
      <c r="S75">
        <f t="shared" si="281"/>
        <v>1.9617776195510614</v>
      </c>
      <c r="T75">
        <f t="shared" si="281"/>
        <v>1.8784492084087416</v>
      </c>
      <c r="U75">
        <f t="shared" si="281"/>
        <v>1.870637782759055</v>
      </c>
      <c r="V75">
        <f t="shared" si="281"/>
        <v>1.713757359054743</v>
      </c>
      <c r="W75">
        <f t="shared" si="281"/>
        <v>1.5954735078608215</v>
      </c>
      <c r="X75">
        <f t="shared" si="281"/>
        <v>1.6927893295639933</v>
      </c>
      <c r="Y75">
        <f t="shared" si="281"/>
        <v>1.7425350990521173</v>
      </c>
      <c r="Z75">
        <f t="shared" si="281"/>
        <v>1.6245878598234429</v>
      </c>
      <c r="AA75">
        <f t="shared" si="281"/>
        <v>1.5452692784292141</v>
      </c>
      <c r="AB75">
        <f t="shared" si="281"/>
        <v>1.7822537898482846</v>
      </c>
      <c r="AC75">
        <f t="shared" si="281"/>
        <v>2.0117068090838401</v>
      </c>
      <c r="AD75">
        <f t="shared" si="281"/>
        <v>1.757229962997769</v>
      </c>
      <c r="AE75">
        <f t="shared" si="281"/>
        <v>1.5860440455062121</v>
      </c>
      <c r="AF75">
        <f t="shared" si="281"/>
        <v>2.0670458561504077</v>
      </c>
      <c r="AG75">
        <f t="shared" si="281"/>
        <v>2.3584195676645101</v>
      </c>
      <c r="AH75" s="3">
        <f t="shared" si="281"/>
        <v>2.1710760992124225</v>
      </c>
      <c r="AJ75" s="4" t="s">
        <v>44</v>
      </c>
      <c r="AK75" s="20">
        <f>AK74/SQRT(10)</f>
        <v>0.58731025304632378</v>
      </c>
      <c r="AL75" s="20">
        <f t="shared" ref="AL75:BP75" si="282">AL74/SQRT(10)</f>
        <v>0.28252826800556136</v>
      </c>
      <c r="AM75" s="20">
        <f t="shared" si="282"/>
        <v>0.26841096185596508</v>
      </c>
      <c r="AN75" s="20">
        <f t="shared" si="282"/>
        <v>0.23572582944316189</v>
      </c>
      <c r="AO75" s="20">
        <f t="shared" si="282"/>
        <v>0.29666666666666647</v>
      </c>
      <c r="AP75" s="20">
        <f t="shared" si="282"/>
        <v>0.21457969252574782</v>
      </c>
      <c r="AQ75" s="20">
        <f t="shared" si="282"/>
        <v>0.20880613017821087</v>
      </c>
      <c r="AR75" s="20">
        <f t="shared" si="282"/>
        <v>0.34864818306647694</v>
      </c>
      <c r="AS75" s="20">
        <f t="shared" si="282"/>
        <v>0.31778749013906904</v>
      </c>
      <c r="AT75" s="20">
        <f t="shared" si="282"/>
        <v>0.38397048497681863</v>
      </c>
      <c r="AU75" s="20">
        <f t="shared" si="282"/>
        <v>0.34705106892854298</v>
      </c>
      <c r="AV75" s="20">
        <f t="shared" si="282"/>
        <v>0.34448028487370169</v>
      </c>
      <c r="AW75" s="20">
        <f t="shared" si="282"/>
        <v>0.32110918876779448</v>
      </c>
      <c r="AX75" s="20">
        <f t="shared" si="282"/>
        <v>0.28913664589601917</v>
      </c>
      <c r="AY75" s="20">
        <f t="shared" si="282"/>
        <v>0.27438820836342243</v>
      </c>
      <c r="AZ75" s="20">
        <f t="shared" si="282"/>
        <v>0.26685410079500566</v>
      </c>
      <c r="BA75" s="20">
        <f t="shared" si="282"/>
        <v>0.33025242870668897</v>
      </c>
      <c r="BB75" s="20">
        <f t="shared" si="282"/>
        <v>0.27325202042558921</v>
      </c>
      <c r="BC75" s="20">
        <f t="shared" si="282"/>
        <v>0.35956764160431459</v>
      </c>
      <c r="BD75" s="20">
        <f t="shared" si="282"/>
        <v>0.40222989556830419</v>
      </c>
      <c r="BE75" s="20">
        <f t="shared" si="282"/>
        <v>0.33381631675718515</v>
      </c>
      <c r="BF75" s="20">
        <f t="shared" si="282"/>
        <v>0.42170289699423863</v>
      </c>
      <c r="BG75" s="20">
        <f t="shared" si="282"/>
        <v>0.54958570254733197</v>
      </c>
      <c r="BH75" s="20">
        <f t="shared" si="282"/>
        <v>0.48130609341203601</v>
      </c>
      <c r="BI75" s="20">
        <f t="shared" si="282"/>
        <v>0.49464914614075478</v>
      </c>
      <c r="BJ75" s="20">
        <f t="shared" si="282"/>
        <v>0.51541784559283133</v>
      </c>
      <c r="BK75" s="20">
        <f t="shared" si="282"/>
        <v>0.58519702285260777</v>
      </c>
      <c r="BL75" s="20">
        <f t="shared" si="282"/>
        <v>0.69481412382497121</v>
      </c>
      <c r="BM75" s="20">
        <f t="shared" si="282"/>
        <v>0.88066262931196926</v>
      </c>
      <c r="BN75" s="20">
        <f t="shared" si="282"/>
        <v>0.90776893780544532</v>
      </c>
      <c r="BO75" s="20">
        <f t="shared" si="282"/>
        <v>0.92609694716890401</v>
      </c>
      <c r="BP75" s="5">
        <f t="shared" si="282"/>
        <v>0.94634384166995966</v>
      </c>
    </row>
    <row r="76" spans="1:68">
      <c r="A76" s="9" t="s">
        <v>270</v>
      </c>
      <c r="B76" s="15" t="s">
        <v>21</v>
      </c>
      <c r="C76" s="15" t="s">
        <v>22</v>
      </c>
      <c r="D76" s="15" t="s">
        <v>23</v>
      </c>
      <c r="E76" s="15" t="s">
        <v>24</v>
      </c>
      <c r="F76" s="15" t="s">
        <v>25</v>
      </c>
      <c r="G76" s="15" t="s">
        <v>26</v>
      </c>
      <c r="H76" s="15" t="s">
        <v>27</v>
      </c>
      <c r="I76" s="15" t="s">
        <v>28</v>
      </c>
      <c r="J76" s="16" t="s">
        <v>29</v>
      </c>
      <c r="L76" s="4" t="s">
        <v>44</v>
      </c>
      <c r="M76" s="20">
        <f>M75/SQRT(8)</f>
        <v>1.0839638732778021</v>
      </c>
      <c r="N76" s="20">
        <f t="shared" ref="N76" si="283">N75/SQRT(8)</f>
        <v>0.6471779397617673</v>
      </c>
      <c r="O76" s="20">
        <f t="shared" ref="O76" si="284">O75/SQRT(8)</f>
        <v>0.7454624643228428</v>
      </c>
      <c r="P76" s="20">
        <f t="shared" ref="P76" si="285">P75/SQRT(8)</f>
        <v>0.64607330411162667</v>
      </c>
      <c r="Q76" s="20">
        <f t="shared" ref="Q76" si="286">Q75/SQRT(8)</f>
        <v>0.67744267021540017</v>
      </c>
      <c r="R76" s="20">
        <f t="shared" ref="R76" si="287">R75/SQRT(8)</f>
        <v>0.70986354322503431</v>
      </c>
      <c r="S76" s="20">
        <f t="shared" ref="S76" si="288">S75/SQRT(8)</f>
        <v>0.69359312898227921</v>
      </c>
      <c r="T76" s="20">
        <f t="shared" ref="T76" si="289">T75/SQRT(8)</f>
        <v>0.66413208669016166</v>
      </c>
      <c r="U76" s="20">
        <f t="shared" ref="U76" si="290">U75/SQRT(8)</f>
        <v>0.66137033066634776</v>
      </c>
      <c r="V76" s="20">
        <f t="shared" ref="V76" si="291">V75/SQRT(8)</f>
        <v>0.60590472494797887</v>
      </c>
      <c r="W76" s="20">
        <f t="shared" ref="W76" si="292">W75/SQRT(8)</f>
        <v>0.56408506830593763</v>
      </c>
      <c r="X76" s="20">
        <f t="shared" ref="X76" si="293">X75/SQRT(8)</f>
        <v>0.59849140702746451</v>
      </c>
      <c r="Y76" s="20">
        <f t="shared" ref="Y76" si="294">Y75/SQRT(8)</f>
        <v>0.61607919249766219</v>
      </c>
      <c r="Z76" s="20">
        <f t="shared" ref="Z76" si="295">Z75/SQRT(8)</f>
        <v>0.57437854615724837</v>
      </c>
      <c r="AA76" s="20">
        <f t="shared" ref="AA76" si="296">AA75/SQRT(8)</f>
        <v>0.54633519276827025</v>
      </c>
      <c r="AB76" s="20">
        <f t="shared" ref="AB76" si="297">AB75/SQRT(8)</f>
        <v>0.63012187029857303</v>
      </c>
      <c r="AC76" s="20">
        <f t="shared" ref="AC76" si="298">AC75/SQRT(8)</f>
        <v>0.71124576323116728</v>
      </c>
      <c r="AD76" s="20">
        <f t="shared" ref="AD76" si="299">AD75/SQRT(8)</f>
        <v>0.62127461146995422</v>
      </c>
      <c r="AE76" s="20">
        <f t="shared" ref="AE76" si="300">AE75/SQRT(8)</f>
        <v>0.56075124991899383</v>
      </c>
      <c r="AF76" s="20">
        <f>AF75/SQRT(8)</f>
        <v>0.73081107095375297</v>
      </c>
      <c r="AG76" s="20">
        <f t="shared" ref="AG76" si="301">AG75/SQRT(8)</f>
        <v>0.8338272345893103</v>
      </c>
      <c r="AH76" s="5">
        <f t="shared" ref="AH76" si="302">AH75/SQRT(8)</f>
        <v>0.7675913161125707</v>
      </c>
    </row>
    <row r="77" spans="1:68">
      <c r="A77" s="10">
        <v>1</v>
      </c>
      <c r="B77" s="8">
        <v>14.1</v>
      </c>
      <c r="C77" s="8">
        <v>19.899999999999999</v>
      </c>
      <c r="D77" s="8">
        <v>22</v>
      </c>
      <c r="E77" s="8">
        <v>22.9</v>
      </c>
      <c r="F77" s="8">
        <v>24.2</v>
      </c>
      <c r="G77" s="8">
        <v>24</v>
      </c>
      <c r="H77" s="8">
        <v>22.6</v>
      </c>
      <c r="I77" s="8">
        <v>20.100000000000001</v>
      </c>
      <c r="J77" s="12">
        <v>17.600000000000001</v>
      </c>
    </row>
    <row r="78" spans="1:68">
      <c r="A78" s="10">
        <v>2</v>
      </c>
      <c r="B78" s="8">
        <v>10</v>
      </c>
      <c r="C78" s="8">
        <v>15.5</v>
      </c>
      <c r="D78" s="8">
        <v>19.3</v>
      </c>
      <c r="E78" s="8">
        <v>21.6</v>
      </c>
      <c r="F78" s="8">
        <v>22.7</v>
      </c>
      <c r="G78" s="8">
        <v>23.2</v>
      </c>
      <c r="H78" s="8">
        <v>23.8</v>
      </c>
      <c r="I78" s="8">
        <v>23.4</v>
      </c>
      <c r="J78" s="12">
        <v>23.2</v>
      </c>
    </row>
    <row r="79" spans="1:68">
      <c r="A79" s="10">
        <v>3</v>
      </c>
      <c r="B79" s="8">
        <v>13.4</v>
      </c>
      <c r="C79" s="8">
        <v>20.3</v>
      </c>
      <c r="D79" s="8">
        <v>22</v>
      </c>
      <c r="E79" s="8">
        <v>23.4</v>
      </c>
      <c r="F79" s="8">
        <v>24.6</v>
      </c>
      <c r="G79" s="8">
        <v>24.3</v>
      </c>
      <c r="H79" s="8">
        <v>24</v>
      </c>
      <c r="I79" s="8">
        <v>23</v>
      </c>
      <c r="J79" s="12">
        <v>22.2</v>
      </c>
    </row>
    <row r="80" spans="1:68">
      <c r="A80" s="10">
        <v>4</v>
      </c>
      <c r="B80" s="8">
        <v>10.7</v>
      </c>
      <c r="C80" s="8">
        <v>17.3</v>
      </c>
      <c r="D80" s="8">
        <v>21.1</v>
      </c>
      <c r="E80" s="8">
        <v>23</v>
      </c>
      <c r="F80" s="8">
        <v>25.7</v>
      </c>
      <c r="G80" s="8">
        <v>25.1</v>
      </c>
      <c r="H80" s="8">
        <v>25.9</v>
      </c>
      <c r="I80" s="8">
        <v>25</v>
      </c>
      <c r="J80" s="12">
        <v>24.8</v>
      </c>
    </row>
    <row r="81" spans="1:10">
      <c r="A81" s="10">
        <v>5</v>
      </c>
      <c r="B81" s="8">
        <v>10.8</v>
      </c>
      <c r="C81" s="8">
        <v>17</v>
      </c>
      <c r="D81" s="8">
        <v>20.2</v>
      </c>
      <c r="E81" s="8">
        <v>21.5</v>
      </c>
      <c r="F81" s="8">
        <v>22.7</v>
      </c>
      <c r="G81" s="8">
        <v>22.4</v>
      </c>
      <c r="H81" s="8">
        <v>22</v>
      </c>
      <c r="I81" s="8">
        <v>21.4</v>
      </c>
      <c r="J81" s="12">
        <v>19.8</v>
      </c>
    </row>
    <row r="82" spans="1:10">
      <c r="A82" s="10">
        <v>6</v>
      </c>
      <c r="B82" s="8">
        <v>13.3</v>
      </c>
      <c r="C82" s="8">
        <v>19.7</v>
      </c>
      <c r="D82" s="8">
        <v>22.1</v>
      </c>
      <c r="E82" s="8">
        <v>24.6</v>
      </c>
      <c r="F82" s="8">
        <v>25.1</v>
      </c>
      <c r="G82" s="8">
        <v>26.4</v>
      </c>
      <c r="H82" s="8">
        <v>26.6</v>
      </c>
      <c r="I82" s="8">
        <v>26.6</v>
      </c>
      <c r="J82" s="12">
        <v>26.4</v>
      </c>
    </row>
    <row r="83" spans="1:10">
      <c r="A83" s="10">
        <v>7</v>
      </c>
      <c r="B83" s="8">
        <v>12.7</v>
      </c>
      <c r="C83" s="8">
        <v>20.6</v>
      </c>
      <c r="D83" s="8">
        <v>21.7</v>
      </c>
      <c r="E83" s="8">
        <v>22.3</v>
      </c>
      <c r="F83" s="8">
        <v>23.7</v>
      </c>
      <c r="G83" s="8">
        <v>24.1</v>
      </c>
      <c r="H83" s="8">
        <v>24.4</v>
      </c>
      <c r="I83" s="8">
        <v>24.4</v>
      </c>
      <c r="J83" s="12">
        <v>24.5</v>
      </c>
    </row>
    <row r="84" spans="1:10">
      <c r="A84" s="10">
        <v>8</v>
      </c>
      <c r="B84" s="8">
        <v>14.1</v>
      </c>
      <c r="C84" s="8">
        <v>20.9</v>
      </c>
      <c r="D84" s="8">
        <v>21.8</v>
      </c>
      <c r="E84" s="8">
        <v>22.1</v>
      </c>
      <c r="F84" s="8">
        <v>21.8</v>
      </c>
      <c r="G84" s="8">
        <v>22.7</v>
      </c>
      <c r="H84" s="8">
        <v>22.2</v>
      </c>
      <c r="I84" s="8">
        <v>21.6</v>
      </c>
      <c r="J84" s="12">
        <v>21.1</v>
      </c>
    </row>
    <row r="85" spans="1:10">
      <c r="A85" s="10">
        <v>9</v>
      </c>
      <c r="B85" s="8">
        <v>13.3</v>
      </c>
      <c r="C85" s="8">
        <v>19.8</v>
      </c>
      <c r="D85" s="8">
        <v>21.4</v>
      </c>
      <c r="E85" s="8">
        <v>22.4</v>
      </c>
      <c r="F85" s="8">
        <v>23.4</v>
      </c>
      <c r="G85" s="8">
        <v>23.5</v>
      </c>
      <c r="H85" s="8">
        <v>23.5</v>
      </c>
      <c r="I85" s="8">
        <v>23.5</v>
      </c>
      <c r="J85" s="12">
        <v>23.3</v>
      </c>
    </row>
    <row r="86" spans="1:10">
      <c r="A86" s="10">
        <v>10</v>
      </c>
      <c r="B86" s="8">
        <v>20.8</v>
      </c>
      <c r="C86" s="8">
        <v>22.2</v>
      </c>
      <c r="D86" s="8">
        <v>23.5</v>
      </c>
      <c r="E86" s="8">
        <v>24.8</v>
      </c>
      <c r="F86" s="8">
        <v>24.8</v>
      </c>
      <c r="G86" s="8">
        <v>25.9</v>
      </c>
      <c r="H86" s="8">
        <v>25.2</v>
      </c>
      <c r="I86" s="8">
        <v>24.8</v>
      </c>
      <c r="J86" s="12">
        <v>24.5</v>
      </c>
    </row>
    <row r="87" spans="1:10">
      <c r="A87" s="10">
        <v>11</v>
      </c>
      <c r="B87" s="8">
        <v>18.3</v>
      </c>
      <c r="C87" s="8">
        <v>19.899999999999999</v>
      </c>
      <c r="D87" s="8">
        <v>21.2</v>
      </c>
      <c r="E87" s="8">
        <v>21.1</v>
      </c>
      <c r="F87" s="8">
        <v>22.5</v>
      </c>
      <c r="G87" s="8">
        <v>22.3</v>
      </c>
      <c r="H87" s="8">
        <v>22.2</v>
      </c>
      <c r="I87" s="8">
        <v>21.3</v>
      </c>
      <c r="J87" s="12">
        <v>18.600000000000001</v>
      </c>
    </row>
    <row r="88" spans="1:10">
      <c r="A88" s="10">
        <v>12</v>
      </c>
      <c r="B88" s="8">
        <v>19.8</v>
      </c>
      <c r="C88" s="8">
        <v>20.100000000000001</v>
      </c>
      <c r="D88" s="8">
        <v>21.5</v>
      </c>
      <c r="E88" s="8">
        <v>21.5</v>
      </c>
      <c r="F88" s="8">
        <v>22.9</v>
      </c>
      <c r="G88" s="8">
        <v>22.3</v>
      </c>
      <c r="H88" s="8">
        <v>21.9</v>
      </c>
      <c r="I88" s="8">
        <v>21.3</v>
      </c>
      <c r="J88" s="12">
        <v>21.2</v>
      </c>
    </row>
    <row r="89" spans="1:10">
      <c r="A89" s="11">
        <v>13</v>
      </c>
      <c r="B89" s="13">
        <v>17.7</v>
      </c>
      <c r="C89" s="13">
        <v>18.7</v>
      </c>
      <c r="D89" s="13">
        <v>20</v>
      </c>
      <c r="E89" s="13">
        <v>20</v>
      </c>
      <c r="F89" s="13">
        <v>20.7</v>
      </c>
      <c r="G89" s="13">
        <v>21.5</v>
      </c>
      <c r="H89" s="13">
        <v>21.3</v>
      </c>
      <c r="I89" s="13">
        <v>21.1</v>
      </c>
      <c r="J89" s="14">
        <v>20.5</v>
      </c>
    </row>
    <row r="90" spans="1:10">
      <c r="A90" s="21" t="s">
        <v>42</v>
      </c>
      <c r="B90" s="22">
        <f t="shared" ref="B90:J90" si="303">AVERAGE(B77:B89)</f>
        <v>14.538461538461538</v>
      </c>
      <c r="C90" s="22">
        <f t="shared" si="303"/>
        <v>19.376923076923077</v>
      </c>
      <c r="D90" s="22">
        <f t="shared" si="303"/>
        <v>21.369230769230771</v>
      </c>
      <c r="E90" s="22">
        <f t="shared" si="303"/>
        <v>22.400000000000002</v>
      </c>
      <c r="F90" s="22">
        <f t="shared" si="303"/>
        <v>23.446153846153848</v>
      </c>
      <c r="G90" s="22">
        <f t="shared" si="303"/>
        <v>23.669230769230769</v>
      </c>
      <c r="H90" s="22">
        <f t="shared" si="303"/>
        <v>23.507692307692306</v>
      </c>
      <c r="I90" s="22">
        <f t="shared" si="303"/>
        <v>22.88461538461539</v>
      </c>
      <c r="J90" s="23">
        <f t="shared" si="303"/>
        <v>22.130769230769229</v>
      </c>
    </row>
    <row r="91" spans="1:10">
      <c r="A91" s="2" t="s">
        <v>46</v>
      </c>
      <c r="B91">
        <f t="shared" ref="B91:J91" si="304">STDEV(B77:B89)</f>
        <v>3.5174655794426912</v>
      </c>
      <c r="C91">
        <f t="shared" si="304"/>
        <v>1.8129873350145269</v>
      </c>
      <c r="D91">
        <f t="shared" si="304"/>
        <v>1.0726793675842869</v>
      </c>
      <c r="E91">
        <f t="shared" si="304"/>
        <v>1.3546217184144065</v>
      </c>
      <c r="F91">
        <f t="shared" si="304"/>
        <v>1.4192811470455653</v>
      </c>
      <c r="G91">
        <f t="shared" si="304"/>
        <v>1.4840174164435174</v>
      </c>
      <c r="H91">
        <f t="shared" si="304"/>
        <v>1.6645627746556244</v>
      </c>
      <c r="I91">
        <f t="shared" si="304"/>
        <v>1.9303912184866197</v>
      </c>
      <c r="J91" s="3">
        <f t="shared" si="304"/>
        <v>2.615780513022397</v>
      </c>
    </row>
    <row r="92" spans="1:10">
      <c r="A92" s="4" t="s">
        <v>44</v>
      </c>
      <c r="B92" s="20">
        <f>B91/SQRT(13)</f>
        <v>0.97556942356617504</v>
      </c>
      <c r="C92" s="20">
        <f t="shared" ref="C92" si="305">C91/SQRT(13)</f>
        <v>0.50283221524320665</v>
      </c>
      <c r="D92" s="20">
        <f t="shared" ref="D92" si="306">D91/SQRT(13)</f>
        <v>0.29750772784287932</v>
      </c>
      <c r="E92" s="20">
        <f t="shared" ref="E92" si="307">E91/SQRT(13)</f>
        <v>0.37570446650771416</v>
      </c>
      <c r="F92" s="20">
        <f t="shared" ref="F92" si="308">F91/SQRT(13)</f>
        <v>0.39363776538247169</v>
      </c>
      <c r="G92" s="20">
        <f t="shared" ref="G92" si="309">G91/SQRT(13)</f>
        <v>0.41159237605143834</v>
      </c>
      <c r="H92" s="20">
        <f t="shared" ref="H92" si="310">H91/SQRT(13)</f>
        <v>0.46166664886534337</v>
      </c>
      <c r="I92" s="20">
        <f t="shared" ref="I92" si="311">I91/SQRT(13)</f>
        <v>0.53539419384299358</v>
      </c>
      <c r="J92" s="5">
        <f t="shared" ref="J92" si="312">J91/SQRT(13)</f>
        <v>0.72548698192782712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019B9-FAD4-F647-8AEC-B4810752ECA4}">
  <dimension ref="A1:H28"/>
  <sheetViews>
    <sheetView zoomScale="65" workbookViewId="0">
      <selection activeCell="D2" sqref="D2"/>
    </sheetView>
  </sheetViews>
  <sheetFormatPr baseColWidth="10" defaultColWidth="10.85546875" defaultRowHeight="20"/>
  <cols>
    <col min="1" max="1" width="40.5703125" customWidth="1"/>
    <col min="2" max="2" width="14.5703125" customWidth="1"/>
    <col min="4" max="4" width="22.28515625" customWidth="1"/>
    <col min="5" max="5" width="13.7109375" customWidth="1"/>
    <col min="7" max="7" width="26.42578125" customWidth="1"/>
    <col min="8" max="8" width="14.140625" customWidth="1"/>
  </cols>
  <sheetData>
    <row r="1" spans="1:8">
      <c r="A1" s="1" t="s">
        <v>607</v>
      </c>
      <c r="D1" s="1" t="s">
        <v>608</v>
      </c>
    </row>
    <row r="2" spans="1:8">
      <c r="A2" t="s">
        <v>132</v>
      </c>
      <c r="D2" t="s">
        <v>368</v>
      </c>
    </row>
    <row r="4" spans="1:8">
      <c r="A4" t="s">
        <v>348</v>
      </c>
      <c r="D4" t="s">
        <v>369</v>
      </c>
      <c r="G4" t="s">
        <v>369</v>
      </c>
    </row>
    <row r="5" spans="1:8">
      <c r="A5" s="6" t="s">
        <v>130</v>
      </c>
      <c r="B5" s="30" t="s">
        <v>131</v>
      </c>
      <c r="D5" s="6" t="s">
        <v>130</v>
      </c>
      <c r="E5" s="30" t="s">
        <v>131</v>
      </c>
      <c r="G5" s="6" t="s">
        <v>376</v>
      </c>
      <c r="H5" s="30" t="s">
        <v>131</v>
      </c>
    </row>
    <row r="6" spans="1:8">
      <c r="A6" s="2" t="s">
        <v>349</v>
      </c>
      <c r="B6" s="3">
        <v>4.356547323513813</v>
      </c>
      <c r="D6" s="2" t="s">
        <v>354</v>
      </c>
      <c r="E6" s="3">
        <v>2.5228787452803374</v>
      </c>
      <c r="G6" s="2" t="s">
        <v>158</v>
      </c>
      <c r="H6" s="3">
        <v>2.5228787452803374</v>
      </c>
    </row>
    <row r="7" spans="1:8">
      <c r="A7" s="2" t="s">
        <v>350</v>
      </c>
      <c r="B7" s="3">
        <v>2.6777807052660809</v>
      </c>
      <c r="D7" s="2" t="s">
        <v>353</v>
      </c>
      <c r="E7" s="3">
        <v>2.0362121726544449</v>
      </c>
      <c r="G7" s="2" t="s">
        <v>386</v>
      </c>
      <c r="H7" s="3">
        <v>2.0362121726544449</v>
      </c>
    </row>
    <row r="8" spans="1:8">
      <c r="A8" s="2" t="s">
        <v>351</v>
      </c>
      <c r="B8" s="3">
        <v>2.3665315444204134</v>
      </c>
      <c r="D8" s="2" t="s">
        <v>352</v>
      </c>
      <c r="E8" s="3">
        <v>2.0362121726544449</v>
      </c>
      <c r="G8" s="4" t="s">
        <v>387</v>
      </c>
      <c r="H8" s="5">
        <v>2.0362121726544449</v>
      </c>
    </row>
    <row r="9" spans="1:8">
      <c r="A9" s="2" t="s">
        <v>352</v>
      </c>
      <c r="B9" s="3">
        <v>2.3098039199714862</v>
      </c>
      <c r="D9" s="2" t="s">
        <v>370</v>
      </c>
      <c r="E9" s="3">
        <v>0.79588001734407521</v>
      </c>
    </row>
    <row r="10" spans="1:8">
      <c r="A10" s="2" t="s">
        <v>353</v>
      </c>
      <c r="B10" s="3">
        <v>2.3098039199714862</v>
      </c>
      <c r="D10" s="2" t="s">
        <v>371</v>
      </c>
      <c r="E10" s="3">
        <v>0.74472749489669399</v>
      </c>
    </row>
    <row r="11" spans="1:8">
      <c r="A11" s="2" t="s">
        <v>135</v>
      </c>
      <c r="B11" s="3">
        <v>2.3010299956639813</v>
      </c>
      <c r="D11" s="2" t="s">
        <v>372</v>
      </c>
      <c r="E11" s="3">
        <v>0.74472749489669399</v>
      </c>
    </row>
    <row r="12" spans="1:8">
      <c r="A12" s="2" t="s">
        <v>354</v>
      </c>
      <c r="B12" s="3">
        <v>2.283996656365201</v>
      </c>
      <c r="D12" s="2" t="s">
        <v>135</v>
      </c>
      <c r="E12" s="3">
        <v>0.74472749489669399</v>
      </c>
    </row>
    <row r="13" spans="1:8">
      <c r="A13" s="2" t="s">
        <v>355</v>
      </c>
      <c r="B13" s="3">
        <v>1.9208187539523751</v>
      </c>
      <c r="D13" s="2" t="s">
        <v>373</v>
      </c>
      <c r="E13" s="3">
        <v>0.74472749489669399</v>
      </c>
    </row>
    <row r="14" spans="1:8">
      <c r="A14" s="2" t="s">
        <v>356</v>
      </c>
      <c r="B14" s="3">
        <v>1.9208187539523751</v>
      </c>
      <c r="D14" s="2" t="s">
        <v>374</v>
      </c>
      <c r="E14" s="3">
        <v>0.74472749489669399</v>
      </c>
    </row>
    <row r="15" spans="1:8">
      <c r="A15" s="4" t="s">
        <v>357</v>
      </c>
      <c r="B15" s="5">
        <v>1.8860566476931633</v>
      </c>
      <c r="D15" s="4" t="s">
        <v>375</v>
      </c>
      <c r="E15" s="5">
        <v>0.74472749489669399</v>
      </c>
    </row>
    <row r="17" spans="1:8">
      <c r="A17" t="s">
        <v>358</v>
      </c>
      <c r="D17" t="s">
        <v>377</v>
      </c>
      <c r="G17" t="s">
        <v>377</v>
      </c>
    </row>
    <row r="18" spans="1:8">
      <c r="A18" s="6" t="s">
        <v>130</v>
      </c>
      <c r="B18" s="30" t="s">
        <v>131</v>
      </c>
      <c r="D18" s="6" t="s">
        <v>130</v>
      </c>
      <c r="E18" s="30" t="s">
        <v>131</v>
      </c>
      <c r="G18" s="6" t="s">
        <v>376</v>
      </c>
      <c r="H18" s="30" t="s">
        <v>131</v>
      </c>
    </row>
    <row r="19" spans="1:8">
      <c r="A19" s="2" t="s">
        <v>359</v>
      </c>
      <c r="B19" s="3">
        <v>0.55284196865778079</v>
      </c>
      <c r="D19" s="2" t="s">
        <v>378</v>
      </c>
      <c r="E19" s="3">
        <v>2.5228787452803374</v>
      </c>
      <c r="G19" s="2" t="s">
        <v>388</v>
      </c>
      <c r="H19" s="3">
        <v>0.53760200210104392</v>
      </c>
    </row>
    <row r="20" spans="1:8">
      <c r="A20" s="2" t="s">
        <v>360</v>
      </c>
      <c r="B20" s="3">
        <v>0.55284196865778079</v>
      </c>
      <c r="D20" s="2" t="s">
        <v>372</v>
      </c>
      <c r="E20" s="3">
        <v>2.0362121726544449</v>
      </c>
      <c r="G20" s="2" t="s">
        <v>389</v>
      </c>
      <c r="H20" s="3">
        <v>0.53760200210104392</v>
      </c>
    </row>
    <row r="21" spans="1:8">
      <c r="A21" s="2" t="s">
        <v>361</v>
      </c>
      <c r="B21" s="3">
        <v>0.32790214206428259</v>
      </c>
      <c r="D21" s="2" t="s">
        <v>383</v>
      </c>
      <c r="E21" s="3">
        <v>2.0362121726544449</v>
      </c>
      <c r="G21" s="4" t="s">
        <v>390</v>
      </c>
      <c r="H21" s="5">
        <v>0.53760200210104392</v>
      </c>
    </row>
    <row r="22" spans="1:8">
      <c r="A22" s="2" t="s">
        <v>362</v>
      </c>
      <c r="B22" s="3">
        <v>0.32790214206428259</v>
      </c>
      <c r="D22" s="2" t="s">
        <v>374</v>
      </c>
      <c r="E22" s="3">
        <v>0.79588001734407521</v>
      </c>
    </row>
    <row r="23" spans="1:8">
      <c r="A23" s="2" t="s">
        <v>363</v>
      </c>
      <c r="B23" s="3">
        <v>0.22184874961635639</v>
      </c>
      <c r="D23" s="2" t="s">
        <v>384</v>
      </c>
      <c r="E23" s="3">
        <v>0.74472749489669399</v>
      </c>
    </row>
    <row r="24" spans="1:8">
      <c r="A24" s="2" t="s">
        <v>364</v>
      </c>
      <c r="B24" s="3">
        <v>0.22184874961635639</v>
      </c>
      <c r="D24" s="2" t="s">
        <v>385</v>
      </c>
      <c r="E24" s="3">
        <v>0.74472749489669399</v>
      </c>
    </row>
    <row r="25" spans="1:8">
      <c r="A25" s="2" t="s">
        <v>365</v>
      </c>
      <c r="B25" s="3">
        <v>0.22184874961635639</v>
      </c>
      <c r="D25" s="2" t="s">
        <v>379</v>
      </c>
      <c r="E25" s="3">
        <v>0.74472749489669399</v>
      </c>
    </row>
    <row r="26" spans="1:8">
      <c r="A26" s="2" t="s">
        <v>366</v>
      </c>
      <c r="B26" s="3">
        <v>0.22184874961635639</v>
      </c>
      <c r="D26" s="2" t="s">
        <v>380</v>
      </c>
      <c r="E26" s="3">
        <v>0.74472749489669399</v>
      </c>
    </row>
    <row r="27" spans="1:8">
      <c r="A27" s="4" t="s">
        <v>367</v>
      </c>
      <c r="B27" s="5">
        <v>0.22184874961635639</v>
      </c>
      <c r="D27" s="2" t="s">
        <v>381</v>
      </c>
      <c r="E27" s="3">
        <v>0.74472749489669399</v>
      </c>
    </row>
    <row r="28" spans="1:8">
      <c r="D28" s="4" t="s">
        <v>382</v>
      </c>
      <c r="E28" s="5">
        <v>0.74472749489669399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F3014-D036-4DDE-B50F-EFA766D484E5}">
  <dimension ref="A1:AG36"/>
  <sheetViews>
    <sheetView topLeftCell="F1" zoomScale="75" workbookViewId="0">
      <selection activeCell="AC2" sqref="AC2"/>
    </sheetView>
  </sheetViews>
  <sheetFormatPr baseColWidth="10" defaultColWidth="8.7109375" defaultRowHeight="20"/>
  <cols>
    <col min="1" max="1" width="32.42578125" customWidth="1"/>
    <col min="8" max="8" width="12.85546875" customWidth="1"/>
    <col min="10" max="10" width="8.7109375" customWidth="1"/>
    <col min="18" max="18" width="23.42578125" customWidth="1"/>
    <col min="22" max="22" width="24.28515625" customWidth="1"/>
  </cols>
  <sheetData>
    <row r="1" spans="1:33">
      <c r="A1" s="1" t="s">
        <v>600</v>
      </c>
      <c r="D1" s="1" t="s">
        <v>601</v>
      </c>
      <c r="I1" s="1" t="s">
        <v>602</v>
      </c>
      <c r="O1" s="1" t="s">
        <v>603</v>
      </c>
      <c r="S1" s="1" t="s">
        <v>604</v>
      </c>
      <c r="W1" s="1" t="s">
        <v>605</v>
      </c>
      <c r="AC1" s="1" t="s">
        <v>606</v>
      </c>
    </row>
    <row r="2" spans="1:33">
      <c r="A2" t="s">
        <v>132</v>
      </c>
      <c r="D2" s="43" t="s">
        <v>525</v>
      </c>
      <c r="E2" s="43"/>
      <c r="F2" s="43"/>
      <c r="G2" s="43"/>
      <c r="I2" t="s">
        <v>16</v>
      </c>
      <c r="O2" t="s">
        <v>331</v>
      </c>
      <c r="S2" t="s">
        <v>530</v>
      </c>
      <c r="W2" t="s">
        <v>320</v>
      </c>
      <c r="AC2" t="s">
        <v>323</v>
      </c>
    </row>
    <row r="3" spans="1:33">
      <c r="D3" s="43"/>
      <c r="E3" s="43"/>
      <c r="F3" s="43"/>
      <c r="G3" s="43"/>
      <c r="I3" t="s">
        <v>318</v>
      </c>
      <c r="O3" t="s">
        <v>332</v>
      </c>
      <c r="S3" t="s">
        <v>531</v>
      </c>
      <c r="W3" t="s">
        <v>62</v>
      </c>
      <c r="AC3" t="s">
        <v>62</v>
      </c>
    </row>
    <row r="4" spans="1:33">
      <c r="A4" t="s">
        <v>520</v>
      </c>
      <c r="D4" s="43" t="s">
        <v>529</v>
      </c>
      <c r="E4" s="43"/>
      <c r="F4" s="43"/>
      <c r="G4" s="43"/>
    </row>
    <row r="5" spans="1:33">
      <c r="A5" s="6" t="s">
        <v>157</v>
      </c>
      <c r="B5" s="30" t="s">
        <v>131</v>
      </c>
      <c r="D5" s="43" t="s">
        <v>526</v>
      </c>
      <c r="E5" s="43"/>
      <c r="F5" s="43"/>
      <c r="G5" s="43"/>
      <c r="I5" s="6" t="s">
        <v>72</v>
      </c>
      <c r="J5" s="24" t="s">
        <v>206</v>
      </c>
      <c r="L5" s="6" t="s">
        <v>75</v>
      </c>
      <c r="M5" s="24" t="s">
        <v>206</v>
      </c>
      <c r="O5" s="6" t="s">
        <v>2</v>
      </c>
      <c r="P5" s="38" t="s">
        <v>106</v>
      </c>
      <c r="Q5" s="24" t="s">
        <v>107</v>
      </c>
      <c r="S5" s="6" t="s">
        <v>532</v>
      </c>
      <c r="T5" s="38" t="s">
        <v>109</v>
      </c>
      <c r="U5" s="24" t="s">
        <v>201</v>
      </c>
      <c r="W5" s="39" t="s">
        <v>321</v>
      </c>
      <c r="X5" s="37" t="s">
        <v>106</v>
      </c>
      <c r="Z5" s="40" t="s">
        <v>322</v>
      </c>
      <c r="AA5" s="24" t="s">
        <v>106</v>
      </c>
      <c r="AC5" s="40" t="s">
        <v>321</v>
      </c>
      <c r="AD5" s="24" t="s">
        <v>107</v>
      </c>
      <c r="AF5" s="40" t="s">
        <v>322</v>
      </c>
      <c r="AG5" s="24" t="s">
        <v>107</v>
      </c>
    </row>
    <row r="6" spans="1:33">
      <c r="A6" s="27" t="s">
        <v>158</v>
      </c>
      <c r="B6" s="3">
        <v>8.3872161399999996</v>
      </c>
      <c r="D6" s="9" t="s">
        <v>527</v>
      </c>
      <c r="E6" s="46" t="s">
        <v>50</v>
      </c>
      <c r="F6" s="46" t="s">
        <v>209</v>
      </c>
      <c r="G6" s="47" t="s">
        <v>75</v>
      </c>
      <c r="I6" s="2" t="s">
        <v>317</v>
      </c>
      <c r="J6" s="3">
        <v>1.5976699999999999</v>
      </c>
      <c r="L6" s="2" t="s">
        <v>317</v>
      </c>
      <c r="M6" s="3">
        <v>2.2932700000000001</v>
      </c>
      <c r="O6" s="2" t="s">
        <v>72</v>
      </c>
      <c r="P6">
        <v>0.37819999999999998</v>
      </c>
      <c r="Q6" s="3">
        <v>0.42357</v>
      </c>
      <c r="S6" s="2" t="s">
        <v>533</v>
      </c>
      <c r="T6">
        <v>5.6209020417104794E-2</v>
      </c>
      <c r="U6" s="3">
        <v>0.18664053857266769</v>
      </c>
      <c r="W6" s="2" t="s">
        <v>209</v>
      </c>
      <c r="X6" s="3">
        <v>0.94064924000000005</v>
      </c>
      <c r="Z6" s="2" t="s">
        <v>209</v>
      </c>
      <c r="AA6" s="3">
        <v>1.00621307</v>
      </c>
      <c r="AC6" s="2" t="s">
        <v>209</v>
      </c>
      <c r="AD6" s="3">
        <v>1.01325953</v>
      </c>
      <c r="AF6" s="2" t="s">
        <v>209</v>
      </c>
      <c r="AG6" s="3">
        <v>1.0066142899999999</v>
      </c>
    </row>
    <row r="7" spans="1:33">
      <c r="A7" s="27" t="s">
        <v>159</v>
      </c>
      <c r="B7" s="3">
        <v>4.1611509099999999</v>
      </c>
      <c r="D7" s="48" t="s">
        <v>76</v>
      </c>
      <c r="E7" s="43">
        <v>1</v>
      </c>
      <c r="F7" s="43">
        <v>1.1329981899999999</v>
      </c>
      <c r="G7" s="26">
        <v>1.2891655900000001</v>
      </c>
      <c r="I7" s="2" t="s">
        <v>317</v>
      </c>
      <c r="J7" s="3">
        <v>1.7157100000000001</v>
      </c>
      <c r="L7" s="2" t="s">
        <v>317</v>
      </c>
      <c r="M7" s="3">
        <v>2.4026900000000002</v>
      </c>
      <c r="O7" s="2" t="s">
        <v>72</v>
      </c>
      <c r="P7">
        <v>0.71243999999999996</v>
      </c>
      <c r="Q7" s="3">
        <v>0.74843999999999999</v>
      </c>
      <c r="S7" s="2" t="s">
        <v>534</v>
      </c>
      <c r="T7">
        <v>0.61085768170506416</v>
      </c>
      <c r="U7" s="3">
        <v>0.64001321416998713</v>
      </c>
      <c r="W7" s="2" t="s">
        <v>209</v>
      </c>
      <c r="X7" s="3">
        <v>1.04924102</v>
      </c>
      <c r="Z7" s="2" t="s">
        <v>209</v>
      </c>
      <c r="AA7" s="3">
        <v>1.01002514</v>
      </c>
      <c r="AC7" s="2" t="s">
        <v>209</v>
      </c>
      <c r="AD7" s="3">
        <v>1.0651017700000001</v>
      </c>
      <c r="AF7" s="2" t="s">
        <v>209</v>
      </c>
      <c r="AG7" s="3">
        <v>1.05168555</v>
      </c>
    </row>
    <row r="8" spans="1:33">
      <c r="A8" s="28" t="s">
        <v>522</v>
      </c>
      <c r="B8" s="5">
        <v>4.1611509099999999</v>
      </c>
      <c r="D8" s="48" t="s">
        <v>77</v>
      </c>
      <c r="E8" s="43">
        <v>1</v>
      </c>
      <c r="F8" s="43">
        <v>1.0255609800000001</v>
      </c>
      <c r="G8" s="26">
        <v>1.2674416900000001</v>
      </c>
      <c r="I8" s="2" t="s">
        <v>317</v>
      </c>
      <c r="J8" s="3">
        <v>1.8067899999999999</v>
      </c>
      <c r="L8" s="2" t="s">
        <v>317</v>
      </c>
      <c r="M8" s="3">
        <v>3.0390899999999998</v>
      </c>
      <c r="O8" s="2" t="s">
        <v>72</v>
      </c>
      <c r="P8">
        <v>0.66381999999999997</v>
      </c>
      <c r="Q8" s="3">
        <v>0.74229000000000001</v>
      </c>
      <c r="S8" s="2" t="s">
        <v>535</v>
      </c>
      <c r="T8">
        <v>0.49794156469680589</v>
      </c>
      <c r="U8" s="3">
        <v>0.60236473550206804</v>
      </c>
      <c r="W8" s="2" t="s">
        <v>209</v>
      </c>
      <c r="X8" s="3">
        <v>1.0101097400000001</v>
      </c>
      <c r="Z8" s="2" t="s">
        <v>209</v>
      </c>
      <c r="AA8" s="3">
        <v>0.98376178999999997</v>
      </c>
      <c r="AC8" s="2" t="s">
        <v>209</v>
      </c>
      <c r="AD8" s="3">
        <v>0.92163870000000003</v>
      </c>
      <c r="AF8" s="2" t="s">
        <v>209</v>
      </c>
      <c r="AG8" s="3">
        <v>0.94170014999999996</v>
      </c>
    </row>
    <row r="9" spans="1:33">
      <c r="D9" s="48" t="s">
        <v>78</v>
      </c>
      <c r="E9" s="43">
        <v>1</v>
      </c>
      <c r="F9" s="43">
        <v>0.95898196999999996</v>
      </c>
      <c r="G9" s="26">
        <v>1.1379265700000001</v>
      </c>
      <c r="I9" s="2" t="s">
        <v>319</v>
      </c>
      <c r="J9" s="3">
        <v>0.35304999999999997</v>
      </c>
      <c r="L9" s="2" t="s">
        <v>319</v>
      </c>
      <c r="M9" s="3">
        <v>0.42518</v>
      </c>
      <c r="O9" s="2" t="s">
        <v>209</v>
      </c>
      <c r="P9">
        <v>0.15232000000000001</v>
      </c>
      <c r="Q9" s="3">
        <v>0.27278000000000002</v>
      </c>
      <c r="S9" s="2" t="s">
        <v>536</v>
      </c>
      <c r="T9">
        <v>0.44186397007503575</v>
      </c>
      <c r="U9" s="3">
        <v>1.1567719087932478</v>
      </c>
      <c r="W9" s="2" t="s">
        <v>75</v>
      </c>
      <c r="X9" s="3">
        <v>1.1473167799999999</v>
      </c>
      <c r="Z9" s="2" t="s">
        <v>75</v>
      </c>
      <c r="AA9" s="3">
        <v>0.92333237000000001</v>
      </c>
      <c r="AC9" s="2" t="s">
        <v>75</v>
      </c>
      <c r="AD9" s="3">
        <v>1.2182984699999999</v>
      </c>
      <c r="AF9" s="2" t="s">
        <v>75</v>
      </c>
      <c r="AG9" s="3">
        <v>0.70777858999999999</v>
      </c>
    </row>
    <row r="10" spans="1:33">
      <c r="A10" t="s">
        <v>521</v>
      </c>
      <c r="D10" s="48" t="s">
        <v>79</v>
      </c>
      <c r="E10" s="43">
        <v>1</v>
      </c>
      <c r="F10" s="43">
        <v>0.96777340999999995</v>
      </c>
      <c r="G10" s="26">
        <v>1.1420332600000001</v>
      </c>
      <c r="I10" s="2" t="s">
        <v>319</v>
      </c>
      <c r="J10" s="3">
        <v>0.82089999999999996</v>
      </c>
      <c r="L10" s="2" t="s">
        <v>319</v>
      </c>
      <c r="M10" s="3">
        <v>0.39104</v>
      </c>
      <c r="O10" s="2" t="s">
        <v>209</v>
      </c>
      <c r="P10">
        <v>0.92179999999999995</v>
      </c>
      <c r="Q10" s="3">
        <v>1.03315</v>
      </c>
      <c r="S10" s="2" t="s">
        <v>537</v>
      </c>
      <c r="T10">
        <v>0.44612607187647996</v>
      </c>
      <c r="U10" s="3">
        <v>0.90782278488607127</v>
      </c>
      <c r="W10" s="2" t="s">
        <v>75</v>
      </c>
      <c r="X10" s="3">
        <v>1.1573765199999999</v>
      </c>
      <c r="Z10" s="2" t="s">
        <v>75</v>
      </c>
      <c r="AA10" s="3">
        <v>1.0534963500000001</v>
      </c>
      <c r="AC10" s="2" t="s">
        <v>75</v>
      </c>
      <c r="AD10" s="3">
        <v>1.0517892200000001</v>
      </c>
      <c r="AF10" s="2" t="s">
        <v>75</v>
      </c>
      <c r="AG10" s="3">
        <v>0.90694920000000001</v>
      </c>
    </row>
    <row r="11" spans="1:33">
      <c r="A11" s="6" t="s">
        <v>157</v>
      </c>
      <c r="B11" s="30" t="s">
        <v>131</v>
      </c>
      <c r="D11" s="48" t="s">
        <v>80</v>
      </c>
      <c r="E11" s="43">
        <v>1</v>
      </c>
      <c r="F11" s="43">
        <v>0.83581625999999998</v>
      </c>
      <c r="G11" s="26">
        <v>1.202812</v>
      </c>
      <c r="I11" s="4" t="s">
        <v>319</v>
      </c>
      <c r="J11" s="5">
        <v>0.62687999999999999</v>
      </c>
      <c r="L11" s="4" t="s">
        <v>319</v>
      </c>
      <c r="M11" s="5">
        <v>0.45113999999999999</v>
      </c>
      <c r="O11" s="4" t="s">
        <v>209</v>
      </c>
      <c r="P11" s="20">
        <v>0.65793999999999997</v>
      </c>
      <c r="Q11" s="5">
        <v>0.73887999999999998</v>
      </c>
      <c r="S11" s="2" t="s">
        <v>538</v>
      </c>
      <c r="T11">
        <v>0.74759519750521863</v>
      </c>
      <c r="U11" s="3">
        <v>1.7141665195788145</v>
      </c>
      <c r="W11" s="4" t="s">
        <v>75</v>
      </c>
      <c r="X11" s="5">
        <v>1.1374548099999999</v>
      </c>
      <c r="Z11" s="4" t="s">
        <v>75</v>
      </c>
      <c r="AA11" s="5">
        <v>1.0780090200000001</v>
      </c>
      <c r="AC11" s="4" t="s">
        <v>75</v>
      </c>
      <c r="AD11" s="5">
        <v>0.88047684999999998</v>
      </c>
      <c r="AF11" s="4" t="s">
        <v>75</v>
      </c>
      <c r="AG11" s="5">
        <v>1.10607919</v>
      </c>
    </row>
    <row r="12" spans="1:33">
      <c r="A12" s="27" t="s">
        <v>523</v>
      </c>
      <c r="B12" s="3">
        <v>2.0177287669604316</v>
      </c>
      <c r="D12" s="48" t="s">
        <v>81</v>
      </c>
      <c r="E12" s="43">
        <v>1</v>
      </c>
      <c r="F12" s="43">
        <v>0.92547893999999997</v>
      </c>
      <c r="G12" s="26">
        <v>1.2048557900000001</v>
      </c>
      <c r="S12" s="2" t="s">
        <v>539</v>
      </c>
      <c r="T12">
        <v>2.5764253627198164</v>
      </c>
      <c r="U12" s="3">
        <v>1.7562691064578413</v>
      </c>
    </row>
    <row r="13" spans="1:33">
      <c r="A13" s="27" t="s">
        <v>524</v>
      </c>
      <c r="B13" s="3">
        <v>2.0177287669604316</v>
      </c>
      <c r="D13" s="48" t="s">
        <v>82</v>
      </c>
      <c r="E13" s="43">
        <v>1</v>
      </c>
      <c r="F13" s="43">
        <v>0.99401835000000005</v>
      </c>
      <c r="G13" s="26">
        <v>1.07737332</v>
      </c>
      <c r="S13" s="4" t="s">
        <v>540</v>
      </c>
      <c r="T13" s="20">
        <v>0.34442245199578497</v>
      </c>
      <c r="U13" s="5">
        <v>0.539206356721463</v>
      </c>
    </row>
    <row r="14" spans="1:33">
      <c r="A14" s="28" t="s">
        <v>442</v>
      </c>
      <c r="B14" s="5">
        <v>2.0177287669604316</v>
      </c>
      <c r="D14" s="48" t="s">
        <v>83</v>
      </c>
      <c r="E14" s="43">
        <v>1</v>
      </c>
      <c r="F14" s="43">
        <v>1.01592828</v>
      </c>
      <c r="G14" s="26">
        <v>1.15490431</v>
      </c>
    </row>
    <row r="15" spans="1:33">
      <c r="D15" s="48" t="s">
        <v>84</v>
      </c>
      <c r="E15" s="43">
        <v>1</v>
      </c>
      <c r="F15" s="43">
        <v>1.18746416</v>
      </c>
      <c r="G15" s="26">
        <v>1.13218313</v>
      </c>
    </row>
    <row r="16" spans="1:33">
      <c r="D16" s="48" t="s">
        <v>85</v>
      </c>
      <c r="E16" s="43">
        <v>1</v>
      </c>
      <c r="F16" s="43">
        <v>0.85592957000000003</v>
      </c>
      <c r="G16" s="26">
        <v>1.1195780399999999</v>
      </c>
    </row>
    <row r="17" spans="4:7">
      <c r="D17" s="48" t="s">
        <v>86</v>
      </c>
      <c r="E17" s="43">
        <v>1</v>
      </c>
      <c r="F17" s="43">
        <v>1.08169469</v>
      </c>
      <c r="G17" s="26">
        <v>1.14067881</v>
      </c>
    </row>
    <row r="18" spans="4:7">
      <c r="D18" s="48" t="s">
        <v>87</v>
      </c>
      <c r="E18" s="43">
        <v>1</v>
      </c>
      <c r="F18" s="43">
        <v>0.99355735999999995</v>
      </c>
      <c r="G18" s="26">
        <v>1.1297722299999999</v>
      </c>
    </row>
    <row r="19" spans="4:7">
      <c r="D19" s="48" t="s">
        <v>88</v>
      </c>
      <c r="E19" s="43">
        <v>1</v>
      </c>
      <c r="F19" s="43">
        <v>0.93012932000000004</v>
      </c>
      <c r="G19" s="26">
        <v>1.1664627400000001</v>
      </c>
    </row>
    <row r="20" spans="4:7">
      <c r="D20" s="48" t="s">
        <v>89</v>
      </c>
      <c r="E20" s="43">
        <v>1</v>
      </c>
      <c r="F20" s="43">
        <v>1.1347244700000001</v>
      </c>
      <c r="G20" s="26">
        <v>1.31786461</v>
      </c>
    </row>
    <row r="21" spans="4:7">
      <c r="D21" s="48" t="s">
        <v>90</v>
      </c>
      <c r="E21" s="43">
        <v>1</v>
      </c>
      <c r="F21" s="43">
        <v>1.0979277199999999</v>
      </c>
      <c r="G21" s="26">
        <v>1.1054674900000001</v>
      </c>
    </row>
    <row r="22" spans="4:7">
      <c r="D22" s="48" t="s">
        <v>91</v>
      </c>
      <c r="E22" s="43">
        <v>1</v>
      </c>
      <c r="F22" s="43">
        <v>0.94074749999999996</v>
      </c>
      <c r="G22" s="26">
        <v>1.03949924</v>
      </c>
    </row>
    <row r="23" spans="4:7">
      <c r="D23" s="48" t="s">
        <v>92</v>
      </c>
      <c r="E23" s="43">
        <v>1</v>
      </c>
      <c r="F23" s="43">
        <v>1.1077256799999999</v>
      </c>
      <c r="G23" s="26">
        <v>1.14735411</v>
      </c>
    </row>
    <row r="24" spans="4:7">
      <c r="D24" s="48" t="s">
        <v>93</v>
      </c>
      <c r="E24" s="43">
        <v>1</v>
      </c>
      <c r="F24" s="43">
        <v>0.90348821999999995</v>
      </c>
      <c r="G24" s="26">
        <v>1.07149117</v>
      </c>
    </row>
    <row r="25" spans="4:7">
      <c r="D25" s="48" t="s">
        <v>94</v>
      </c>
      <c r="E25" s="43">
        <v>1</v>
      </c>
      <c r="F25" s="43">
        <v>1.05358032</v>
      </c>
      <c r="G25" s="26">
        <v>1.07151087</v>
      </c>
    </row>
    <row r="26" spans="4:7">
      <c r="D26" s="48" t="s">
        <v>95</v>
      </c>
      <c r="E26" s="43">
        <v>1</v>
      </c>
      <c r="F26" s="43">
        <v>0.97917756</v>
      </c>
      <c r="G26" s="26">
        <v>1.069075</v>
      </c>
    </row>
    <row r="27" spans="4:7">
      <c r="D27" s="48" t="s">
        <v>96</v>
      </c>
      <c r="E27" s="43">
        <v>1</v>
      </c>
      <c r="F27" s="43">
        <v>1.0524893200000001</v>
      </c>
      <c r="G27" s="26">
        <v>1.0334449999999999</v>
      </c>
    </row>
    <row r="28" spans="4:7">
      <c r="D28" s="48" t="s">
        <v>97</v>
      </c>
      <c r="E28" s="43">
        <v>1</v>
      </c>
      <c r="F28" s="43">
        <v>0.90591270000000002</v>
      </c>
      <c r="G28" s="26">
        <v>1.0871376699999999</v>
      </c>
    </row>
    <row r="29" spans="4:7">
      <c r="D29" s="48" t="s">
        <v>98</v>
      </c>
      <c r="E29" s="43">
        <v>1</v>
      </c>
      <c r="F29" s="43">
        <v>0.96107328000000003</v>
      </c>
      <c r="G29" s="26">
        <v>1.0937907</v>
      </c>
    </row>
    <row r="30" spans="4:7">
      <c r="D30" s="48" t="s">
        <v>99</v>
      </c>
      <c r="E30" s="43">
        <v>1</v>
      </c>
      <c r="F30" s="43">
        <v>0.92169983</v>
      </c>
      <c r="G30" s="26">
        <v>1.09601031</v>
      </c>
    </row>
    <row r="31" spans="4:7">
      <c r="D31" s="48" t="s">
        <v>100</v>
      </c>
      <c r="E31" s="43">
        <v>1</v>
      </c>
      <c r="F31" s="43">
        <v>1.0765688899999999</v>
      </c>
      <c r="G31" s="26">
        <v>1.1856894</v>
      </c>
    </row>
    <row r="32" spans="4:7">
      <c r="D32" s="48" t="s">
        <v>101</v>
      </c>
      <c r="E32" s="43">
        <v>1</v>
      </c>
      <c r="F32" s="43">
        <v>0.95274957000000005</v>
      </c>
      <c r="G32" s="26">
        <v>1.06917712</v>
      </c>
    </row>
    <row r="33" spans="4:7">
      <c r="D33" s="48" t="s">
        <v>102</v>
      </c>
      <c r="E33" s="43">
        <v>1</v>
      </c>
      <c r="F33" s="43">
        <v>0.86360289000000001</v>
      </c>
      <c r="G33" s="26">
        <v>1.0596598100000001</v>
      </c>
    </row>
    <row r="34" spans="4:7">
      <c r="D34" s="48" t="s">
        <v>103</v>
      </c>
      <c r="E34" s="43">
        <v>1</v>
      </c>
      <c r="F34" s="43">
        <v>0.97394765999999999</v>
      </c>
      <c r="G34" s="26">
        <v>1.04898205</v>
      </c>
    </row>
    <row r="35" spans="4:7">
      <c r="D35" s="48" t="s">
        <v>104</v>
      </c>
      <c r="E35" s="43">
        <v>1</v>
      </c>
      <c r="F35" s="43">
        <v>1.0516266299999999</v>
      </c>
      <c r="G35" s="26">
        <v>1.0653963399999999</v>
      </c>
    </row>
    <row r="36" spans="4:7">
      <c r="D36" s="49" t="s">
        <v>105</v>
      </c>
      <c r="E36" s="50">
        <v>1</v>
      </c>
      <c r="F36" s="50">
        <v>0.94075712</v>
      </c>
      <c r="G36" s="51">
        <v>0.99382921999999996</v>
      </c>
    </row>
  </sheetData>
  <phoneticPr fontId="1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0775E-DF67-0A4B-98AE-41F5E5695740}">
  <dimension ref="A1:K25"/>
  <sheetViews>
    <sheetView topLeftCell="F1" workbookViewId="0">
      <selection activeCell="A2" sqref="A2"/>
    </sheetView>
  </sheetViews>
  <sheetFormatPr baseColWidth="10" defaultColWidth="10.85546875" defaultRowHeight="20"/>
  <cols>
    <col min="1" max="1" width="31.42578125" customWidth="1"/>
    <col min="4" max="4" width="46.85546875" customWidth="1"/>
    <col min="7" max="7" width="47.42578125" customWidth="1"/>
    <col min="10" max="10" width="30.28515625" customWidth="1"/>
  </cols>
  <sheetData>
    <row r="1" spans="1:11">
      <c r="A1" s="1" t="s">
        <v>487</v>
      </c>
    </row>
    <row r="2" spans="1:11">
      <c r="A2" t="s">
        <v>427</v>
      </c>
    </row>
    <row r="3" spans="1:11">
      <c r="A3" t="s">
        <v>561</v>
      </c>
    </row>
    <row r="5" spans="1:11">
      <c r="A5" t="s">
        <v>562</v>
      </c>
      <c r="D5" t="s">
        <v>570</v>
      </c>
      <c r="G5" t="s">
        <v>430</v>
      </c>
      <c r="J5" t="s">
        <v>431</v>
      </c>
    </row>
    <row r="6" spans="1:11">
      <c r="A6" s="6" t="s">
        <v>428</v>
      </c>
      <c r="B6" s="30" t="s">
        <v>569</v>
      </c>
      <c r="D6" s="6" t="s">
        <v>428</v>
      </c>
      <c r="E6" s="30" t="s">
        <v>568</v>
      </c>
      <c r="G6" s="6" t="s">
        <v>428</v>
      </c>
      <c r="H6" s="30" t="s">
        <v>131</v>
      </c>
      <c r="J6" s="6" t="s">
        <v>428</v>
      </c>
      <c r="K6" s="30" t="s">
        <v>131</v>
      </c>
    </row>
    <row r="7" spans="1:11">
      <c r="A7" s="2" t="s">
        <v>433</v>
      </c>
      <c r="B7" s="3">
        <v>12.229569229085573</v>
      </c>
      <c r="D7" s="2" t="s">
        <v>435</v>
      </c>
      <c r="E7" s="3">
        <v>3.8736778198194686</v>
      </c>
      <c r="G7" s="2" t="s">
        <v>435</v>
      </c>
      <c r="H7" s="3">
        <v>19.358555175595711</v>
      </c>
      <c r="J7" s="2" t="s">
        <v>432</v>
      </c>
      <c r="K7" s="3">
        <v>51.176186919468904</v>
      </c>
    </row>
    <row r="8" spans="1:11">
      <c r="A8" s="2" t="s">
        <v>563</v>
      </c>
      <c r="B8" s="3">
        <v>8.6285077960251062</v>
      </c>
      <c r="D8" s="2" t="s">
        <v>432</v>
      </c>
      <c r="E8" s="3">
        <v>3.6791720456920562</v>
      </c>
      <c r="G8" s="2" t="s">
        <v>432</v>
      </c>
      <c r="H8" s="3">
        <v>14.768444566947235</v>
      </c>
      <c r="J8" s="2" t="s">
        <v>435</v>
      </c>
      <c r="K8" s="3">
        <v>36.450345229129994</v>
      </c>
    </row>
    <row r="9" spans="1:11">
      <c r="A9" s="2" t="s">
        <v>432</v>
      </c>
      <c r="B9" s="3">
        <v>7.3377915101045188</v>
      </c>
      <c r="D9" s="2" t="s">
        <v>572</v>
      </c>
      <c r="E9" s="3">
        <v>1.7215352223265876</v>
      </c>
      <c r="G9" s="2" t="s">
        <v>433</v>
      </c>
      <c r="H9" s="3">
        <v>9.0978891674582627</v>
      </c>
      <c r="J9" s="2" t="s">
        <v>433</v>
      </c>
      <c r="K9" s="3">
        <v>31.507506587728908</v>
      </c>
    </row>
    <row r="10" spans="1:11">
      <c r="A10" s="2" t="s">
        <v>564</v>
      </c>
      <c r="B10" s="3">
        <v>6.7918040062897376</v>
      </c>
      <c r="D10" s="2" t="s">
        <v>573</v>
      </c>
      <c r="E10" s="3">
        <v>1.5421127212706509</v>
      </c>
      <c r="G10" s="2" t="s">
        <v>445</v>
      </c>
      <c r="H10" s="3">
        <v>8.9831487064126438</v>
      </c>
      <c r="J10" s="2" t="s">
        <v>436</v>
      </c>
      <c r="K10" s="3">
        <v>29.944648688098262</v>
      </c>
    </row>
    <row r="11" spans="1:11">
      <c r="A11" s="4" t="s">
        <v>434</v>
      </c>
      <c r="B11" s="5">
        <v>6.1674410998082774</v>
      </c>
      <c r="D11" s="4" t="s">
        <v>574</v>
      </c>
      <c r="E11" s="5">
        <v>1.5171543873460733</v>
      </c>
      <c r="G11" s="4" t="s">
        <v>446</v>
      </c>
      <c r="H11" s="5">
        <v>8.4513464283806226</v>
      </c>
      <c r="J11" s="4" t="s">
        <v>452</v>
      </c>
      <c r="K11" s="5">
        <v>24.911251896968356</v>
      </c>
    </row>
    <row r="13" spans="1:11">
      <c r="A13" s="6" t="s">
        <v>376</v>
      </c>
      <c r="B13" s="30" t="s">
        <v>568</v>
      </c>
      <c r="D13" s="6" t="s">
        <v>571</v>
      </c>
      <c r="E13" s="30" t="s">
        <v>568</v>
      </c>
      <c r="G13" s="6" t="s">
        <v>429</v>
      </c>
      <c r="H13" s="30" t="s">
        <v>131</v>
      </c>
      <c r="J13" s="6" t="s">
        <v>429</v>
      </c>
      <c r="K13" s="30" t="s">
        <v>131</v>
      </c>
    </row>
    <row r="14" spans="1:11">
      <c r="A14" s="2" t="s">
        <v>438</v>
      </c>
      <c r="B14" s="3">
        <v>3.4034029043735399</v>
      </c>
      <c r="D14" s="2" t="s">
        <v>448</v>
      </c>
      <c r="E14" s="3">
        <v>3.5973947580800854</v>
      </c>
      <c r="G14" s="2" t="s">
        <v>444</v>
      </c>
      <c r="H14" s="3">
        <v>3.8313632379988167</v>
      </c>
      <c r="J14" s="2" t="s">
        <v>443</v>
      </c>
      <c r="K14" s="3">
        <v>11.810358773082735</v>
      </c>
    </row>
    <row r="15" spans="1:11">
      <c r="A15" s="2" t="s">
        <v>437</v>
      </c>
      <c r="B15" s="3">
        <v>2.5559552040819238</v>
      </c>
      <c r="D15" s="2" t="s">
        <v>575</v>
      </c>
      <c r="E15" s="3">
        <v>2.873219422987991</v>
      </c>
      <c r="G15" s="2" t="s">
        <v>449</v>
      </c>
      <c r="H15" s="3">
        <v>2.684489874659886</v>
      </c>
      <c r="J15" s="2" t="s">
        <v>454</v>
      </c>
      <c r="K15" s="3">
        <v>8.3224268545151787</v>
      </c>
    </row>
    <row r="16" spans="1:11">
      <c r="A16" s="2" t="s">
        <v>565</v>
      </c>
      <c r="B16" s="3">
        <v>1.9355420107730816</v>
      </c>
      <c r="D16" s="2" t="s">
        <v>576</v>
      </c>
      <c r="E16" s="3">
        <v>2.7833064008302455</v>
      </c>
      <c r="G16" s="2" t="s">
        <v>443</v>
      </c>
      <c r="H16" s="3">
        <v>2.684489874659886</v>
      </c>
      <c r="J16" s="2" t="s">
        <v>450</v>
      </c>
      <c r="K16" s="3">
        <v>8.1377541332426482</v>
      </c>
    </row>
    <row r="17" spans="1:11">
      <c r="A17" s="2" t="s">
        <v>566</v>
      </c>
      <c r="B17" s="3">
        <v>0.40230481407448765</v>
      </c>
      <c r="D17" s="2" t="s">
        <v>565</v>
      </c>
      <c r="E17" s="3">
        <v>2.4958010814605549</v>
      </c>
      <c r="G17" s="2" t="s">
        <v>450</v>
      </c>
      <c r="H17" s="3">
        <v>2.673162971234214</v>
      </c>
      <c r="J17" s="2" t="s">
        <v>455</v>
      </c>
      <c r="K17" s="3">
        <v>8.1211335511953369</v>
      </c>
    </row>
    <row r="18" spans="1:11">
      <c r="A18" s="4" t="s">
        <v>567</v>
      </c>
      <c r="B18" s="5">
        <v>0.40230481407448765</v>
      </c>
      <c r="D18" s="4" t="s">
        <v>577</v>
      </c>
      <c r="E18" s="5">
        <v>2.4887852988636121</v>
      </c>
      <c r="G18" s="4" t="s">
        <v>451</v>
      </c>
      <c r="H18" s="5">
        <v>2.174192596115947</v>
      </c>
      <c r="J18" s="4" t="s">
        <v>456</v>
      </c>
      <c r="K18" s="5">
        <v>8.1211335511953369</v>
      </c>
    </row>
    <row r="20" spans="1:11">
      <c r="G20" s="6" t="s">
        <v>376</v>
      </c>
      <c r="H20" s="30" t="s">
        <v>131</v>
      </c>
      <c r="J20" s="6" t="s">
        <v>376</v>
      </c>
      <c r="K20" s="30" t="s">
        <v>131</v>
      </c>
    </row>
    <row r="21" spans="1:11">
      <c r="G21" s="2" t="s">
        <v>447</v>
      </c>
      <c r="H21" s="3">
        <v>3.3477536589966768</v>
      </c>
      <c r="J21" s="2" t="s">
        <v>441</v>
      </c>
      <c r="K21" s="3">
        <v>13.333482019445119</v>
      </c>
    </row>
    <row r="22" spans="1:11">
      <c r="G22" s="2" t="s">
        <v>439</v>
      </c>
      <c r="H22" s="3">
        <v>3.3391345219961308</v>
      </c>
      <c r="J22" s="2" t="s">
        <v>453</v>
      </c>
      <c r="K22" s="3">
        <v>12.039529222465701</v>
      </c>
    </row>
    <row r="23" spans="1:11">
      <c r="G23" s="2" t="s">
        <v>438</v>
      </c>
      <c r="H23" s="3">
        <v>3.1191864077192086</v>
      </c>
      <c r="J23" s="2" t="s">
        <v>439</v>
      </c>
      <c r="K23" s="3">
        <v>10.480172006224281</v>
      </c>
    </row>
    <row r="24" spans="1:11">
      <c r="G24" s="2" t="s">
        <v>448</v>
      </c>
      <c r="H24" s="3">
        <v>3.1191864077192086</v>
      </c>
      <c r="J24" s="2" t="s">
        <v>438</v>
      </c>
      <c r="K24" s="3">
        <v>7.8696662315049934</v>
      </c>
    </row>
    <row r="25" spans="1:11">
      <c r="G25" s="4" t="s">
        <v>440</v>
      </c>
      <c r="H25" s="5">
        <v>3.1191864077192086</v>
      </c>
      <c r="J25" s="4" t="s">
        <v>442</v>
      </c>
      <c r="K25" s="5">
        <v>7.7670038896078459</v>
      </c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95EFE-2220-4B80-8A5E-8E9CB42CA1D6}">
  <dimension ref="A1:Z31"/>
  <sheetViews>
    <sheetView topLeftCell="A11" zoomScale="81" workbookViewId="0">
      <selection activeCell="F32" sqref="F32"/>
    </sheetView>
  </sheetViews>
  <sheetFormatPr baseColWidth="10" defaultColWidth="8.7109375" defaultRowHeight="20"/>
  <cols>
    <col min="1" max="1" width="16" customWidth="1"/>
    <col min="2" max="2" width="14.85546875" customWidth="1"/>
    <col min="6" max="6" width="55.42578125" customWidth="1"/>
    <col min="7" max="7" width="14.85546875" customWidth="1"/>
    <col min="9" max="9" width="35.85546875" customWidth="1"/>
    <col min="10" max="10" width="15.7109375" customWidth="1"/>
    <col min="14" max="14" width="12.5703125" customWidth="1"/>
    <col min="15" max="15" width="13.85546875" customWidth="1"/>
    <col min="19" max="19" width="11.5703125" customWidth="1"/>
    <col min="22" max="22" width="11.42578125" customWidth="1"/>
    <col min="25" max="25" width="11.42578125" customWidth="1"/>
  </cols>
  <sheetData>
    <row r="1" spans="1:26">
      <c r="A1" s="1" t="s">
        <v>596</v>
      </c>
      <c r="F1" s="1" t="s">
        <v>597</v>
      </c>
      <c r="L1" s="1" t="s">
        <v>598</v>
      </c>
      <c r="S1" s="1" t="s">
        <v>599</v>
      </c>
    </row>
    <row r="2" spans="1:26">
      <c r="A2" s="8" t="s">
        <v>61</v>
      </c>
      <c r="F2" t="s">
        <v>132</v>
      </c>
      <c r="L2" s="43" t="s">
        <v>490</v>
      </c>
      <c r="S2" t="s">
        <v>331</v>
      </c>
    </row>
    <row r="3" spans="1:26">
      <c r="A3" t="s">
        <v>18</v>
      </c>
    </row>
    <row r="4" spans="1:26">
      <c r="F4" t="s">
        <v>488</v>
      </c>
      <c r="I4" t="s">
        <v>489</v>
      </c>
      <c r="L4" t="s">
        <v>491</v>
      </c>
      <c r="S4" t="s">
        <v>491</v>
      </c>
    </row>
    <row r="5" spans="1:26">
      <c r="A5" s="6" t="s">
        <v>312</v>
      </c>
      <c r="B5" s="7" t="s">
        <v>13</v>
      </c>
      <c r="F5" s="6" t="s">
        <v>428</v>
      </c>
      <c r="G5" s="30" t="s">
        <v>131</v>
      </c>
      <c r="I5" s="6" t="s">
        <v>428</v>
      </c>
      <c r="J5" s="30" t="s">
        <v>131</v>
      </c>
      <c r="L5" t="s">
        <v>342</v>
      </c>
      <c r="S5" t="s">
        <v>18</v>
      </c>
    </row>
    <row r="6" spans="1:26">
      <c r="A6" s="2" t="s">
        <v>315</v>
      </c>
      <c r="B6" s="3">
        <v>0.76734285000000002</v>
      </c>
      <c r="F6" s="2" t="s">
        <v>457</v>
      </c>
      <c r="G6" s="3">
        <v>8.6989700043360187</v>
      </c>
      <c r="I6" s="2" t="s">
        <v>457</v>
      </c>
      <c r="J6" s="3">
        <v>5.4202164033831899</v>
      </c>
      <c r="L6" s="6" t="s">
        <v>73</v>
      </c>
      <c r="M6" s="19" t="s">
        <v>72</v>
      </c>
      <c r="N6" s="19" t="s">
        <v>75</v>
      </c>
      <c r="O6" s="7" t="s">
        <v>58</v>
      </c>
      <c r="S6" s="6" t="s">
        <v>2</v>
      </c>
      <c r="T6" s="24" t="s">
        <v>493</v>
      </c>
      <c r="V6" s="6" t="s">
        <v>2</v>
      </c>
      <c r="W6" s="24" t="s">
        <v>497</v>
      </c>
      <c r="Y6" s="6" t="s">
        <v>2</v>
      </c>
      <c r="Z6" s="24" t="s">
        <v>498</v>
      </c>
    </row>
    <row r="7" spans="1:26">
      <c r="A7" s="2" t="s">
        <v>315</v>
      </c>
      <c r="B7" s="3">
        <v>0.24288641</v>
      </c>
      <c r="F7" s="2" t="s">
        <v>458</v>
      </c>
      <c r="G7" s="3">
        <v>8.1804560644581308</v>
      </c>
      <c r="I7" s="2" t="s">
        <v>458</v>
      </c>
      <c r="J7" s="3">
        <v>5.4202164033831899</v>
      </c>
      <c r="L7" s="27" t="s">
        <v>107</v>
      </c>
      <c r="M7">
        <v>1</v>
      </c>
      <c r="N7">
        <v>1.15198501</v>
      </c>
      <c r="O7" s="3">
        <v>1.0227814200000001</v>
      </c>
      <c r="S7" s="2" t="s">
        <v>72</v>
      </c>
      <c r="T7" s="3">
        <v>0.9487051925135549</v>
      </c>
      <c r="V7" s="2" t="s">
        <v>72</v>
      </c>
      <c r="W7" s="3">
        <v>0.78123471812072565</v>
      </c>
      <c r="Y7" s="2" t="s">
        <v>72</v>
      </c>
      <c r="Z7" s="3">
        <v>1.6788798103808276</v>
      </c>
    </row>
    <row r="8" spans="1:26">
      <c r="A8" s="2" t="s">
        <v>315</v>
      </c>
      <c r="B8" s="3">
        <v>0.45839484000000003</v>
      </c>
      <c r="F8" s="2" t="s">
        <v>459</v>
      </c>
      <c r="G8" s="3">
        <v>7.6575773191777934</v>
      </c>
      <c r="I8" s="2" t="s">
        <v>459</v>
      </c>
      <c r="J8" s="3">
        <v>4.1804560644581317</v>
      </c>
      <c r="L8" s="27" t="s">
        <v>492</v>
      </c>
      <c r="M8">
        <v>1</v>
      </c>
      <c r="N8">
        <v>0.70404895999999995</v>
      </c>
      <c r="O8" s="3">
        <v>0.67942243999999996</v>
      </c>
      <c r="S8" s="2" t="s">
        <v>72</v>
      </c>
      <c r="T8" s="3">
        <v>2.6271460233691291</v>
      </c>
      <c r="V8" s="2" t="s">
        <v>72</v>
      </c>
      <c r="W8" s="3">
        <v>1.3295133675823181</v>
      </c>
      <c r="Y8" s="2" t="s">
        <v>72</v>
      </c>
      <c r="Z8" s="3">
        <v>3.1039103822668861</v>
      </c>
    </row>
    <row r="9" spans="1:26">
      <c r="A9" s="2" t="s">
        <v>316</v>
      </c>
      <c r="B9" s="3">
        <v>0.91618379000000005</v>
      </c>
      <c r="F9" s="2" t="s">
        <v>460</v>
      </c>
      <c r="G9" s="3">
        <v>5</v>
      </c>
      <c r="I9" s="2" t="s">
        <v>353</v>
      </c>
      <c r="J9" s="3">
        <v>4</v>
      </c>
      <c r="L9" s="27" t="s">
        <v>493</v>
      </c>
      <c r="M9">
        <v>1</v>
      </c>
      <c r="N9">
        <v>0.41719225999999998</v>
      </c>
      <c r="O9" s="3">
        <v>0.32131802999999998</v>
      </c>
      <c r="S9" s="2" t="s">
        <v>72</v>
      </c>
      <c r="T9" s="3">
        <v>3.5599184349672042</v>
      </c>
      <c r="V9" s="2" t="s">
        <v>72</v>
      </c>
      <c r="W9" s="3">
        <v>1.4789988364886224</v>
      </c>
      <c r="Y9" s="2" t="s">
        <v>72</v>
      </c>
      <c r="Z9" s="3">
        <v>3.5599184349672042</v>
      </c>
    </row>
    <row r="10" spans="1:26">
      <c r="A10" s="2" t="s">
        <v>316</v>
      </c>
      <c r="B10" s="3">
        <v>0.37992780999999998</v>
      </c>
      <c r="F10" s="2" t="s">
        <v>461</v>
      </c>
      <c r="G10" s="3">
        <v>4.5686362358410131</v>
      </c>
      <c r="I10" s="2" t="s">
        <v>352</v>
      </c>
      <c r="J10" s="3">
        <v>4</v>
      </c>
      <c r="L10" s="27" t="s">
        <v>494</v>
      </c>
      <c r="M10">
        <v>1</v>
      </c>
      <c r="N10">
        <v>0.72621031000000003</v>
      </c>
      <c r="O10" s="3">
        <v>0.66542261999999996</v>
      </c>
      <c r="S10" s="2" t="s">
        <v>75</v>
      </c>
      <c r="T10" s="3">
        <v>1.3980661948272852</v>
      </c>
      <c r="V10" s="2" t="s">
        <v>75</v>
      </c>
      <c r="W10" s="3">
        <v>1.0902797545620166</v>
      </c>
      <c r="Y10" s="2" t="s">
        <v>75</v>
      </c>
      <c r="Z10" s="3">
        <v>2.1253457326861702</v>
      </c>
    </row>
    <row r="11" spans="1:26">
      <c r="A11" s="4" t="s">
        <v>316</v>
      </c>
      <c r="B11" s="5">
        <v>0.77517371000000002</v>
      </c>
      <c r="F11" s="2" t="s">
        <v>462</v>
      </c>
      <c r="G11" s="3">
        <v>4.1426675035687319</v>
      </c>
      <c r="I11" s="2" t="s">
        <v>354</v>
      </c>
      <c r="J11" s="3">
        <v>3.7695510786217259</v>
      </c>
      <c r="L11" s="27" t="s">
        <v>495</v>
      </c>
      <c r="M11">
        <v>1</v>
      </c>
      <c r="N11">
        <v>0.94489902000000003</v>
      </c>
      <c r="O11" s="3">
        <v>0.69647941999999996</v>
      </c>
      <c r="S11" s="2" t="s">
        <v>75</v>
      </c>
      <c r="T11" s="3">
        <v>1.1715533127145863</v>
      </c>
      <c r="V11" s="2" t="s">
        <v>75</v>
      </c>
      <c r="W11" s="3">
        <v>0.78820277330996746</v>
      </c>
      <c r="Y11" s="2" t="s">
        <v>75</v>
      </c>
      <c r="Z11" s="3">
        <v>2.0202914516102433</v>
      </c>
    </row>
    <row r="12" spans="1:26">
      <c r="F12" s="2" t="s">
        <v>463</v>
      </c>
      <c r="G12" s="3">
        <v>4</v>
      </c>
      <c r="I12" s="2" t="s">
        <v>460</v>
      </c>
      <c r="J12" s="3">
        <v>3.6989700043360187</v>
      </c>
      <c r="L12" s="27" t="s">
        <v>496</v>
      </c>
      <c r="M12">
        <v>1</v>
      </c>
      <c r="N12">
        <v>1.0031948799999999</v>
      </c>
      <c r="O12" s="3">
        <v>0.81343299000000002</v>
      </c>
      <c r="S12" s="2" t="s">
        <v>75</v>
      </c>
      <c r="T12" s="3">
        <v>1.1325658980985935</v>
      </c>
      <c r="V12" s="2" t="s">
        <v>75</v>
      </c>
      <c r="W12" s="3">
        <v>0.82242416577165667</v>
      </c>
      <c r="Y12" s="2" t="s">
        <v>75</v>
      </c>
      <c r="Z12" s="3">
        <v>1.7201514792602126</v>
      </c>
    </row>
    <row r="13" spans="1:26">
      <c r="F13" s="2" t="s">
        <v>464</v>
      </c>
      <c r="G13" s="3">
        <v>3.8239087409443187</v>
      </c>
      <c r="I13" s="2" t="s">
        <v>465</v>
      </c>
      <c r="J13" s="3">
        <v>2.8239087409443187</v>
      </c>
      <c r="L13" s="27" t="s">
        <v>497</v>
      </c>
      <c r="M13">
        <v>1</v>
      </c>
      <c r="N13">
        <v>0.72686311999999997</v>
      </c>
      <c r="O13" s="3">
        <v>0.49959442999999998</v>
      </c>
      <c r="S13" s="2" t="s">
        <v>504</v>
      </c>
      <c r="T13" s="3">
        <v>0.95602213437417438</v>
      </c>
      <c r="V13" s="2" t="s">
        <v>504</v>
      </c>
      <c r="W13" s="3">
        <v>0.54030717345582946</v>
      </c>
      <c r="Y13" s="2" t="s">
        <v>504</v>
      </c>
      <c r="Z13" s="3">
        <v>1.1255998733702193</v>
      </c>
    </row>
    <row r="14" spans="1:26">
      <c r="F14" s="2" t="s">
        <v>465</v>
      </c>
      <c r="G14" s="3">
        <v>3.744727494896694</v>
      </c>
      <c r="I14" s="2" t="s">
        <v>462</v>
      </c>
      <c r="J14" s="3">
        <v>1.9208187539523751</v>
      </c>
      <c r="L14" s="27" t="s">
        <v>498</v>
      </c>
      <c r="M14">
        <v>1</v>
      </c>
      <c r="N14">
        <v>0.72895491000000001</v>
      </c>
      <c r="O14" s="3">
        <v>0.56871771000000004</v>
      </c>
      <c r="S14" s="2" t="s">
        <v>504</v>
      </c>
      <c r="T14" s="3">
        <v>0.5564894968218701</v>
      </c>
      <c r="V14" s="2" t="s">
        <v>504</v>
      </c>
      <c r="W14" s="3">
        <v>0.35361333426819969</v>
      </c>
      <c r="Y14" s="2" t="s">
        <v>504</v>
      </c>
      <c r="Z14" s="3">
        <v>0.97019110548285359</v>
      </c>
    </row>
    <row r="15" spans="1:26">
      <c r="F15" s="4" t="s">
        <v>466</v>
      </c>
      <c r="G15" s="5">
        <v>2.0604807473813813</v>
      </c>
      <c r="I15" s="4" t="s">
        <v>461</v>
      </c>
      <c r="J15" s="5">
        <v>1.8860566476931633</v>
      </c>
      <c r="L15" s="27" t="s">
        <v>499</v>
      </c>
      <c r="M15">
        <v>1</v>
      </c>
      <c r="N15">
        <v>0.91135323999999995</v>
      </c>
      <c r="O15" s="3">
        <v>0.73270495999999996</v>
      </c>
      <c r="S15" s="4" t="s">
        <v>504</v>
      </c>
      <c r="T15" s="5">
        <v>0.76451542594342625</v>
      </c>
      <c r="V15" s="4" t="s">
        <v>504</v>
      </c>
      <c r="W15" s="5">
        <v>0.38151901651234987</v>
      </c>
      <c r="Y15" s="4" t="s">
        <v>504</v>
      </c>
      <c r="Z15" s="5">
        <v>0.84907728503167956</v>
      </c>
    </row>
    <row r="16" spans="1:26">
      <c r="L16" s="27" t="s">
        <v>500</v>
      </c>
      <c r="M16">
        <v>1</v>
      </c>
      <c r="N16">
        <v>1.0797321799999999</v>
      </c>
      <c r="O16" s="3">
        <v>0.83146916000000004</v>
      </c>
    </row>
    <row r="17" spans="6:26">
      <c r="F17" s="6" t="s">
        <v>429</v>
      </c>
      <c r="G17" s="30" t="s">
        <v>131</v>
      </c>
      <c r="I17" s="6" t="s">
        <v>429</v>
      </c>
      <c r="J17" s="30" t="s">
        <v>131</v>
      </c>
      <c r="L17" s="27" t="s">
        <v>501</v>
      </c>
      <c r="M17">
        <v>1</v>
      </c>
      <c r="N17">
        <v>0.59505450999999998</v>
      </c>
      <c r="O17" s="3">
        <v>0.55878651999999995</v>
      </c>
      <c r="S17" t="s">
        <v>507</v>
      </c>
    </row>
    <row r="18" spans="6:26">
      <c r="F18" s="2" t="s">
        <v>467</v>
      </c>
      <c r="G18" s="3">
        <v>2.2518119729937998</v>
      </c>
      <c r="I18" s="2" t="s">
        <v>477</v>
      </c>
      <c r="J18" s="3">
        <v>3.2596373105057563</v>
      </c>
      <c r="L18" s="27" t="s">
        <v>502</v>
      </c>
      <c r="M18">
        <v>1</v>
      </c>
      <c r="N18">
        <v>0.81105426000000003</v>
      </c>
      <c r="O18" s="3">
        <v>0.79557151000000004</v>
      </c>
      <c r="S18" t="s">
        <v>18</v>
      </c>
    </row>
    <row r="19" spans="6:26">
      <c r="F19" s="2" t="s">
        <v>468</v>
      </c>
      <c r="G19" s="3">
        <v>0.95860731484177497</v>
      </c>
      <c r="I19" s="2" t="s">
        <v>478</v>
      </c>
      <c r="J19" s="3">
        <v>3.2596373105057563</v>
      </c>
      <c r="L19" s="28" t="s">
        <v>503</v>
      </c>
      <c r="M19" s="20">
        <v>1</v>
      </c>
      <c r="N19" s="20">
        <v>0.82500781000000001</v>
      </c>
      <c r="O19" s="5">
        <v>0.83627149000000001</v>
      </c>
      <c r="S19" s="6" t="s">
        <v>2</v>
      </c>
      <c r="T19" s="24" t="s">
        <v>493</v>
      </c>
      <c r="V19" s="6" t="s">
        <v>2</v>
      </c>
      <c r="W19" s="24" t="s">
        <v>497</v>
      </c>
      <c r="Y19" s="6" t="s">
        <v>2</v>
      </c>
      <c r="Z19" s="24" t="s">
        <v>498</v>
      </c>
    </row>
    <row r="20" spans="6:26">
      <c r="F20" s="2" t="s">
        <v>469</v>
      </c>
      <c r="G20" s="3">
        <v>0.95860731484177497</v>
      </c>
      <c r="I20" s="2" t="s">
        <v>479</v>
      </c>
      <c r="J20" s="3">
        <v>3.2596373105057563</v>
      </c>
      <c r="S20" s="2" t="s">
        <v>270</v>
      </c>
      <c r="T20" s="3">
        <v>0.36426400266410103</v>
      </c>
      <c r="V20" s="2" t="s">
        <v>270</v>
      </c>
      <c r="W20" s="3">
        <v>0.58933995997769295</v>
      </c>
      <c r="Y20" s="2" t="s">
        <v>270</v>
      </c>
      <c r="Z20" s="3">
        <v>0.71057000000000003</v>
      </c>
    </row>
    <row r="21" spans="6:26">
      <c r="F21" s="2" t="s">
        <v>470</v>
      </c>
      <c r="G21" s="3">
        <v>0.769551078621726</v>
      </c>
      <c r="I21" s="2" t="s">
        <v>480</v>
      </c>
      <c r="J21" s="3">
        <v>3.2596373105057563</v>
      </c>
      <c r="S21" s="2" t="s">
        <v>270</v>
      </c>
      <c r="T21" s="3">
        <v>1</v>
      </c>
      <c r="V21" s="2" t="s">
        <v>270</v>
      </c>
      <c r="W21" s="3">
        <v>1</v>
      </c>
      <c r="Y21" s="2" t="s">
        <v>270</v>
      </c>
      <c r="Z21" s="3">
        <v>0.92171000000000003</v>
      </c>
    </row>
    <row r="22" spans="6:26">
      <c r="F22" s="2" t="s">
        <v>471</v>
      </c>
      <c r="G22" s="3">
        <v>0.769551078621726</v>
      </c>
      <c r="I22" s="2" t="s">
        <v>481</v>
      </c>
      <c r="J22" s="3">
        <v>3.2596373105057563</v>
      </c>
      <c r="S22" s="2" t="s">
        <v>270</v>
      </c>
      <c r="T22" s="3">
        <v>0.69326485546616101</v>
      </c>
      <c r="V22" s="2" t="s">
        <v>270</v>
      </c>
      <c r="W22" s="3">
        <v>0.69406784085923301</v>
      </c>
      <c r="Y22" s="2" t="s">
        <v>270</v>
      </c>
      <c r="Z22" s="3">
        <v>0.67312000000000005</v>
      </c>
    </row>
    <row r="23" spans="6:26">
      <c r="F23" s="2" t="s">
        <v>472</v>
      </c>
      <c r="G23" s="3">
        <v>0.769551078621726</v>
      </c>
      <c r="I23" s="2" t="s">
        <v>482</v>
      </c>
      <c r="J23" s="3">
        <v>2.6989700043360187</v>
      </c>
      <c r="S23" s="2" t="s">
        <v>506</v>
      </c>
      <c r="T23" s="3">
        <v>0.52668758667559401</v>
      </c>
      <c r="V23" s="2" t="s">
        <v>506</v>
      </c>
      <c r="W23" s="3">
        <v>0.97746159814287004</v>
      </c>
      <c r="Y23" s="2" t="s">
        <v>506</v>
      </c>
      <c r="Z23" s="3">
        <v>0.97746159814287004</v>
      </c>
    </row>
    <row r="24" spans="6:26">
      <c r="F24" s="2" t="s">
        <v>473</v>
      </c>
      <c r="G24" s="3">
        <v>0.769551078621726</v>
      </c>
      <c r="I24" s="2" t="s">
        <v>483</v>
      </c>
      <c r="J24" s="3">
        <v>2.6197887582883941</v>
      </c>
      <c r="S24" s="2" t="s">
        <v>506</v>
      </c>
      <c r="T24" s="3">
        <v>0.64901152962641395</v>
      </c>
      <c r="V24" s="2" t="s">
        <v>506</v>
      </c>
      <c r="W24" s="3">
        <v>0.59078327886294202</v>
      </c>
      <c r="Y24" s="2" t="s">
        <v>506</v>
      </c>
      <c r="Z24" s="3">
        <v>0.59078327886294202</v>
      </c>
    </row>
    <row r="25" spans="6:26">
      <c r="F25" s="2" t="s">
        <v>474</v>
      </c>
      <c r="G25" s="3">
        <v>0.769551078621726</v>
      </c>
      <c r="I25" s="2" t="s">
        <v>484</v>
      </c>
      <c r="J25" s="3">
        <v>2.6020599913279625</v>
      </c>
      <c r="S25" s="4" t="s">
        <v>506</v>
      </c>
      <c r="T25" s="5">
        <v>0.27782539834164399</v>
      </c>
      <c r="V25" s="4" t="s">
        <v>506</v>
      </c>
      <c r="W25" s="5">
        <v>0.62056552895686001</v>
      </c>
      <c r="Y25" s="4" t="s">
        <v>506</v>
      </c>
      <c r="Z25" s="5">
        <v>0.62056552895686001</v>
      </c>
    </row>
    <row r="26" spans="6:26">
      <c r="F26" s="2" t="s">
        <v>475</v>
      </c>
      <c r="G26" s="3">
        <v>0.769551078621726</v>
      </c>
      <c r="I26" s="2" t="s">
        <v>485</v>
      </c>
      <c r="J26" s="3">
        <v>2.6020599913279625</v>
      </c>
    </row>
    <row r="27" spans="6:26">
      <c r="F27" s="4" t="s">
        <v>476</v>
      </c>
      <c r="G27" s="5">
        <v>0.769551078621726</v>
      </c>
      <c r="I27" s="4" t="s">
        <v>486</v>
      </c>
      <c r="J27" s="5">
        <v>2.6020599913279625</v>
      </c>
    </row>
    <row r="29" spans="6:26">
      <c r="R29" s="44"/>
      <c r="S29" s="44"/>
      <c r="T29" s="45"/>
    </row>
    <row r="30" spans="6:26">
      <c r="R30" s="44"/>
      <c r="S30" s="44"/>
      <c r="T30" s="45"/>
    </row>
    <row r="31" spans="6:26">
      <c r="R31" s="44"/>
      <c r="S31" s="44"/>
      <c r="T31" s="45"/>
    </row>
  </sheetData>
  <phoneticPr fontId="1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6AD0A-9166-144E-BCDF-4075137C0204}">
  <dimension ref="A1:C21"/>
  <sheetViews>
    <sheetView zoomScale="112" workbookViewId="0">
      <selection activeCell="A14" sqref="A14"/>
    </sheetView>
  </sheetViews>
  <sheetFormatPr baseColWidth="10" defaultColWidth="8.7109375" defaultRowHeight="20"/>
  <cols>
    <col min="2" max="2" width="19" customWidth="1"/>
    <col min="3" max="3" width="14.7109375" customWidth="1"/>
    <col min="7" max="7" width="16.28515625" customWidth="1"/>
  </cols>
  <sheetData>
    <row r="1" spans="1:3">
      <c r="A1" s="1" t="s">
        <v>595</v>
      </c>
    </row>
    <row r="2" spans="1:3">
      <c r="A2" t="s">
        <v>113</v>
      </c>
    </row>
    <row r="3" spans="1:3">
      <c r="A3" t="s">
        <v>62</v>
      </c>
    </row>
    <row r="5" spans="1:3">
      <c r="A5" s="6" t="s">
        <v>2</v>
      </c>
      <c r="B5" s="7" t="s">
        <v>112</v>
      </c>
    </row>
    <row r="6" spans="1:3">
      <c r="A6" s="2" t="s">
        <v>72</v>
      </c>
      <c r="B6" s="3">
        <v>0.1</v>
      </c>
    </row>
    <row r="7" spans="1:3">
      <c r="A7" s="2" t="s">
        <v>72</v>
      </c>
      <c r="B7" s="3">
        <v>0.24390243902439024</v>
      </c>
    </row>
    <row r="8" spans="1:3">
      <c r="A8" s="2" t="s">
        <v>72</v>
      </c>
      <c r="B8" s="3">
        <v>0.1388888888888889</v>
      </c>
    </row>
    <row r="9" spans="1:3">
      <c r="A9" s="2" t="s">
        <v>75</v>
      </c>
      <c r="B9" s="3">
        <v>0.34482758620689657</v>
      </c>
    </row>
    <row r="10" spans="1:3">
      <c r="A10" s="2" t="s">
        <v>75</v>
      </c>
      <c r="B10" s="3">
        <v>0.2857142857142857</v>
      </c>
    </row>
    <row r="11" spans="1:3">
      <c r="A11" s="4" t="s">
        <v>75</v>
      </c>
      <c r="B11" s="5">
        <v>0.34615384615384615</v>
      </c>
    </row>
    <row r="13" spans="1:3">
      <c r="A13" t="s">
        <v>624</v>
      </c>
    </row>
    <row r="15" spans="1:3">
      <c r="A15" s="40" t="s">
        <v>2</v>
      </c>
      <c r="B15" s="41" t="s">
        <v>623</v>
      </c>
      <c r="C15" s="7" t="s">
        <v>621</v>
      </c>
    </row>
    <row r="16" spans="1:3">
      <c r="A16" s="2" t="s">
        <v>72</v>
      </c>
      <c r="B16">
        <v>2</v>
      </c>
      <c r="C16" s="3">
        <v>20</v>
      </c>
    </row>
    <row r="17" spans="1:3">
      <c r="A17" s="2" t="s">
        <v>72</v>
      </c>
      <c r="B17">
        <v>10</v>
      </c>
      <c r="C17" s="3">
        <v>41</v>
      </c>
    </row>
    <row r="18" spans="1:3">
      <c r="A18" s="2" t="s">
        <v>72</v>
      </c>
      <c r="B18">
        <v>5</v>
      </c>
      <c r="C18" s="3">
        <v>36</v>
      </c>
    </row>
    <row r="19" spans="1:3">
      <c r="A19" s="2" t="s">
        <v>75</v>
      </c>
      <c r="B19">
        <v>10</v>
      </c>
      <c r="C19" s="3">
        <v>29</v>
      </c>
    </row>
    <row r="20" spans="1:3">
      <c r="A20" s="2" t="s">
        <v>75</v>
      </c>
      <c r="B20">
        <v>12</v>
      </c>
      <c r="C20" s="3">
        <v>42</v>
      </c>
    </row>
    <row r="21" spans="1:3">
      <c r="A21" s="4" t="s">
        <v>75</v>
      </c>
      <c r="B21" s="20">
        <v>18</v>
      </c>
      <c r="C21" s="5">
        <v>52</v>
      </c>
    </row>
  </sheetData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8383-9677-4A68-BA1D-7F94DF7CFA10}">
  <dimension ref="A1:W14"/>
  <sheetViews>
    <sheetView topLeftCell="A3" zoomScale="86" workbookViewId="0">
      <selection activeCell="G30" sqref="G30"/>
    </sheetView>
  </sheetViews>
  <sheetFormatPr baseColWidth="10" defaultColWidth="8.7109375" defaultRowHeight="20"/>
  <cols>
    <col min="10" max="10" width="10.140625" customWidth="1"/>
    <col min="13" max="13" width="15.7109375" customWidth="1"/>
    <col min="16" max="16" width="15.28515625" customWidth="1"/>
    <col min="21" max="21" width="16" customWidth="1"/>
    <col min="23" max="23" width="11.5703125" customWidth="1"/>
  </cols>
  <sheetData>
    <row r="1" spans="1:23">
      <c r="A1" s="1" t="s">
        <v>591</v>
      </c>
      <c r="G1" s="1" t="s">
        <v>418</v>
      </c>
      <c r="M1" s="1" t="s">
        <v>592</v>
      </c>
      <c r="S1" s="1" t="s">
        <v>593</v>
      </c>
      <c r="V1" s="1" t="s">
        <v>594</v>
      </c>
    </row>
    <row r="2" spans="1:23">
      <c r="A2" t="s">
        <v>344</v>
      </c>
      <c r="G2" t="s">
        <v>331</v>
      </c>
      <c r="M2" t="s">
        <v>331</v>
      </c>
      <c r="S2" s="8" t="s">
        <v>61</v>
      </c>
      <c r="V2" t="s">
        <v>331</v>
      </c>
    </row>
    <row r="3" spans="1:23">
      <c r="M3" t="s">
        <v>400</v>
      </c>
      <c r="S3" t="s">
        <v>399</v>
      </c>
      <c r="V3" t="s">
        <v>399</v>
      </c>
    </row>
    <row r="5" spans="1:23">
      <c r="G5" s="6" t="s">
        <v>312</v>
      </c>
      <c r="H5" s="24" t="s">
        <v>206</v>
      </c>
      <c r="J5" s="6" t="s">
        <v>312</v>
      </c>
      <c r="K5" s="24" t="s">
        <v>124</v>
      </c>
      <c r="M5" s="6" t="s">
        <v>7</v>
      </c>
      <c r="N5" s="24" t="s">
        <v>206</v>
      </c>
      <c r="P5" s="6" t="s">
        <v>7</v>
      </c>
      <c r="Q5" s="24" t="s">
        <v>124</v>
      </c>
      <c r="S5" s="6" t="s">
        <v>207</v>
      </c>
      <c r="T5" s="7" t="s">
        <v>345</v>
      </c>
      <c r="V5" s="6" t="s">
        <v>207</v>
      </c>
      <c r="W5" s="24" t="s">
        <v>206</v>
      </c>
    </row>
    <row r="6" spans="1:23">
      <c r="G6" s="2" t="s">
        <v>72</v>
      </c>
      <c r="H6" s="3">
        <v>0.79461999999999999</v>
      </c>
      <c r="J6" s="2" t="s">
        <v>72</v>
      </c>
      <c r="K6" s="3">
        <v>0.87793929999999998</v>
      </c>
      <c r="M6" s="2" t="s">
        <v>270</v>
      </c>
      <c r="N6" s="3">
        <v>1</v>
      </c>
      <c r="P6" s="2" t="s">
        <v>270</v>
      </c>
      <c r="Q6" s="3">
        <v>0.84529315203303801</v>
      </c>
      <c r="S6" s="2" t="s">
        <v>208</v>
      </c>
      <c r="T6" s="3">
        <v>0.68196827000000004</v>
      </c>
      <c r="V6" s="2" t="s">
        <v>324</v>
      </c>
      <c r="W6" s="3">
        <v>1.23275</v>
      </c>
    </row>
    <row r="7" spans="1:23">
      <c r="G7" s="2" t="s">
        <v>72</v>
      </c>
      <c r="H7" s="3">
        <v>1.2098599999999999</v>
      </c>
      <c r="J7" s="2" t="s">
        <v>72</v>
      </c>
      <c r="K7" s="3">
        <v>1.9299006999999999</v>
      </c>
      <c r="M7" s="2" t="s">
        <v>270</v>
      </c>
      <c r="N7" s="3">
        <v>1.0139600021508599</v>
      </c>
      <c r="P7" s="2" t="s">
        <v>270</v>
      </c>
      <c r="Q7" s="3">
        <v>1</v>
      </c>
      <c r="S7" s="2" t="s">
        <v>208</v>
      </c>
      <c r="T7" s="3">
        <v>2.8342819000000001</v>
      </c>
      <c r="V7" s="2" t="s">
        <v>324</v>
      </c>
      <c r="W7" s="3">
        <v>0.99612000000000001</v>
      </c>
    </row>
    <row r="8" spans="1:23">
      <c r="G8" s="2" t="s">
        <v>72</v>
      </c>
      <c r="H8" s="3">
        <v>3.0600800000000001</v>
      </c>
      <c r="J8" s="2" t="s">
        <v>72</v>
      </c>
      <c r="K8" s="3">
        <v>1.1679535000000001</v>
      </c>
      <c r="M8" s="2" t="s">
        <v>270</v>
      </c>
      <c r="N8" s="3">
        <v>1.25557107082671</v>
      </c>
      <c r="P8" s="2" t="s">
        <v>270</v>
      </c>
      <c r="Q8" s="3">
        <v>0.73789167387311205</v>
      </c>
      <c r="S8" s="2" t="s">
        <v>208</v>
      </c>
      <c r="T8" s="3">
        <v>1.6518761200000001</v>
      </c>
      <c r="V8" s="2" t="s">
        <v>324</v>
      </c>
      <c r="W8" s="3">
        <v>1.1629100000000001</v>
      </c>
    </row>
    <row r="9" spans="1:23">
      <c r="G9" s="2" t="s">
        <v>209</v>
      </c>
      <c r="H9" s="3">
        <v>0.73079000000000005</v>
      </c>
      <c r="J9" s="2" t="s">
        <v>209</v>
      </c>
      <c r="K9" s="3">
        <v>0.36861179999999999</v>
      </c>
      <c r="M9" s="2" t="s">
        <v>269</v>
      </c>
      <c r="N9" s="3">
        <v>1.0297095407602801</v>
      </c>
      <c r="P9" s="2" t="s">
        <v>269</v>
      </c>
      <c r="Q9" s="3">
        <v>0.92782553340829699</v>
      </c>
      <c r="S9" s="2" t="s">
        <v>209</v>
      </c>
      <c r="T9" s="3">
        <v>0.80992023000000002</v>
      </c>
      <c r="V9" s="2" t="s">
        <v>325</v>
      </c>
      <c r="W9" s="3">
        <v>0.65512999999999999</v>
      </c>
    </row>
    <row r="10" spans="1:23">
      <c r="G10" s="2" t="s">
        <v>209</v>
      </c>
      <c r="H10" s="3">
        <v>0.80610000000000004</v>
      </c>
      <c r="J10" s="2" t="s">
        <v>209</v>
      </c>
      <c r="K10" s="3">
        <v>0.76332849999999997</v>
      </c>
      <c r="M10" s="2" t="s">
        <v>269</v>
      </c>
      <c r="N10" s="3">
        <v>0.83243046750827998</v>
      </c>
      <c r="P10" s="2" t="s">
        <v>269</v>
      </c>
      <c r="Q10" s="3">
        <v>0.88807200729715297</v>
      </c>
      <c r="S10" s="2" t="s">
        <v>209</v>
      </c>
      <c r="T10" s="3">
        <v>1.9822791399999999</v>
      </c>
      <c r="V10" s="2" t="s">
        <v>325</v>
      </c>
      <c r="W10" s="3">
        <v>0.60002999999999995</v>
      </c>
    </row>
    <row r="11" spans="1:23">
      <c r="G11" s="4" t="s">
        <v>209</v>
      </c>
      <c r="H11" s="5">
        <v>2.5462799999999999</v>
      </c>
      <c r="J11" s="4" t="s">
        <v>209</v>
      </c>
      <c r="K11" s="5">
        <v>2.8331468000000002</v>
      </c>
      <c r="M11" s="4" t="s">
        <v>269</v>
      </c>
      <c r="N11" s="5">
        <v>1.17418096247885</v>
      </c>
      <c r="P11" s="4" t="s">
        <v>269</v>
      </c>
      <c r="Q11" s="5">
        <v>1.06739422520829</v>
      </c>
      <c r="S11" s="2" t="s">
        <v>209</v>
      </c>
      <c r="T11" s="3">
        <v>1.26249649</v>
      </c>
      <c r="V11" s="4" t="s">
        <v>325</v>
      </c>
      <c r="W11" s="5">
        <v>0.59811999999999999</v>
      </c>
    </row>
    <row r="12" spans="1:23">
      <c r="S12" s="2" t="s">
        <v>75</v>
      </c>
      <c r="T12" s="3">
        <v>0.36543105999999997</v>
      </c>
    </row>
    <row r="13" spans="1:23">
      <c r="S13" s="2" t="s">
        <v>75</v>
      </c>
      <c r="T13" s="3">
        <v>1.26435897</v>
      </c>
    </row>
    <row r="14" spans="1:23">
      <c r="S14" s="4" t="s">
        <v>75</v>
      </c>
      <c r="T14" s="5">
        <v>1.0003705199999999</v>
      </c>
    </row>
  </sheetData>
  <phoneticPr fontId="1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24697-4C02-49AA-A72B-AB637C52E1D6}">
  <dimension ref="A1:L13"/>
  <sheetViews>
    <sheetView zoomScale="118" workbookViewId="0">
      <selection activeCell="H17" sqref="H17"/>
    </sheetView>
  </sheetViews>
  <sheetFormatPr baseColWidth="10" defaultColWidth="8.7109375" defaultRowHeight="20"/>
  <cols>
    <col min="8" max="8" width="15.5703125" customWidth="1"/>
    <col min="9" max="9" width="11.28515625" customWidth="1"/>
    <col min="11" max="11" width="16.140625" customWidth="1"/>
    <col min="12" max="12" width="10.7109375" customWidth="1"/>
  </cols>
  <sheetData>
    <row r="1" spans="1:12">
      <c r="A1" s="1" t="s">
        <v>426</v>
      </c>
      <c r="H1" s="1" t="s">
        <v>579</v>
      </c>
    </row>
    <row r="2" spans="1:12">
      <c r="A2" t="s">
        <v>393</v>
      </c>
      <c r="H2" t="s">
        <v>326</v>
      </c>
    </row>
    <row r="3" spans="1:12">
      <c r="H3" t="s">
        <v>513</v>
      </c>
    </row>
    <row r="5" spans="1:12">
      <c r="H5" s="6" t="s">
        <v>207</v>
      </c>
      <c r="I5" s="41" t="s">
        <v>213</v>
      </c>
      <c r="K5" s="6" t="s">
        <v>207</v>
      </c>
      <c r="L5" s="41" t="s">
        <v>213</v>
      </c>
    </row>
    <row r="6" spans="1:12">
      <c r="H6" s="2" t="s">
        <v>327</v>
      </c>
      <c r="I6" s="3">
        <v>1.41465</v>
      </c>
      <c r="K6" s="2" t="s">
        <v>329</v>
      </c>
      <c r="L6" s="3">
        <v>1.1437269999999999</v>
      </c>
    </row>
    <row r="7" spans="1:12">
      <c r="H7" s="2" t="s">
        <v>327</v>
      </c>
      <c r="I7" s="3">
        <v>1.2602899999999999</v>
      </c>
      <c r="K7" s="2" t="s">
        <v>329</v>
      </c>
      <c r="L7" s="3">
        <v>1.0671250000000001</v>
      </c>
    </row>
    <row r="8" spans="1:12">
      <c r="H8" s="2" t="s">
        <v>327</v>
      </c>
      <c r="I8" s="3">
        <v>1.2889900000000001</v>
      </c>
      <c r="K8" s="2" t="s">
        <v>329</v>
      </c>
      <c r="L8" s="3">
        <v>1.1244620000000001</v>
      </c>
    </row>
    <row r="9" spans="1:12">
      <c r="H9" s="2" t="s">
        <v>327</v>
      </c>
      <c r="I9" s="3">
        <v>1.2355</v>
      </c>
      <c r="K9" s="2" t="s">
        <v>329</v>
      </c>
      <c r="L9" s="3">
        <v>1.1213550000000001</v>
      </c>
    </row>
    <row r="10" spans="1:12">
      <c r="H10" s="2" t="s">
        <v>328</v>
      </c>
      <c r="I10" s="3">
        <v>1.10198</v>
      </c>
      <c r="K10" s="2" t="s">
        <v>330</v>
      </c>
      <c r="L10" s="3">
        <v>0.82102900000000001</v>
      </c>
    </row>
    <row r="11" spans="1:12">
      <c r="H11" s="2" t="s">
        <v>328</v>
      </c>
      <c r="I11" s="3">
        <v>1.2133400000000001</v>
      </c>
      <c r="K11" s="2" t="s">
        <v>330</v>
      </c>
      <c r="L11" s="3">
        <v>1.100268</v>
      </c>
    </row>
    <row r="12" spans="1:12">
      <c r="H12" s="2" t="s">
        <v>328</v>
      </c>
      <c r="I12" s="3">
        <v>1.07467</v>
      </c>
      <c r="K12" s="2" t="s">
        <v>330</v>
      </c>
      <c r="L12" s="3">
        <v>1.1396170000000001</v>
      </c>
    </row>
    <row r="13" spans="1:12">
      <c r="H13" s="4" t="s">
        <v>328</v>
      </c>
      <c r="I13" s="5">
        <v>0.82618000000000003</v>
      </c>
      <c r="K13" s="4" t="s">
        <v>330</v>
      </c>
      <c r="L13" s="5">
        <v>1.022213</v>
      </c>
    </row>
  </sheetData>
  <phoneticPr fontId="1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0FB3E-3B39-9B4D-BDDF-9C9048235364}">
  <dimension ref="A1:Z36"/>
  <sheetViews>
    <sheetView zoomScale="75" workbookViewId="0">
      <selection activeCell="V2" sqref="V2"/>
    </sheetView>
  </sheetViews>
  <sheetFormatPr baseColWidth="10" defaultColWidth="10.85546875" defaultRowHeight="20"/>
  <cols>
    <col min="1" max="1" width="15.42578125" customWidth="1"/>
    <col min="2" max="2" width="16" customWidth="1"/>
    <col min="14" max="14" width="13.28515625" customWidth="1"/>
    <col min="17" max="17" width="13.28515625" customWidth="1"/>
    <col min="19" max="19" width="18.28515625" customWidth="1"/>
    <col min="20" max="20" width="22.42578125" customWidth="1"/>
    <col min="21" max="21" width="39.42578125" customWidth="1"/>
    <col min="22" max="22" width="15.140625" customWidth="1"/>
    <col min="23" max="23" width="21" customWidth="1"/>
    <col min="26" max="26" width="21.5703125" customWidth="1"/>
  </cols>
  <sheetData>
    <row r="1" spans="1:26">
      <c r="A1" s="1" t="s">
        <v>419</v>
      </c>
      <c r="D1" s="1" t="s">
        <v>420</v>
      </c>
      <c r="J1" s="1" t="s">
        <v>588</v>
      </c>
      <c r="S1" s="1" t="s">
        <v>589</v>
      </c>
      <c r="V1" s="1" t="s">
        <v>590</v>
      </c>
    </row>
    <row r="2" spans="1:26">
      <c r="A2" t="s">
        <v>406</v>
      </c>
      <c r="D2" s="43" t="s">
        <v>525</v>
      </c>
      <c r="E2" s="43"/>
      <c r="F2" s="43"/>
      <c r="G2" s="43"/>
      <c r="J2" t="s">
        <v>518</v>
      </c>
      <c r="S2" t="s">
        <v>519</v>
      </c>
      <c r="V2" t="s">
        <v>558</v>
      </c>
    </row>
    <row r="3" spans="1:26">
      <c r="A3" t="s">
        <v>62</v>
      </c>
      <c r="D3" s="43"/>
      <c r="E3" s="43"/>
      <c r="F3" s="43"/>
      <c r="G3" s="43"/>
      <c r="J3" t="s">
        <v>401</v>
      </c>
      <c r="S3" t="s">
        <v>402</v>
      </c>
      <c r="V3" t="s">
        <v>402</v>
      </c>
    </row>
    <row r="4" spans="1:26">
      <c r="D4" t="s">
        <v>578</v>
      </c>
      <c r="G4" s="43"/>
    </row>
    <row r="5" spans="1:26">
      <c r="A5" s="6" t="s">
        <v>2</v>
      </c>
      <c r="B5" s="7" t="s">
        <v>407</v>
      </c>
      <c r="D5" t="s">
        <v>413</v>
      </c>
      <c r="G5" s="43"/>
      <c r="J5" s="6" t="s">
        <v>346</v>
      </c>
      <c r="K5" s="24" t="s">
        <v>424</v>
      </c>
      <c r="M5" s="6" t="s">
        <v>346</v>
      </c>
      <c r="N5" s="24" t="s">
        <v>425</v>
      </c>
      <c r="P5" s="6" t="s">
        <v>346</v>
      </c>
      <c r="Q5" s="24" t="s">
        <v>347</v>
      </c>
      <c r="S5" s="6" t="s">
        <v>346</v>
      </c>
      <c r="T5" s="7" t="s">
        <v>199</v>
      </c>
      <c r="V5" t="s">
        <v>559</v>
      </c>
      <c r="Y5" t="s">
        <v>560</v>
      </c>
    </row>
    <row r="6" spans="1:26">
      <c r="A6" s="2" t="s">
        <v>333</v>
      </c>
      <c r="B6" s="3">
        <v>3.729651</v>
      </c>
      <c r="D6" s="6" t="s">
        <v>73</v>
      </c>
      <c r="E6" s="19" t="s">
        <v>334</v>
      </c>
      <c r="F6" s="7" t="s">
        <v>330</v>
      </c>
      <c r="J6" s="2" t="s">
        <v>421</v>
      </c>
      <c r="K6" s="3">
        <v>0.98551</v>
      </c>
      <c r="M6" s="2" t="s">
        <v>421</v>
      </c>
      <c r="N6" s="3">
        <v>1</v>
      </c>
      <c r="P6" s="2" t="s">
        <v>421</v>
      </c>
      <c r="Q6" s="3">
        <v>1.0146999999999999</v>
      </c>
      <c r="S6" s="2" t="s">
        <v>421</v>
      </c>
      <c r="T6" s="3">
        <v>334</v>
      </c>
      <c r="V6" s="6" t="s">
        <v>346</v>
      </c>
      <c r="W6" s="7" t="s">
        <v>199</v>
      </c>
      <c r="Y6" s="6" t="s">
        <v>346</v>
      </c>
      <c r="Z6" s="7" t="s">
        <v>199</v>
      </c>
    </row>
    <row r="7" spans="1:26">
      <c r="A7" s="2" t="s">
        <v>333</v>
      </c>
      <c r="B7" s="3">
        <v>3.386441</v>
      </c>
      <c r="D7" s="27" t="s">
        <v>76</v>
      </c>
      <c r="E7">
        <v>1</v>
      </c>
      <c r="F7" s="3">
        <v>0.90714494000000001</v>
      </c>
      <c r="J7" s="2" t="s">
        <v>421</v>
      </c>
      <c r="K7" s="3">
        <v>0.91403999999999996</v>
      </c>
      <c r="M7" s="2" t="s">
        <v>421</v>
      </c>
      <c r="N7" s="3">
        <v>1.0869500000000001</v>
      </c>
      <c r="P7" s="2" t="s">
        <v>421</v>
      </c>
      <c r="Q7" s="3">
        <v>1.1891799999999999</v>
      </c>
      <c r="S7" s="2" t="s">
        <v>421</v>
      </c>
      <c r="T7" s="3">
        <v>436</v>
      </c>
      <c r="V7" s="2" t="s">
        <v>421</v>
      </c>
      <c r="W7" s="3">
        <v>200</v>
      </c>
      <c r="Y7" s="2" t="s">
        <v>421</v>
      </c>
      <c r="Z7" s="3">
        <v>170</v>
      </c>
    </row>
    <row r="8" spans="1:26">
      <c r="A8" s="2" t="s">
        <v>333</v>
      </c>
      <c r="B8" s="3">
        <v>3.416318</v>
      </c>
      <c r="D8" s="27" t="s">
        <v>77</v>
      </c>
      <c r="E8">
        <v>1</v>
      </c>
      <c r="F8" s="3">
        <v>0.99799046000000002</v>
      </c>
      <c r="J8" s="2" t="s">
        <v>421</v>
      </c>
      <c r="K8" s="3">
        <v>0.94659000000000004</v>
      </c>
      <c r="M8" s="2" t="s">
        <v>421</v>
      </c>
      <c r="N8" s="3">
        <v>1.0262899999999999</v>
      </c>
      <c r="P8" s="2" t="s">
        <v>421</v>
      </c>
      <c r="Q8" s="3">
        <v>1.0842000000000001</v>
      </c>
      <c r="S8" s="2" t="s">
        <v>421</v>
      </c>
      <c r="T8" s="3">
        <v>493</v>
      </c>
      <c r="V8" s="2" t="s">
        <v>421</v>
      </c>
      <c r="W8" s="3">
        <v>137</v>
      </c>
      <c r="Y8" s="2" t="s">
        <v>421</v>
      </c>
      <c r="Z8" s="3">
        <v>215</v>
      </c>
    </row>
    <row r="9" spans="1:26">
      <c r="A9" s="2" t="s">
        <v>330</v>
      </c>
      <c r="B9" s="3">
        <v>3.7767309999999998</v>
      </c>
      <c r="D9" s="27" t="s">
        <v>78</v>
      </c>
      <c r="E9">
        <v>1</v>
      </c>
      <c r="F9" s="3">
        <v>0.95153473</v>
      </c>
      <c r="J9" s="2" t="s">
        <v>423</v>
      </c>
      <c r="K9" s="3">
        <v>1.10212</v>
      </c>
      <c r="M9" s="2" t="s">
        <v>423</v>
      </c>
      <c r="N9" s="3">
        <v>0.97989000000000004</v>
      </c>
      <c r="P9" s="2" t="s">
        <v>423</v>
      </c>
      <c r="Q9" s="3">
        <v>0.88909000000000005</v>
      </c>
      <c r="S9" s="2" t="s">
        <v>421</v>
      </c>
      <c r="T9" s="3">
        <v>692</v>
      </c>
      <c r="V9" s="2" t="s">
        <v>421</v>
      </c>
      <c r="W9" s="3">
        <v>154</v>
      </c>
      <c r="Y9" s="2" t="s">
        <v>421</v>
      </c>
      <c r="Z9" s="3">
        <v>196</v>
      </c>
    </row>
    <row r="10" spans="1:26">
      <c r="A10" s="2" t="s">
        <v>330</v>
      </c>
      <c r="B10" s="3">
        <v>3.5454119999999998</v>
      </c>
      <c r="D10" s="27" t="s">
        <v>79</v>
      </c>
      <c r="E10">
        <v>1</v>
      </c>
      <c r="F10" s="3">
        <v>0.98464739000000001</v>
      </c>
      <c r="J10" s="2" t="s">
        <v>423</v>
      </c>
      <c r="K10" s="3">
        <v>0.93305000000000005</v>
      </c>
      <c r="M10" s="2" t="s">
        <v>423</v>
      </c>
      <c r="N10" s="3">
        <v>0.90900000000000003</v>
      </c>
      <c r="P10" s="2" t="s">
        <v>423</v>
      </c>
      <c r="Q10" s="3">
        <v>0.97423000000000004</v>
      </c>
      <c r="S10" s="2" t="s">
        <v>423</v>
      </c>
      <c r="T10" s="3">
        <v>453</v>
      </c>
      <c r="V10" s="2" t="s">
        <v>421</v>
      </c>
      <c r="W10" s="3">
        <v>130</v>
      </c>
      <c r="Y10" s="2" t="s">
        <v>421</v>
      </c>
      <c r="Z10" s="3">
        <v>239</v>
      </c>
    </row>
    <row r="11" spans="1:26">
      <c r="A11" s="4" t="s">
        <v>330</v>
      </c>
      <c r="B11" s="5">
        <v>4.4822259999999998</v>
      </c>
      <c r="D11" s="27" t="s">
        <v>80</v>
      </c>
      <c r="E11">
        <v>1</v>
      </c>
      <c r="F11" s="3">
        <v>0.82342017999999995</v>
      </c>
      <c r="J11" s="4" t="s">
        <v>423</v>
      </c>
      <c r="K11" s="5">
        <v>1.1176900000000001</v>
      </c>
      <c r="M11" s="4" t="s">
        <v>423</v>
      </c>
      <c r="N11" s="5">
        <v>0.86407999999999996</v>
      </c>
      <c r="P11" s="4" t="s">
        <v>423</v>
      </c>
      <c r="Q11" s="5">
        <v>0.77310000000000001</v>
      </c>
      <c r="S11" s="2" t="s">
        <v>423</v>
      </c>
      <c r="T11" s="3">
        <v>450</v>
      </c>
      <c r="V11" s="2" t="s">
        <v>423</v>
      </c>
      <c r="W11" s="3">
        <v>123</v>
      </c>
      <c r="Y11" s="2" t="s">
        <v>423</v>
      </c>
      <c r="Z11" s="3">
        <v>137</v>
      </c>
    </row>
    <row r="12" spans="1:26">
      <c r="D12" s="27" t="s">
        <v>81</v>
      </c>
      <c r="E12">
        <v>1</v>
      </c>
      <c r="F12" s="3">
        <v>0.89721253999999995</v>
      </c>
      <c r="S12" s="2" t="s">
        <v>423</v>
      </c>
      <c r="T12" s="3">
        <v>655</v>
      </c>
      <c r="V12" s="2" t="s">
        <v>423</v>
      </c>
      <c r="W12" s="3">
        <v>111</v>
      </c>
      <c r="Y12" s="2" t="s">
        <v>423</v>
      </c>
      <c r="Z12" s="3">
        <v>130</v>
      </c>
    </row>
    <row r="13" spans="1:26">
      <c r="A13" t="s">
        <v>405</v>
      </c>
      <c r="D13" s="27" t="s">
        <v>82</v>
      </c>
      <c r="E13">
        <v>1</v>
      </c>
      <c r="F13" s="3">
        <v>0.89824227999999995</v>
      </c>
      <c r="S13" s="4" t="s">
        <v>422</v>
      </c>
      <c r="T13" s="5">
        <v>594</v>
      </c>
      <c r="V13" s="2" t="s">
        <v>423</v>
      </c>
      <c r="W13" s="3">
        <v>129</v>
      </c>
      <c r="Y13" s="2" t="s">
        <v>423</v>
      </c>
      <c r="Z13" s="3">
        <v>214</v>
      </c>
    </row>
    <row r="14" spans="1:26">
      <c r="A14" t="s">
        <v>332</v>
      </c>
      <c r="D14" s="27" t="s">
        <v>83</v>
      </c>
      <c r="E14">
        <v>1</v>
      </c>
      <c r="F14" s="3">
        <v>0.92013128</v>
      </c>
      <c r="V14" s="4" t="s">
        <v>422</v>
      </c>
      <c r="W14" s="5">
        <v>196</v>
      </c>
      <c r="Y14" s="4" t="s">
        <v>422</v>
      </c>
      <c r="Z14" s="5">
        <v>200</v>
      </c>
    </row>
    <row r="15" spans="1:26">
      <c r="D15" s="27" t="s">
        <v>84</v>
      </c>
      <c r="E15">
        <v>1</v>
      </c>
      <c r="F15" s="3">
        <v>0.97165272999999996</v>
      </c>
      <c r="S15" s="6" t="s">
        <v>346</v>
      </c>
      <c r="T15" s="7" t="s">
        <v>200</v>
      </c>
    </row>
    <row r="16" spans="1:26">
      <c r="A16" s="6" t="s">
        <v>2</v>
      </c>
      <c r="B16" s="24" t="s">
        <v>124</v>
      </c>
      <c r="D16" s="27" t="s">
        <v>85</v>
      </c>
      <c r="E16">
        <v>1</v>
      </c>
      <c r="F16" s="3">
        <v>0.83439353999999999</v>
      </c>
      <c r="S16" s="2" t="s">
        <v>421</v>
      </c>
      <c r="T16" s="3">
        <v>0.96551474999999998</v>
      </c>
      <c r="V16" s="6" t="s">
        <v>346</v>
      </c>
      <c r="W16" s="7" t="s">
        <v>200</v>
      </c>
      <c r="Y16" s="6" t="s">
        <v>346</v>
      </c>
      <c r="Z16" s="7" t="s">
        <v>200</v>
      </c>
    </row>
    <row r="17" spans="1:26">
      <c r="A17" s="2" t="s">
        <v>333</v>
      </c>
      <c r="B17" s="3">
        <v>1</v>
      </c>
      <c r="D17" s="27" t="s">
        <v>86</v>
      </c>
      <c r="E17">
        <v>1</v>
      </c>
      <c r="F17" s="3">
        <v>0.88625306000000004</v>
      </c>
      <c r="S17" s="2" t="s">
        <v>421</v>
      </c>
      <c r="T17" s="3">
        <v>1.0406295999999999</v>
      </c>
      <c r="V17" s="2" t="s">
        <v>421</v>
      </c>
      <c r="W17" s="3">
        <v>0.95527963999999999</v>
      </c>
      <c r="Y17" s="2" t="s">
        <v>421</v>
      </c>
      <c r="Z17" s="3">
        <v>1.0332649</v>
      </c>
    </row>
    <row r="18" spans="1:26">
      <c r="A18" s="2" t="s">
        <v>333</v>
      </c>
      <c r="B18" s="3">
        <v>0.84742325476096503</v>
      </c>
      <c r="D18" s="27" t="s">
        <v>87</v>
      </c>
      <c r="E18">
        <v>1</v>
      </c>
      <c r="F18" s="3">
        <v>0.93045036000000003</v>
      </c>
      <c r="S18" s="2" t="s">
        <v>421</v>
      </c>
      <c r="T18" s="3">
        <v>0.95492502000000001</v>
      </c>
      <c r="V18" s="2" t="s">
        <v>421</v>
      </c>
      <c r="W18" s="3">
        <v>1.02921416</v>
      </c>
      <c r="Y18" s="2" t="s">
        <v>421</v>
      </c>
      <c r="Z18" s="3">
        <v>1.04125504</v>
      </c>
    </row>
    <row r="19" spans="1:26">
      <c r="A19" s="2" t="s">
        <v>333</v>
      </c>
      <c r="B19" s="3">
        <v>0.707520566226572</v>
      </c>
      <c r="D19" s="27" t="s">
        <v>88</v>
      </c>
      <c r="E19">
        <v>1</v>
      </c>
      <c r="F19" s="3">
        <v>0.92911080000000001</v>
      </c>
      <c r="S19" s="2" t="s">
        <v>421</v>
      </c>
      <c r="T19" s="3">
        <v>1.03893064</v>
      </c>
      <c r="V19" s="2" t="s">
        <v>421</v>
      </c>
      <c r="W19" s="3">
        <v>1.0673949199999999</v>
      </c>
      <c r="Y19" s="2" t="s">
        <v>421</v>
      </c>
      <c r="Z19" s="3">
        <v>0.94794277999999998</v>
      </c>
    </row>
    <row r="20" spans="1:26">
      <c r="A20" s="2" t="s">
        <v>330</v>
      </c>
      <c r="B20" s="3">
        <v>0.633165538646564</v>
      </c>
      <c r="D20" s="27" t="s">
        <v>89</v>
      </c>
      <c r="E20">
        <v>1</v>
      </c>
      <c r="F20" s="3">
        <v>0.87319161000000001</v>
      </c>
      <c r="S20" s="2" t="s">
        <v>423</v>
      </c>
      <c r="T20" s="3">
        <v>0.89581180000000005</v>
      </c>
      <c r="V20" s="2" t="s">
        <v>421</v>
      </c>
      <c r="W20" s="3">
        <v>0.94811128</v>
      </c>
      <c r="Y20" s="2" t="s">
        <v>421</v>
      </c>
      <c r="Z20" s="3">
        <v>0.97753727000000001</v>
      </c>
    </row>
    <row r="21" spans="1:26">
      <c r="A21" s="2" t="s">
        <v>330</v>
      </c>
      <c r="B21" s="3">
        <v>0.57145868953808199</v>
      </c>
      <c r="D21" s="27" t="s">
        <v>90</v>
      </c>
      <c r="E21">
        <v>1</v>
      </c>
      <c r="F21" s="3">
        <v>0.99911680000000003</v>
      </c>
      <c r="S21" s="2" t="s">
        <v>423</v>
      </c>
      <c r="T21" s="3">
        <v>0.88672980000000001</v>
      </c>
      <c r="V21" s="2" t="s">
        <v>423</v>
      </c>
      <c r="W21" s="3">
        <v>0.83661384000000005</v>
      </c>
      <c r="Y21" s="2" t="s">
        <v>423</v>
      </c>
      <c r="Z21" s="3">
        <v>0.87663177999999997</v>
      </c>
    </row>
    <row r="22" spans="1:26">
      <c r="A22" s="4" t="s">
        <v>330</v>
      </c>
      <c r="B22" s="5">
        <v>0.53901223396725995</v>
      </c>
      <c r="D22" s="27" t="s">
        <v>91</v>
      </c>
      <c r="E22">
        <v>1</v>
      </c>
      <c r="F22" s="3">
        <v>0.91053799999999996</v>
      </c>
      <c r="S22" s="2" t="s">
        <v>423</v>
      </c>
      <c r="T22" s="3">
        <v>0.91886475000000001</v>
      </c>
      <c r="V22" s="2" t="s">
        <v>423</v>
      </c>
      <c r="W22" s="3">
        <v>0.97588213000000001</v>
      </c>
      <c r="Y22" s="2" t="s">
        <v>423</v>
      </c>
      <c r="Z22" s="3">
        <v>0.92163139000000005</v>
      </c>
    </row>
    <row r="23" spans="1:26">
      <c r="B23" s="1"/>
      <c r="D23" s="27" t="s">
        <v>92</v>
      </c>
      <c r="E23">
        <v>1</v>
      </c>
      <c r="F23" s="3">
        <v>0.91020314999999996</v>
      </c>
      <c r="S23" s="4" t="s">
        <v>422</v>
      </c>
      <c r="T23" s="5">
        <v>0.91834819999999995</v>
      </c>
      <c r="V23" s="2" t="s">
        <v>423</v>
      </c>
      <c r="W23" s="3">
        <v>0.94246255999999995</v>
      </c>
      <c r="Y23" s="2" t="s">
        <v>423</v>
      </c>
      <c r="Z23" s="3">
        <v>0.96120119000000004</v>
      </c>
    </row>
    <row r="24" spans="1:26">
      <c r="D24" s="27" t="s">
        <v>93</v>
      </c>
      <c r="E24">
        <v>1</v>
      </c>
      <c r="F24" s="3">
        <v>0.94834609999999997</v>
      </c>
      <c r="V24" s="4" t="s">
        <v>422</v>
      </c>
      <c r="W24" s="5">
        <v>1.06936111</v>
      </c>
      <c r="Y24" s="4" t="s">
        <v>422</v>
      </c>
      <c r="Z24" s="5">
        <v>0.94841836000000002</v>
      </c>
    </row>
    <row r="25" spans="1:26">
      <c r="D25" s="27" t="s">
        <v>94</v>
      </c>
      <c r="E25">
        <v>1</v>
      </c>
      <c r="F25" s="3">
        <v>1.02963951</v>
      </c>
      <c r="S25" s="6" t="s">
        <v>346</v>
      </c>
      <c r="T25" s="7" t="s">
        <v>198</v>
      </c>
    </row>
    <row r="26" spans="1:26">
      <c r="D26" s="27" t="s">
        <v>95</v>
      </c>
      <c r="E26">
        <v>1</v>
      </c>
      <c r="F26" s="3">
        <v>0.96309305000000001</v>
      </c>
      <c r="S26" s="2" t="s">
        <v>421</v>
      </c>
      <c r="T26" s="3">
        <v>6.7844309999999997</v>
      </c>
      <c r="V26" s="6" t="s">
        <v>346</v>
      </c>
      <c r="W26" s="7" t="s">
        <v>198</v>
      </c>
      <c r="Y26" s="6" t="s">
        <v>346</v>
      </c>
      <c r="Z26" s="7" t="s">
        <v>198</v>
      </c>
    </row>
    <row r="27" spans="1:26">
      <c r="D27" s="27" t="s">
        <v>96</v>
      </c>
      <c r="E27">
        <v>1</v>
      </c>
      <c r="F27" s="3">
        <v>0.99746062000000002</v>
      </c>
      <c r="S27" s="2" t="s">
        <v>421</v>
      </c>
      <c r="T27" s="3">
        <v>7.4617740000000001</v>
      </c>
      <c r="V27" s="2" t="s">
        <v>421</v>
      </c>
      <c r="W27" s="3">
        <v>4.9033329999999999</v>
      </c>
      <c r="Y27" s="2" t="s">
        <v>421</v>
      </c>
      <c r="Z27" s="3">
        <v>4.9803920000000002</v>
      </c>
    </row>
    <row r="28" spans="1:26">
      <c r="D28" s="27" t="s">
        <v>97</v>
      </c>
      <c r="E28">
        <v>1</v>
      </c>
      <c r="F28" s="3">
        <v>0.96579457999999996</v>
      </c>
      <c r="S28" s="2" t="s">
        <v>421</v>
      </c>
      <c r="T28" s="3">
        <v>7.283976</v>
      </c>
      <c r="V28" s="2" t="s">
        <v>421</v>
      </c>
      <c r="W28" s="3">
        <v>5.1167879999999997</v>
      </c>
      <c r="Y28" s="2" t="s">
        <v>421</v>
      </c>
      <c r="Z28" s="3">
        <v>5.1844960000000002</v>
      </c>
    </row>
    <row r="29" spans="1:26">
      <c r="D29" s="27" t="s">
        <v>98</v>
      </c>
      <c r="E29">
        <v>1</v>
      </c>
      <c r="F29" s="3">
        <v>0.97269746000000001</v>
      </c>
      <c r="S29" s="2" t="s">
        <v>421</v>
      </c>
      <c r="T29" s="3">
        <v>7.7336229999999997</v>
      </c>
      <c r="V29" s="2" t="s">
        <v>421</v>
      </c>
      <c r="W29" s="3">
        <v>5.6060610000000004</v>
      </c>
      <c r="Y29" s="2" t="s">
        <v>421</v>
      </c>
      <c r="Z29" s="3">
        <v>4.9591839999999996</v>
      </c>
    </row>
    <row r="30" spans="1:26">
      <c r="D30" s="27" t="s">
        <v>99</v>
      </c>
      <c r="E30">
        <v>1</v>
      </c>
      <c r="F30" s="3">
        <v>0.96216952</v>
      </c>
      <c r="S30" s="2" t="s">
        <v>423</v>
      </c>
      <c r="T30" s="3">
        <v>6.5128769999999996</v>
      </c>
      <c r="V30" s="2" t="s">
        <v>421</v>
      </c>
      <c r="W30" s="3">
        <v>5.3051279999999998</v>
      </c>
      <c r="Y30" s="2" t="s">
        <v>421</v>
      </c>
      <c r="Z30" s="3">
        <v>5.0390519999999999</v>
      </c>
    </row>
    <row r="31" spans="1:26">
      <c r="D31" s="27" t="s">
        <v>100</v>
      </c>
      <c r="E31">
        <v>1</v>
      </c>
      <c r="F31" s="3">
        <v>1.01401754</v>
      </c>
      <c r="S31" s="2" t="s">
        <v>423</v>
      </c>
      <c r="T31" s="3">
        <v>6.6785180000000004</v>
      </c>
      <c r="V31" s="2" t="s">
        <v>423</v>
      </c>
      <c r="W31" s="3">
        <v>4.5528449999999996</v>
      </c>
      <c r="Y31" s="2" t="s">
        <v>423</v>
      </c>
      <c r="Z31" s="3">
        <v>4.0924569999999996</v>
      </c>
    </row>
    <row r="32" spans="1:26">
      <c r="D32" s="27" t="s">
        <v>101</v>
      </c>
      <c r="E32">
        <v>1</v>
      </c>
      <c r="F32" s="3">
        <v>0.97416422999999996</v>
      </c>
      <c r="S32" s="2" t="s">
        <v>423</v>
      </c>
      <c r="T32" s="3">
        <v>6.846311</v>
      </c>
      <c r="V32" s="2" t="s">
        <v>423</v>
      </c>
      <c r="W32" s="3">
        <v>4.5165170000000003</v>
      </c>
      <c r="Y32" s="2" t="s">
        <v>423</v>
      </c>
      <c r="Z32" s="3">
        <v>4.5846150000000003</v>
      </c>
    </row>
    <row r="33" spans="4:26">
      <c r="D33" s="27" t="s">
        <v>102</v>
      </c>
      <c r="E33">
        <v>1</v>
      </c>
      <c r="F33" s="3">
        <v>0.93965462</v>
      </c>
      <c r="S33" s="4" t="s">
        <v>423</v>
      </c>
      <c r="T33" s="5">
        <v>7.0505050000000002</v>
      </c>
      <c r="V33" s="2" t="s">
        <v>423</v>
      </c>
      <c r="W33" s="3">
        <v>4.4987079999999997</v>
      </c>
      <c r="Y33" s="2" t="s">
        <v>423</v>
      </c>
      <c r="Z33" s="3">
        <v>4.7570100000000002</v>
      </c>
    </row>
    <row r="34" spans="4:26">
      <c r="D34" s="27" t="s">
        <v>103</v>
      </c>
      <c r="E34">
        <v>1</v>
      </c>
      <c r="F34" s="3">
        <v>1.02325007</v>
      </c>
      <c r="V34" s="4" t="s">
        <v>423</v>
      </c>
      <c r="W34" s="5">
        <v>4.7653059999999998</v>
      </c>
      <c r="Y34" s="4" t="s">
        <v>423</v>
      </c>
      <c r="Z34" s="5">
        <v>3.8833329999999999</v>
      </c>
    </row>
    <row r="35" spans="4:26">
      <c r="D35" s="27" t="s">
        <v>104</v>
      </c>
      <c r="E35">
        <v>1</v>
      </c>
      <c r="F35" s="3">
        <v>0.95597056999999996</v>
      </c>
    </row>
    <row r="36" spans="4:26">
      <c r="D36" s="28" t="s">
        <v>105</v>
      </c>
      <c r="E36" s="20">
        <v>1</v>
      </c>
      <c r="F36" s="5">
        <v>1.00940667</v>
      </c>
    </row>
  </sheetData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3B9E4-B07C-428D-99D4-060EE64F62CB}">
  <dimension ref="A1:M12"/>
  <sheetViews>
    <sheetView tabSelected="1" workbookViewId="0">
      <selection activeCell="N25" sqref="N25"/>
    </sheetView>
  </sheetViews>
  <sheetFormatPr baseColWidth="10" defaultColWidth="8.7109375" defaultRowHeight="20"/>
  <cols>
    <col min="7" max="7" width="8.7109375" customWidth="1"/>
    <col min="9" max="9" width="16.140625" customWidth="1"/>
    <col min="10" max="10" width="12.85546875" customWidth="1"/>
    <col min="12" max="12" width="13.28515625" customWidth="1"/>
    <col min="13" max="13" width="12" customWidth="1"/>
  </cols>
  <sheetData>
    <row r="1" spans="1:13">
      <c r="A1" s="1" t="s">
        <v>586</v>
      </c>
      <c r="I1" s="1" t="s">
        <v>587</v>
      </c>
    </row>
    <row r="2" spans="1:13">
      <c r="A2" t="s">
        <v>338</v>
      </c>
      <c r="I2" t="s">
        <v>331</v>
      </c>
    </row>
    <row r="3" spans="1:13">
      <c r="A3" t="s">
        <v>340</v>
      </c>
      <c r="I3" t="s">
        <v>332</v>
      </c>
    </row>
    <row r="5" spans="1:13">
      <c r="A5" s="6"/>
      <c r="B5" s="19" t="s">
        <v>72</v>
      </c>
      <c r="C5" s="19" t="s">
        <v>72</v>
      </c>
      <c r="D5" s="19" t="s">
        <v>72</v>
      </c>
      <c r="E5" s="19" t="s">
        <v>75</v>
      </c>
      <c r="F5" s="19" t="s">
        <v>75</v>
      </c>
      <c r="G5" s="7" t="s">
        <v>75</v>
      </c>
      <c r="I5" s="6" t="s">
        <v>3</v>
      </c>
      <c r="J5" s="24" t="s">
        <v>264</v>
      </c>
      <c r="L5" s="6" t="s">
        <v>3</v>
      </c>
      <c r="M5" s="24" t="s">
        <v>263</v>
      </c>
    </row>
    <row r="6" spans="1:13">
      <c r="A6" s="27" t="s">
        <v>254</v>
      </c>
      <c r="B6">
        <v>0.125745</v>
      </c>
      <c r="C6">
        <v>-8.7799999999999996E-3</v>
      </c>
      <c r="D6">
        <v>-0.12817000000000001</v>
      </c>
      <c r="E6">
        <v>2.4996450000000001</v>
      </c>
      <c r="F6">
        <v>2.426113</v>
      </c>
      <c r="G6" s="3">
        <v>3.237879</v>
      </c>
      <c r="I6" s="2" t="s">
        <v>333</v>
      </c>
      <c r="J6" s="3">
        <v>2.3061799999999999</v>
      </c>
      <c r="L6" s="2" t="s">
        <v>333</v>
      </c>
      <c r="M6" s="3">
        <v>0.64273000000000002</v>
      </c>
    </row>
    <row r="7" spans="1:13">
      <c r="A7" s="27" t="s">
        <v>255</v>
      </c>
      <c r="B7">
        <v>-0.14838999999999999</v>
      </c>
      <c r="C7">
        <v>0.105172</v>
      </c>
      <c r="D7">
        <v>3.1563000000000001E-2</v>
      </c>
      <c r="E7">
        <v>3.4454410000000002</v>
      </c>
      <c r="F7">
        <v>2.9513539999999998</v>
      </c>
      <c r="G7" s="3">
        <v>3.187217</v>
      </c>
      <c r="I7" s="2" t="s">
        <v>333</v>
      </c>
      <c r="J7" s="3">
        <v>0.68571000000000004</v>
      </c>
      <c r="L7" s="2" t="s">
        <v>333</v>
      </c>
      <c r="M7" s="3">
        <v>1.01393</v>
      </c>
    </row>
    <row r="8" spans="1:13">
      <c r="A8" s="27" t="s">
        <v>256</v>
      </c>
      <c r="B8">
        <v>1.8557000000000001E-2</v>
      </c>
      <c r="C8">
        <v>-2.7320000000000001E-2</v>
      </c>
      <c r="D8">
        <v>8.3610000000000004E-3</v>
      </c>
      <c r="E8">
        <v>1.8394250000000001</v>
      </c>
      <c r="F8">
        <v>0.90311699999999995</v>
      </c>
      <c r="G8" s="3">
        <v>1.4702120000000001</v>
      </c>
      <c r="I8" s="2" t="s">
        <v>333</v>
      </c>
      <c r="J8" s="3">
        <v>1.01512</v>
      </c>
      <c r="L8" s="2" t="s">
        <v>333</v>
      </c>
      <c r="M8" s="3">
        <v>0.65075000000000005</v>
      </c>
    </row>
    <row r="9" spans="1:13">
      <c r="A9" s="27" t="s">
        <v>257</v>
      </c>
      <c r="B9">
        <v>-0.12034</v>
      </c>
      <c r="C9">
        <v>-3.8890000000000001E-2</v>
      </c>
      <c r="D9">
        <v>0.14616699999999999</v>
      </c>
      <c r="E9">
        <v>0.78889399999999998</v>
      </c>
      <c r="F9">
        <v>0.84260699999999999</v>
      </c>
      <c r="G9" s="3">
        <v>1.8934249999999999</v>
      </c>
      <c r="I9" s="2" t="s">
        <v>392</v>
      </c>
      <c r="J9" s="3">
        <v>0.26628000000000002</v>
      </c>
      <c r="L9" s="2" t="s">
        <v>392</v>
      </c>
      <c r="M9" s="3">
        <v>0.18348999999999999</v>
      </c>
    </row>
    <row r="10" spans="1:13">
      <c r="A10" s="27" t="s">
        <v>258</v>
      </c>
      <c r="B10">
        <v>1.6407999999999999E-2</v>
      </c>
      <c r="C10">
        <v>9.6020999999999995E-2</v>
      </c>
      <c r="D10">
        <v>-0.1207</v>
      </c>
      <c r="E10">
        <v>4.525658</v>
      </c>
      <c r="F10">
        <v>3.9182389999999998</v>
      </c>
      <c r="G10" s="3">
        <v>4.667198</v>
      </c>
      <c r="I10" s="2" t="s">
        <v>392</v>
      </c>
      <c r="J10" s="3">
        <v>1.00234</v>
      </c>
      <c r="L10" s="2" t="s">
        <v>392</v>
      </c>
      <c r="M10" s="3">
        <v>4.3580000000000001E-2</v>
      </c>
    </row>
    <row r="11" spans="1:13">
      <c r="A11" s="27" t="s">
        <v>259</v>
      </c>
      <c r="B11">
        <v>-3.5839999999999997E-2</v>
      </c>
      <c r="C11">
        <v>1.6823000000000001E-2</v>
      </c>
      <c r="D11">
        <v>1.8363000000000001E-2</v>
      </c>
      <c r="E11">
        <v>0.59131999999999996</v>
      </c>
      <c r="F11">
        <v>0.313836</v>
      </c>
      <c r="G11" s="3">
        <v>0.71660900000000005</v>
      </c>
      <c r="I11" s="4" t="s">
        <v>392</v>
      </c>
      <c r="J11" s="5">
        <v>0.81120999999999999</v>
      </c>
      <c r="L11" s="4" t="s">
        <v>392</v>
      </c>
      <c r="M11" s="5">
        <v>0.21723000000000001</v>
      </c>
    </row>
    <row r="12" spans="1:13">
      <c r="A12" s="28" t="s">
        <v>260</v>
      </c>
      <c r="B12" s="20">
        <v>0.15579299999999999</v>
      </c>
      <c r="C12" s="20">
        <v>-3.8109999999999998E-2</v>
      </c>
      <c r="D12" s="20">
        <v>-0.13283</v>
      </c>
      <c r="E12" s="20">
        <v>-0.67806999999999995</v>
      </c>
      <c r="F12" s="20">
        <v>-1.04006</v>
      </c>
      <c r="G12" s="5">
        <v>-0.24309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21</vt:i4>
      </vt:variant>
    </vt:vector>
  </HeadingPairs>
  <TitlesOfParts>
    <vt:vector size="21" baseType="lpstr">
      <vt:lpstr>Fig. 1</vt:lpstr>
      <vt:lpstr>Fig. 2</vt:lpstr>
      <vt:lpstr>Fig. 3</vt:lpstr>
      <vt:lpstr>Fig. 4</vt:lpstr>
      <vt:lpstr>Fig. 5</vt:lpstr>
      <vt:lpstr>Fig. 6</vt:lpstr>
      <vt:lpstr>Fig. 7</vt:lpstr>
      <vt:lpstr>Fig. 8</vt:lpstr>
      <vt:lpstr>Suppl. Fig. 3</vt:lpstr>
      <vt:lpstr>Suppl. Fig. 4</vt:lpstr>
      <vt:lpstr>Suppl. Fig. 5</vt:lpstr>
      <vt:lpstr>Suppl. Fig. 6</vt:lpstr>
      <vt:lpstr>Suppl. Fig. 7</vt:lpstr>
      <vt:lpstr>Suppl. Fig. 8</vt:lpstr>
      <vt:lpstr>Suppl. Fig. 9</vt:lpstr>
      <vt:lpstr>Suppl. Fig. 10</vt:lpstr>
      <vt:lpstr>Suppl. Fig. 11</vt:lpstr>
      <vt:lpstr>Suppl. Fig. 13</vt:lpstr>
      <vt:lpstr>Suppl. Fig. 14</vt:lpstr>
      <vt:lpstr>Suppl.Fig.15</vt:lpstr>
      <vt:lpstr>Suppl. Fig.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Tomoki Hirunagi</dc:creator>
  <cp:lastModifiedBy>Tomoki Hirunagi</cp:lastModifiedBy>
  <dcterms:created xsi:type="dcterms:W3CDTF">2024-11-29T11:25:57Z</dcterms:created>
  <dcterms:modified xsi:type="dcterms:W3CDTF">2026-02-18T03:10:08Z</dcterms:modified>
</cp:coreProperties>
</file>